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omments1.xml" ContentType="application/vnd.openxmlformats-officedocument.spreadsheetml.comments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omments2.xml" ContentType="application/vnd.openxmlformats-officedocument.spreadsheetml.comments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45" yWindow="270" windowWidth="26835" windowHeight="12045"/>
  </bookViews>
  <sheets>
    <sheet name="outfall deicer usage" sheetId="4" r:id="rId1"/>
    <sheet name="cargo deicer usage" sheetId="5" r:id="rId2"/>
    <sheet name="summary" sheetId="12" r:id="rId3"/>
    <sheet name="cargo deicer usage (2)" sheetId="13" r:id="rId4"/>
    <sheet name="raw daily usage 2002-2011" sheetId="3" r:id="rId5"/>
    <sheet name="cargo" sheetId="2" r:id="rId6"/>
    <sheet name="dailies compiled" sheetId="1" r:id="rId7"/>
    <sheet name="glycol usage by storm summary" sheetId="9" r:id="rId8"/>
    <sheet name="storm comparisons" sheetId="10" r:id="rId9"/>
  </sheets>
  <calcPr calcId="145621"/>
  <pivotCaches>
    <pivotCache cacheId="0" r:id="rId10"/>
    <pivotCache cacheId="1" r:id="rId11"/>
    <pivotCache cacheId="2" r:id="rId12"/>
    <pivotCache cacheId="3" r:id="rId13"/>
    <pivotCache cacheId="4" r:id="rId14"/>
  </pivotCaches>
</workbook>
</file>

<file path=xl/calcChain.xml><?xml version="1.0" encoding="utf-8"?>
<calcChain xmlns="http://schemas.openxmlformats.org/spreadsheetml/2006/main">
  <c r="AM122" i="4" l="1"/>
  <c r="AN122" i="4"/>
  <c r="AL122" i="4"/>
  <c r="AL113" i="4"/>
  <c r="AM113" i="4"/>
  <c r="AN101" i="4"/>
  <c r="AN102" i="4"/>
  <c r="AN103" i="4"/>
  <c r="AN104" i="4"/>
  <c r="AN105" i="4"/>
  <c r="AN106" i="4"/>
  <c r="AN107" i="4"/>
  <c r="AN108" i="4"/>
  <c r="AN109" i="4"/>
  <c r="AK110" i="4"/>
  <c r="AL110" i="4" s="1"/>
  <c r="AK111" i="4"/>
  <c r="AL111" i="4" s="1"/>
  <c r="AK112" i="4"/>
  <c r="AL112" i="4" s="1"/>
  <c r="AK114" i="4"/>
  <c r="AL114" i="4" s="1"/>
  <c r="AK115" i="4"/>
  <c r="AL115" i="4" s="1"/>
  <c r="AK116" i="4"/>
  <c r="AL116" i="4" s="1"/>
  <c r="AK120" i="4"/>
  <c r="AM120" i="4" s="1"/>
  <c r="AK121" i="4"/>
  <c r="AL121" i="4" s="1"/>
  <c r="AM121" i="4"/>
  <c r="AK123" i="4"/>
  <c r="AL123" i="4" s="1"/>
  <c r="AM123" i="4"/>
  <c r="AM125" i="4" s="1"/>
  <c r="AK124" i="4"/>
  <c r="AL124" i="4" s="1"/>
  <c r="AM124" i="4"/>
  <c r="P116" i="4"/>
  <c r="P115" i="4"/>
  <c r="AN112" i="4" l="1"/>
  <c r="AN110" i="4"/>
  <c r="AK117" i="4"/>
  <c r="AL117" i="4"/>
  <c r="AN124" i="4"/>
  <c r="AN123" i="4"/>
  <c r="AN125" i="4" s="1"/>
  <c r="AN121" i="4"/>
  <c r="AM116" i="4"/>
  <c r="AN116" i="4" s="1"/>
  <c r="AM115" i="4"/>
  <c r="AN115" i="4" s="1"/>
  <c r="AM114" i="4"/>
  <c r="AM117" i="4" s="1"/>
  <c r="AM112" i="4"/>
  <c r="AM111" i="4"/>
  <c r="AN111" i="4" s="1"/>
  <c r="AM110" i="4"/>
  <c r="AK125" i="4"/>
  <c r="AL125" i="4"/>
  <c r="AL120" i="4"/>
  <c r="AN120" i="4" s="1"/>
  <c r="M3" i="12"/>
  <c r="N3" i="12" s="1"/>
  <c r="M4" i="12"/>
  <c r="N4" i="12" s="1"/>
  <c r="M5" i="12"/>
  <c r="N5" i="12" s="1"/>
  <c r="M6" i="12"/>
  <c r="N6" i="12" s="1"/>
  <c r="M7" i="12"/>
  <c r="N7" i="12" s="1"/>
  <c r="M8" i="12"/>
  <c r="N8" i="12" s="1"/>
  <c r="M9" i="12"/>
  <c r="N9" i="12" s="1"/>
  <c r="M10" i="12"/>
  <c r="N10" i="12" s="1"/>
  <c r="M11" i="12"/>
  <c r="N11" i="12" s="1"/>
  <c r="M12" i="12"/>
  <c r="N12" i="12" s="1"/>
  <c r="M13" i="12"/>
  <c r="N13" i="12" s="1"/>
  <c r="M14" i="12"/>
  <c r="N14" i="12" s="1"/>
  <c r="M15" i="12"/>
  <c r="N15" i="12" s="1"/>
  <c r="M16" i="12"/>
  <c r="N16" i="12" s="1"/>
  <c r="M17" i="12"/>
  <c r="N17" i="12" s="1"/>
  <c r="M18" i="12"/>
  <c r="N18" i="12" s="1"/>
  <c r="M19" i="12"/>
  <c r="N19" i="12" s="1"/>
  <c r="M20" i="12"/>
  <c r="N20" i="12" s="1"/>
  <c r="M21" i="12"/>
  <c r="N21" i="12" s="1"/>
  <c r="M22" i="12"/>
  <c r="N22" i="12" s="1"/>
  <c r="M23" i="12"/>
  <c r="N23" i="12" s="1"/>
  <c r="M24" i="12"/>
  <c r="N24" i="12" s="1"/>
  <c r="M25" i="12"/>
  <c r="N25" i="12" s="1"/>
  <c r="M26" i="12"/>
  <c r="N26" i="12" s="1"/>
  <c r="M27" i="12"/>
  <c r="N27" i="12" s="1"/>
  <c r="M28" i="12"/>
  <c r="N28" i="12" s="1"/>
  <c r="M29" i="12"/>
  <c r="N29" i="12" s="1"/>
  <c r="M30" i="12"/>
  <c r="N30" i="12" s="1"/>
  <c r="M31" i="12"/>
  <c r="N31" i="12" s="1"/>
  <c r="M32" i="12"/>
  <c r="N32" i="12" s="1"/>
  <c r="M33" i="12"/>
  <c r="N33" i="12" s="1"/>
  <c r="M34" i="12"/>
  <c r="N34" i="12" s="1"/>
  <c r="M35" i="12"/>
  <c r="N35" i="12" s="1"/>
  <c r="M36" i="12"/>
  <c r="N36" i="12" s="1"/>
  <c r="M37" i="12"/>
  <c r="N37" i="12" s="1"/>
  <c r="M38" i="12"/>
  <c r="N38" i="12" s="1"/>
  <c r="M39" i="12"/>
  <c r="N39" i="12" s="1"/>
  <c r="M40" i="12"/>
  <c r="N40" i="12" s="1"/>
  <c r="M41" i="12"/>
  <c r="N41" i="12" s="1"/>
  <c r="M42" i="12"/>
  <c r="N42" i="12" s="1"/>
  <c r="M43" i="12"/>
  <c r="N43" i="12" s="1"/>
  <c r="M44" i="12"/>
  <c r="N44" i="12" s="1"/>
  <c r="M45" i="12"/>
  <c r="N45" i="12" s="1"/>
  <c r="M46" i="12"/>
  <c r="N46" i="12" s="1"/>
  <c r="M47" i="12"/>
  <c r="N47" i="12" s="1"/>
  <c r="M48" i="12"/>
  <c r="N48" i="12" s="1"/>
  <c r="M49" i="12"/>
  <c r="N49" i="12" s="1"/>
  <c r="M50" i="12"/>
  <c r="N50" i="12" s="1"/>
  <c r="M51" i="12"/>
  <c r="N51" i="12" s="1"/>
  <c r="M52" i="12"/>
  <c r="N52" i="12" s="1"/>
  <c r="M53" i="12"/>
  <c r="N53" i="12" s="1"/>
  <c r="M54" i="12"/>
  <c r="N54" i="12" s="1"/>
  <c r="N2" i="12"/>
  <c r="M2" i="12"/>
  <c r="C3" i="12"/>
  <c r="D3" i="12" s="1"/>
  <c r="C4" i="12"/>
  <c r="D4" i="12" s="1"/>
  <c r="C5" i="12"/>
  <c r="D5" i="12" s="1"/>
  <c r="C6" i="12"/>
  <c r="D6" i="12" s="1"/>
  <c r="C7" i="12"/>
  <c r="D7" i="12" s="1"/>
  <c r="C8" i="12"/>
  <c r="D8" i="12" s="1"/>
  <c r="C9" i="12"/>
  <c r="D9" i="12" s="1"/>
  <c r="C10" i="12"/>
  <c r="D10" i="12" s="1"/>
  <c r="C11" i="12"/>
  <c r="D11" i="12" s="1"/>
  <c r="C12" i="12"/>
  <c r="D12" i="12" s="1"/>
  <c r="C13" i="12"/>
  <c r="D13" i="12" s="1"/>
  <c r="C14" i="12"/>
  <c r="D14" i="12" s="1"/>
  <c r="C15" i="12"/>
  <c r="D15" i="12" s="1"/>
  <c r="C16" i="12"/>
  <c r="D16" i="12" s="1"/>
  <c r="C17" i="12"/>
  <c r="D17" i="12" s="1"/>
  <c r="C18" i="12"/>
  <c r="D18" i="12" s="1"/>
  <c r="C19" i="12"/>
  <c r="D19" i="12" s="1"/>
  <c r="C20" i="12"/>
  <c r="D20" i="12" s="1"/>
  <c r="C21" i="12"/>
  <c r="D21" i="12" s="1"/>
  <c r="C22" i="12"/>
  <c r="D22" i="12" s="1"/>
  <c r="C23" i="12"/>
  <c r="D23" i="12" s="1"/>
  <c r="C24" i="12"/>
  <c r="D24" i="12" s="1"/>
  <c r="C25" i="12"/>
  <c r="D25" i="12" s="1"/>
  <c r="C26" i="12"/>
  <c r="D26" i="12" s="1"/>
  <c r="C27" i="12"/>
  <c r="D27" i="12" s="1"/>
  <c r="C28" i="12"/>
  <c r="D28" i="12" s="1"/>
  <c r="C29" i="12"/>
  <c r="D29" i="12" s="1"/>
  <c r="C30" i="12"/>
  <c r="D30" i="12" s="1"/>
  <c r="C31" i="12"/>
  <c r="D31" i="12" s="1"/>
  <c r="C32" i="12"/>
  <c r="D32" i="12" s="1"/>
  <c r="C33" i="12"/>
  <c r="D33" i="12" s="1"/>
  <c r="C34" i="12"/>
  <c r="D34" i="12" s="1"/>
  <c r="C35" i="12"/>
  <c r="D35" i="12" s="1"/>
  <c r="C36" i="12"/>
  <c r="D36" i="12" s="1"/>
  <c r="C37" i="12"/>
  <c r="D37" i="12" s="1"/>
  <c r="C38" i="12"/>
  <c r="D38" i="12" s="1"/>
  <c r="C39" i="12"/>
  <c r="D39" i="12" s="1"/>
  <c r="C40" i="12"/>
  <c r="D40" i="12" s="1"/>
  <c r="C41" i="12"/>
  <c r="D41" i="12" s="1"/>
  <c r="C42" i="12"/>
  <c r="D42" i="12" s="1"/>
  <c r="C43" i="12"/>
  <c r="D43" i="12" s="1"/>
  <c r="C44" i="12"/>
  <c r="D44" i="12" s="1"/>
  <c r="C45" i="12"/>
  <c r="D45" i="12" s="1"/>
  <c r="C46" i="12"/>
  <c r="D46" i="12" s="1"/>
  <c r="C47" i="12"/>
  <c r="D47" i="12" s="1"/>
  <c r="C48" i="12"/>
  <c r="D48" i="12" s="1"/>
  <c r="C49" i="12"/>
  <c r="D49" i="12" s="1"/>
  <c r="C50" i="12"/>
  <c r="D50" i="12" s="1"/>
  <c r="C51" i="12"/>
  <c r="D51" i="12" s="1"/>
  <c r="C52" i="12"/>
  <c r="D52" i="12" s="1"/>
  <c r="C53" i="12"/>
  <c r="D53" i="12" s="1"/>
  <c r="D2" i="12"/>
  <c r="C2" i="12"/>
  <c r="AN113" i="4" l="1"/>
  <c r="AN114" i="4"/>
  <c r="AN117" i="4" s="1"/>
  <c r="AK87" i="13"/>
  <c r="AK86" i="13"/>
  <c r="AK85" i="13"/>
  <c r="AK84" i="13"/>
  <c r="AK83" i="13"/>
  <c r="AK82" i="13"/>
  <c r="AK81" i="13"/>
  <c r="AM81" i="13" s="1"/>
  <c r="AK80" i="13"/>
  <c r="AM80" i="13" s="1"/>
  <c r="AK79" i="13"/>
  <c r="AM79" i="13" s="1"/>
  <c r="AK78" i="13"/>
  <c r="AM78" i="13" s="1"/>
  <c r="AK77" i="13"/>
  <c r="AM77" i="13" s="1"/>
  <c r="AK76" i="13"/>
  <c r="AM76" i="13" s="1"/>
  <c r="AK75" i="13"/>
  <c r="AM75" i="13" s="1"/>
  <c r="AK74" i="13"/>
  <c r="AM74" i="13" s="1"/>
  <c r="AK73" i="13"/>
  <c r="AM73" i="13" s="1"/>
  <c r="AK72" i="13"/>
  <c r="AM72" i="13" s="1"/>
  <c r="AK71" i="13"/>
  <c r="AM71" i="13" s="1"/>
  <c r="AK70" i="13"/>
  <c r="AM70" i="13" s="1"/>
  <c r="AK69" i="13"/>
  <c r="AM69" i="13" s="1"/>
  <c r="AK68" i="13"/>
  <c r="AM68" i="13" s="1"/>
  <c r="AK67" i="13"/>
  <c r="AM67" i="13" s="1"/>
  <c r="AK66" i="13"/>
  <c r="AM66" i="13" s="1"/>
  <c r="AK65" i="13"/>
  <c r="AM65" i="13" s="1"/>
  <c r="AK64" i="13"/>
  <c r="AM64" i="13" s="1"/>
  <c r="AK63" i="13"/>
  <c r="AM63" i="13" s="1"/>
  <c r="AK62" i="13"/>
  <c r="AM62" i="13" s="1"/>
  <c r="AK61" i="13"/>
  <c r="AM61" i="13" s="1"/>
  <c r="AK60" i="13"/>
  <c r="AM60" i="13" s="1"/>
  <c r="AK59" i="13"/>
  <c r="AM59" i="13" s="1"/>
  <c r="AK58" i="13"/>
  <c r="AM58" i="13" s="1"/>
  <c r="AK57" i="13"/>
  <c r="AM57" i="13" s="1"/>
  <c r="AK56" i="13"/>
  <c r="AM56" i="13" s="1"/>
  <c r="AK55" i="13"/>
  <c r="AM55" i="13" s="1"/>
  <c r="AK54" i="13"/>
  <c r="AM54" i="13" s="1"/>
  <c r="AK53" i="13"/>
  <c r="AM53" i="13" s="1"/>
  <c r="AK52" i="13"/>
  <c r="AM52" i="13" s="1"/>
  <c r="AK51" i="13"/>
  <c r="AM51" i="13" s="1"/>
  <c r="AK50" i="13"/>
  <c r="AM50" i="13" s="1"/>
  <c r="AK49" i="13"/>
  <c r="AM49" i="13" s="1"/>
  <c r="AK48" i="13"/>
  <c r="AM48" i="13" s="1"/>
  <c r="AK47" i="13"/>
  <c r="AM47" i="13" s="1"/>
  <c r="AK46" i="13"/>
  <c r="AM46" i="13" s="1"/>
  <c r="AK45" i="13"/>
  <c r="AM45" i="13" s="1"/>
  <c r="AK44" i="13"/>
  <c r="AM44" i="13" s="1"/>
  <c r="AK43" i="13"/>
  <c r="AM43" i="13" s="1"/>
  <c r="AK42" i="13"/>
  <c r="AM42" i="13" s="1"/>
  <c r="AK41" i="13"/>
  <c r="AM41" i="13" s="1"/>
  <c r="AK40" i="13"/>
  <c r="AM40" i="13" s="1"/>
  <c r="AK39" i="13"/>
  <c r="AM39" i="13" s="1"/>
  <c r="AK38" i="13"/>
  <c r="AM38" i="13" s="1"/>
  <c r="AK37" i="13"/>
  <c r="AM37" i="13" s="1"/>
  <c r="AK36" i="13"/>
  <c r="AM36" i="13" s="1"/>
  <c r="AK35" i="13"/>
  <c r="AM35" i="13" s="1"/>
  <c r="AK34" i="13"/>
  <c r="AM34" i="13" s="1"/>
  <c r="AK33" i="13"/>
  <c r="AM33" i="13" s="1"/>
  <c r="AK32" i="13"/>
  <c r="AM32" i="13" s="1"/>
  <c r="AK31" i="13"/>
  <c r="AM31" i="13" s="1"/>
  <c r="AK30" i="13"/>
  <c r="AM30" i="13" s="1"/>
  <c r="AK29" i="13"/>
  <c r="AM29" i="13" s="1"/>
  <c r="AK28" i="13"/>
  <c r="AM28" i="13" s="1"/>
  <c r="AK27" i="13"/>
  <c r="AM27" i="13" s="1"/>
  <c r="AK26" i="13"/>
  <c r="AM26" i="13" s="1"/>
  <c r="AK25" i="13"/>
  <c r="AM25" i="13" s="1"/>
  <c r="AK24" i="13"/>
  <c r="AM24" i="13" s="1"/>
  <c r="AK23" i="13"/>
  <c r="AM23" i="13" s="1"/>
  <c r="AK22" i="13"/>
  <c r="AM22" i="13" s="1"/>
  <c r="AK21" i="13"/>
  <c r="AM21" i="13" s="1"/>
  <c r="AK20" i="13"/>
  <c r="AM20" i="13" s="1"/>
  <c r="AK19" i="13"/>
  <c r="AM19" i="13" s="1"/>
  <c r="AK18" i="13"/>
  <c r="AM18" i="13" s="1"/>
  <c r="AK17" i="13"/>
  <c r="AM17" i="13" s="1"/>
  <c r="AK16" i="13"/>
  <c r="AM16" i="13" s="1"/>
  <c r="AK15" i="13"/>
  <c r="AM15" i="13" s="1"/>
  <c r="AK14" i="13"/>
  <c r="AM14" i="13" s="1"/>
  <c r="AK13" i="13"/>
  <c r="AM13" i="13" s="1"/>
  <c r="AK12" i="13"/>
  <c r="AM12" i="13" s="1"/>
  <c r="AK11" i="13"/>
  <c r="AM11" i="13" s="1"/>
  <c r="AK10" i="13"/>
  <c r="AM10" i="13" s="1"/>
  <c r="AK9" i="13"/>
  <c r="AM9" i="13" s="1"/>
  <c r="AK8" i="13"/>
  <c r="AM8" i="13" s="1"/>
  <c r="AK7" i="13"/>
  <c r="AM7" i="13" s="1"/>
  <c r="AK6" i="13"/>
  <c r="AM6" i="13" s="1"/>
  <c r="AK5" i="13"/>
  <c r="AM5" i="13" s="1"/>
  <c r="AK4" i="13"/>
  <c r="AM4" i="13" s="1"/>
  <c r="AK3" i="13"/>
  <c r="AM3" i="13" s="1"/>
  <c r="AK2" i="13"/>
  <c r="AM2" i="13" s="1"/>
  <c r="AL24" i="13" l="1"/>
  <c r="AN24" i="13" s="1"/>
  <c r="AL25" i="13"/>
  <c r="AN25" i="13" s="1"/>
  <c r="AL26" i="13"/>
  <c r="AN26" i="13" s="1"/>
  <c r="AL27" i="13"/>
  <c r="AN27" i="13" s="1"/>
  <c r="AL28" i="13"/>
  <c r="AN28" i="13" s="1"/>
  <c r="AL29" i="13"/>
  <c r="AN29" i="13" s="1"/>
  <c r="AL30" i="13"/>
  <c r="AN30" i="13" s="1"/>
  <c r="AL31" i="13"/>
  <c r="AN31" i="13" s="1"/>
  <c r="AL32" i="13"/>
  <c r="AN32" i="13" s="1"/>
  <c r="AL33" i="13"/>
  <c r="AN33" i="13" s="1"/>
  <c r="AL34" i="13"/>
  <c r="AN34" i="13" s="1"/>
  <c r="AL35" i="13"/>
  <c r="AN35" i="13" s="1"/>
  <c r="AL36" i="13"/>
  <c r="AN36" i="13" s="1"/>
  <c r="AL37" i="13"/>
  <c r="AN37" i="13" s="1"/>
  <c r="AL38" i="13"/>
  <c r="AN38" i="13" s="1"/>
  <c r="AL39" i="13"/>
  <c r="AN39" i="13" s="1"/>
  <c r="AL40" i="13"/>
  <c r="AN40" i="13" s="1"/>
  <c r="AL41" i="13"/>
  <c r="AN41" i="13" s="1"/>
  <c r="AL42" i="13"/>
  <c r="AN42" i="13" s="1"/>
  <c r="AL43" i="13"/>
  <c r="AN43" i="13" s="1"/>
  <c r="AL44" i="13"/>
  <c r="AN44" i="13" s="1"/>
  <c r="AL45" i="13"/>
  <c r="AN45" i="13" s="1"/>
  <c r="AL46" i="13"/>
  <c r="AN46" i="13" s="1"/>
  <c r="AL47" i="13"/>
  <c r="AN47" i="13" s="1"/>
  <c r="AL48" i="13"/>
  <c r="AN48" i="13" s="1"/>
  <c r="AL49" i="13"/>
  <c r="AN49" i="13" s="1"/>
  <c r="AL50" i="13"/>
  <c r="AN50" i="13" s="1"/>
  <c r="AL51" i="13"/>
  <c r="AN51" i="13" s="1"/>
  <c r="AL52" i="13"/>
  <c r="AN52" i="13" s="1"/>
  <c r="AL53" i="13"/>
  <c r="AN53" i="13" s="1"/>
  <c r="AL54" i="13"/>
  <c r="AN54" i="13" s="1"/>
  <c r="AL55" i="13"/>
  <c r="AN55" i="13" s="1"/>
  <c r="AL56" i="13"/>
  <c r="AN56" i="13" s="1"/>
  <c r="AL57" i="13"/>
  <c r="AN57" i="13" s="1"/>
  <c r="AL58" i="13"/>
  <c r="AN58" i="13" s="1"/>
  <c r="AL59" i="13"/>
  <c r="AN59" i="13" s="1"/>
  <c r="AL60" i="13"/>
  <c r="AN60" i="13" s="1"/>
  <c r="AL61" i="13"/>
  <c r="AN61" i="13" s="1"/>
  <c r="AL62" i="13"/>
  <c r="AN62" i="13" s="1"/>
  <c r="AL63" i="13"/>
  <c r="AN63" i="13" s="1"/>
  <c r="AL64" i="13"/>
  <c r="AN64" i="13" s="1"/>
  <c r="AL65" i="13"/>
  <c r="AN65" i="13" s="1"/>
  <c r="AL66" i="13"/>
  <c r="AN66" i="13" s="1"/>
  <c r="AL67" i="13"/>
  <c r="AN67" i="13" s="1"/>
  <c r="AL68" i="13"/>
  <c r="AN68" i="13" s="1"/>
  <c r="AL69" i="13"/>
  <c r="AN69" i="13" s="1"/>
  <c r="AL70" i="13"/>
  <c r="AN70" i="13" s="1"/>
  <c r="AL71" i="13"/>
  <c r="AN71" i="13" s="1"/>
  <c r="AL72" i="13"/>
  <c r="AN72" i="13" s="1"/>
  <c r="AL73" i="13"/>
  <c r="AN73" i="13" s="1"/>
  <c r="AL74" i="13"/>
  <c r="AN74" i="13" s="1"/>
  <c r="AL75" i="13"/>
  <c r="AN75" i="13" s="1"/>
  <c r="AL76" i="13"/>
  <c r="AN76" i="13" s="1"/>
  <c r="AL77" i="13"/>
  <c r="AN77" i="13" s="1"/>
  <c r="AL78" i="13"/>
  <c r="AN78" i="13" s="1"/>
  <c r="AL79" i="13"/>
  <c r="AN79" i="13" s="1"/>
  <c r="AL80" i="13"/>
  <c r="AN80" i="13" s="1"/>
  <c r="AL81" i="13"/>
  <c r="AN81" i="13" s="1"/>
  <c r="AL2" i="13"/>
  <c r="AN2" i="13" s="1"/>
  <c r="AL3" i="13"/>
  <c r="AN3" i="13" s="1"/>
  <c r="AL4" i="13"/>
  <c r="AN4" i="13" s="1"/>
  <c r="AL5" i="13"/>
  <c r="AN5" i="13" s="1"/>
  <c r="AL6" i="13"/>
  <c r="AN6" i="13" s="1"/>
  <c r="AL7" i="13"/>
  <c r="AN7" i="13" s="1"/>
  <c r="AL8" i="13"/>
  <c r="AN8" i="13" s="1"/>
  <c r="AL9" i="13"/>
  <c r="AN9" i="13" s="1"/>
  <c r="AL10" i="13"/>
  <c r="AN10" i="13" s="1"/>
  <c r="AL11" i="13"/>
  <c r="AN11" i="13" s="1"/>
  <c r="AL12" i="13"/>
  <c r="AN12" i="13" s="1"/>
  <c r="AL13" i="13"/>
  <c r="AN13" i="13" s="1"/>
  <c r="AL14" i="13"/>
  <c r="AN14" i="13" s="1"/>
  <c r="AL15" i="13"/>
  <c r="AN15" i="13" s="1"/>
  <c r="AL16" i="13"/>
  <c r="AN16" i="13" s="1"/>
  <c r="AL17" i="13"/>
  <c r="AN17" i="13" s="1"/>
  <c r="AL18" i="13"/>
  <c r="AN18" i="13" s="1"/>
  <c r="AL19" i="13"/>
  <c r="AN19" i="13" s="1"/>
  <c r="AL20" i="13"/>
  <c r="AN20" i="13" s="1"/>
  <c r="AL21" i="13"/>
  <c r="AN21" i="13" s="1"/>
  <c r="AL22" i="13"/>
  <c r="AN22" i="13" s="1"/>
  <c r="AL23" i="13"/>
  <c r="AN23" i="13" s="1"/>
  <c r="H114" i="5"/>
  <c r="H78" i="5"/>
  <c r="H76" i="5"/>
  <c r="H122" i="5" l="1"/>
  <c r="G123" i="5"/>
  <c r="G124" i="5"/>
  <c r="H93" i="5"/>
  <c r="G94" i="5"/>
  <c r="G122" i="5"/>
  <c r="G114" i="5"/>
  <c r="G93" i="5"/>
  <c r="G78" i="5"/>
  <c r="G76" i="5"/>
  <c r="G396" i="5"/>
  <c r="G123" i="4"/>
  <c r="G122" i="4"/>
  <c r="G114" i="4"/>
  <c r="H114" i="4" s="1"/>
  <c r="G94" i="4"/>
  <c r="G93" i="4"/>
  <c r="G79" i="4"/>
  <c r="G78" i="4"/>
  <c r="G76" i="4"/>
  <c r="H76" i="4" s="1"/>
  <c r="H78" i="4" l="1"/>
  <c r="H122" i="4"/>
  <c r="H93" i="4"/>
  <c r="AB86" i="10"/>
  <c r="AB67" i="10"/>
  <c r="AB3" i="10"/>
  <c r="AB8" i="10"/>
  <c r="AB11" i="10"/>
  <c r="AB13" i="10"/>
  <c r="AB15" i="10"/>
  <c r="AB17" i="10"/>
  <c r="AB21" i="10"/>
  <c r="AB22" i="10"/>
  <c r="AB23" i="10"/>
  <c r="AB26" i="10"/>
  <c r="AB29" i="10"/>
  <c r="AB32" i="10"/>
  <c r="AB34" i="10"/>
  <c r="AB35" i="10"/>
  <c r="AB37" i="10"/>
  <c r="AB38" i="10"/>
  <c r="AB39" i="10"/>
  <c r="AB41" i="10"/>
  <c r="AB44" i="10"/>
  <c r="AB45" i="10"/>
  <c r="AB47" i="10"/>
  <c r="AB49" i="10"/>
  <c r="AB53" i="10"/>
  <c r="AB55" i="10"/>
  <c r="AB57" i="10"/>
  <c r="AB60" i="10"/>
  <c r="AB62" i="10"/>
  <c r="AB69" i="10"/>
  <c r="AB71" i="10"/>
  <c r="AB72" i="10"/>
  <c r="AB73" i="10"/>
  <c r="AB74" i="10"/>
  <c r="AB76" i="10"/>
  <c r="AB77" i="10"/>
  <c r="AB79" i="10"/>
  <c r="AB80" i="10"/>
  <c r="AB81" i="10"/>
  <c r="AB91" i="10"/>
  <c r="AB2" i="10"/>
  <c r="AA3" i="9" l="1"/>
  <c r="AB3" i="9"/>
  <c r="AA4" i="9"/>
  <c r="AB4" i="9"/>
  <c r="AA5" i="9"/>
  <c r="AB5" i="9"/>
  <c r="AA6" i="9"/>
  <c r="AB6" i="9"/>
  <c r="AA7" i="9"/>
  <c r="AB7" i="9"/>
  <c r="AA8" i="9"/>
  <c r="AB8" i="9"/>
  <c r="AA9" i="9"/>
  <c r="AB9" i="9"/>
  <c r="AA10" i="9"/>
  <c r="AB10" i="9"/>
  <c r="AA11" i="9"/>
  <c r="AB11" i="9"/>
  <c r="AA12" i="9"/>
  <c r="AB12" i="9"/>
  <c r="AA13" i="9"/>
  <c r="AB13" i="9"/>
  <c r="AA14" i="9"/>
  <c r="AB14" i="9"/>
  <c r="AA15" i="9"/>
  <c r="AB15" i="9"/>
  <c r="AA16" i="9"/>
  <c r="AB16" i="9"/>
  <c r="AA17" i="9"/>
  <c r="AB17" i="9"/>
  <c r="AA18" i="9"/>
  <c r="AB18" i="9"/>
  <c r="AA19" i="9"/>
  <c r="AB19" i="9"/>
  <c r="AA20" i="9"/>
  <c r="AB20" i="9"/>
  <c r="AA21" i="9"/>
  <c r="AB21" i="9"/>
  <c r="AA22" i="9"/>
  <c r="AB22" i="9"/>
  <c r="AA23" i="9"/>
  <c r="AB23" i="9"/>
  <c r="AA24" i="9"/>
  <c r="AB24" i="9"/>
  <c r="AA25" i="9"/>
  <c r="AB25" i="9"/>
  <c r="AA26" i="9"/>
  <c r="AB26" i="9"/>
  <c r="AA27" i="9"/>
  <c r="AB27" i="9"/>
  <c r="AA28" i="9"/>
  <c r="AB28" i="9"/>
  <c r="AA29" i="9"/>
  <c r="AB29" i="9"/>
  <c r="AA30" i="9"/>
  <c r="AB30" i="9"/>
  <c r="AA31" i="9"/>
  <c r="AB31" i="9"/>
  <c r="AA32" i="9"/>
  <c r="AB32" i="9"/>
  <c r="AA33" i="9"/>
  <c r="AB33" i="9"/>
  <c r="AA34" i="9"/>
  <c r="AB34" i="9"/>
  <c r="AA35" i="9"/>
  <c r="AB35" i="9"/>
  <c r="AA36" i="9"/>
  <c r="AB36" i="9"/>
  <c r="AA37" i="9"/>
  <c r="AB37" i="9"/>
  <c r="AA38" i="9"/>
  <c r="AB38" i="9"/>
  <c r="AA39" i="9"/>
  <c r="AB39" i="9"/>
  <c r="AA40" i="9"/>
  <c r="AB40" i="9"/>
  <c r="AA41" i="9"/>
  <c r="AB41" i="9"/>
  <c r="AA42" i="9"/>
  <c r="AB42" i="9"/>
  <c r="AA43" i="9"/>
  <c r="AB43" i="9"/>
  <c r="AA44" i="9"/>
  <c r="AB44" i="9"/>
  <c r="AA45" i="9"/>
  <c r="AB45" i="9"/>
  <c r="AA46" i="9"/>
  <c r="AB46" i="9"/>
  <c r="AA47" i="9"/>
  <c r="AB47" i="9"/>
  <c r="AA48" i="9"/>
  <c r="AB48" i="9"/>
  <c r="AA49" i="9"/>
  <c r="AB49" i="9"/>
  <c r="AA50" i="9"/>
  <c r="AB50" i="9"/>
  <c r="AA51" i="9"/>
  <c r="AB51" i="9"/>
  <c r="AA52" i="9"/>
  <c r="AB52" i="9"/>
  <c r="AA53" i="9"/>
  <c r="AB53" i="9"/>
  <c r="AA54" i="9"/>
  <c r="AB54" i="9"/>
  <c r="AA55" i="9"/>
  <c r="AB55" i="9"/>
  <c r="AA56" i="9"/>
  <c r="AB56" i="9"/>
  <c r="AA57" i="9"/>
  <c r="AB57" i="9"/>
  <c r="AA58" i="9"/>
  <c r="AB58" i="9"/>
  <c r="AA59" i="9"/>
  <c r="AB59" i="9"/>
  <c r="AA60" i="9"/>
  <c r="AB60" i="9"/>
  <c r="AA61" i="9"/>
  <c r="AB61" i="9"/>
  <c r="AA62" i="9"/>
  <c r="AB62" i="9"/>
  <c r="AA63" i="9"/>
  <c r="AB63" i="9"/>
  <c r="AA64" i="9"/>
  <c r="AB64" i="9"/>
  <c r="AA65" i="9"/>
  <c r="AB65" i="9"/>
  <c r="AA66" i="9"/>
  <c r="AB66" i="9"/>
  <c r="AA67" i="9"/>
  <c r="AB67" i="9"/>
  <c r="AA68" i="9"/>
  <c r="AB68" i="9"/>
  <c r="AA69" i="9"/>
  <c r="AB69" i="9"/>
  <c r="AA70" i="9"/>
  <c r="AB70" i="9"/>
  <c r="AA71" i="9"/>
  <c r="AB71" i="9"/>
  <c r="AA72" i="9"/>
  <c r="AB72" i="9"/>
  <c r="AA73" i="9"/>
  <c r="AB73" i="9"/>
  <c r="AA74" i="9"/>
  <c r="AB74" i="9"/>
  <c r="AA75" i="9"/>
  <c r="AB75" i="9"/>
  <c r="AA76" i="9"/>
  <c r="AB76" i="9"/>
  <c r="AA77" i="9"/>
  <c r="AB77" i="9"/>
  <c r="AA78" i="9"/>
  <c r="AB78" i="9"/>
  <c r="AA79" i="9"/>
  <c r="AB79" i="9"/>
  <c r="AA80" i="9"/>
  <c r="AB80" i="9"/>
  <c r="AA81" i="9"/>
  <c r="AB81" i="9"/>
  <c r="AA82" i="9"/>
  <c r="AB82" i="9"/>
  <c r="AA83" i="9"/>
  <c r="AB83" i="9"/>
  <c r="AA84" i="9"/>
  <c r="AB84" i="9"/>
  <c r="AA85" i="9"/>
  <c r="AB85" i="9"/>
  <c r="AA86" i="9"/>
  <c r="AB86" i="9"/>
  <c r="AA87" i="9"/>
  <c r="AB87" i="9"/>
  <c r="AA88" i="9"/>
  <c r="AB88" i="9"/>
  <c r="AA89" i="9"/>
  <c r="AB89" i="9"/>
  <c r="AA90" i="9"/>
  <c r="AB90" i="9"/>
  <c r="AA91" i="9"/>
  <c r="AB91" i="9"/>
  <c r="AA92" i="9"/>
  <c r="AB92" i="9"/>
  <c r="AA93" i="9"/>
  <c r="AB93" i="9"/>
  <c r="AA94" i="9"/>
  <c r="AB94" i="9"/>
  <c r="AA95" i="9"/>
  <c r="AB95" i="9"/>
  <c r="AA96" i="9"/>
  <c r="AB96" i="9"/>
  <c r="AB2" i="9"/>
  <c r="AA2" i="9"/>
  <c r="P3" i="9" l="1"/>
  <c r="Q3" i="9" s="1"/>
  <c r="P4" i="9"/>
  <c r="Q4" i="9" s="1"/>
  <c r="P5" i="9"/>
  <c r="Q5" i="9" s="1"/>
  <c r="P6" i="9"/>
  <c r="Q6" i="9" s="1"/>
  <c r="P7" i="9"/>
  <c r="Q7" i="9" s="1"/>
  <c r="P8" i="9"/>
  <c r="Q8" i="9" s="1"/>
  <c r="P9" i="9"/>
  <c r="Q9" i="9" s="1"/>
  <c r="P10" i="9"/>
  <c r="Q10" i="9" s="1"/>
  <c r="P11" i="9"/>
  <c r="Q11" i="9" s="1"/>
  <c r="P12" i="9"/>
  <c r="Q12" i="9" s="1"/>
  <c r="P13" i="9"/>
  <c r="Q13" i="9" s="1"/>
  <c r="P14" i="9"/>
  <c r="Q14" i="9" s="1"/>
  <c r="P15" i="9"/>
  <c r="Q15" i="9" s="1"/>
  <c r="P16" i="9"/>
  <c r="Q16" i="9" s="1"/>
  <c r="P17" i="9"/>
  <c r="Q17" i="9" s="1"/>
  <c r="P18" i="9"/>
  <c r="Q18" i="9" s="1"/>
  <c r="P19" i="9"/>
  <c r="Q19" i="9" s="1"/>
  <c r="P20" i="9"/>
  <c r="Q20" i="9" s="1"/>
  <c r="P21" i="9"/>
  <c r="Q21" i="9" s="1"/>
  <c r="P22" i="9"/>
  <c r="Q22" i="9" s="1"/>
  <c r="P23" i="9"/>
  <c r="Q23" i="9" s="1"/>
  <c r="P24" i="9"/>
  <c r="Q24" i="9" s="1"/>
  <c r="P25" i="9"/>
  <c r="Q25" i="9" s="1"/>
  <c r="P26" i="9"/>
  <c r="Q26" i="9" s="1"/>
  <c r="P27" i="9"/>
  <c r="Q27" i="9" s="1"/>
  <c r="P28" i="9"/>
  <c r="Q28" i="9" s="1"/>
  <c r="P29" i="9"/>
  <c r="Q29" i="9" s="1"/>
  <c r="P30" i="9"/>
  <c r="Q30" i="9" s="1"/>
  <c r="P31" i="9"/>
  <c r="Q31" i="9" s="1"/>
  <c r="P32" i="9"/>
  <c r="Q32" i="9" s="1"/>
  <c r="P33" i="9"/>
  <c r="Q33" i="9" s="1"/>
  <c r="P99" i="9"/>
  <c r="Q99" i="9" s="1"/>
  <c r="P100" i="9"/>
  <c r="Q100" i="9" s="1"/>
  <c r="P34" i="9"/>
  <c r="Q34" i="9" s="1"/>
  <c r="P35" i="9"/>
  <c r="Q35" i="9" s="1"/>
  <c r="P36" i="9"/>
  <c r="Q36" i="9" s="1"/>
  <c r="P37" i="9"/>
  <c r="Q37" i="9" s="1"/>
  <c r="P38" i="9"/>
  <c r="Q38" i="9" s="1"/>
  <c r="P39" i="9"/>
  <c r="Q39" i="9" s="1"/>
  <c r="P40" i="9"/>
  <c r="Q40" i="9" s="1"/>
  <c r="P41" i="9"/>
  <c r="Q41" i="9" s="1"/>
  <c r="P42" i="9"/>
  <c r="Q42" i="9" s="1"/>
  <c r="P43" i="9"/>
  <c r="Q43" i="9" s="1"/>
  <c r="P44" i="9"/>
  <c r="Q44" i="9" s="1"/>
  <c r="P45" i="9"/>
  <c r="Q45" i="9" s="1"/>
  <c r="P46" i="9"/>
  <c r="Q46" i="9" s="1"/>
  <c r="P2" i="9"/>
  <c r="Q2" i="9" s="1"/>
  <c r="G232" i="5" l="1"/>
  <c r="G231" i="5"/>
  <c r="G239" i="5"/>
  <c r="H238" i="5" s="1"/>
  <c r="G282" i="5"/>
  <c r="H281" i="5" s="1"/>
  <c r="G281" i="5"/>
  <c r="H263" i="5"/>
  <c r="G263" i="5"/>
  <c r="G257" i="5"/>
  <c r="H257" i="5" s="1"/>
  <c r="G238" i="5"/>
  <c r="G236" i="5"/>
  <c r="H236" i="5" s="1"/>
  <c r="G230" i="5"/>
  <c r="H230" i="5" s="1"/>
  <c r="G216" i="5"/>
  <c r="H216" i="5" s="1"/>
  <c r="G300" i="4"/>
  <c r="G268" i="4"/>
  <c r="H268" i="4" s="1"/>
  <c r="G429" i="4"/>
  <c r="G428" i="4"/>
  <c r="G427" i="4"/>
  <c r="G426" i="4"/>
  <c r="G394" i="4"/>
  <c r="G393" i="4"/>
  <c r="G381" i="4"/>
  <c r="G380" i="4"/>
  <c r="H380" i="4" s="1"/>
  <c r="G328" i="4"/>
  <c r="G327" i="4"/>
  <c r="H327" i="4" s="1"/>
  <c r="G312" i="4"/>
  <c r="G311" i="4"/>
  <c r="G310" i="4"/>
  <c r="G304" i="4"/>
  <c r="G303" i="4"/>
  <c r="G302" i="4"/>
  <c r="G301" i="4"/>
  <c r="H310" i="4" l="1"/>
  <c r="H393" i="4"/>
  <c r="H426" i="4"/>
  <c r="H300" i="4"/>
  <c r="G720" i="5"/>
  <c r="G924" i="4"/>
  <c r="G925" i="4"/>
  <c r="G358" i="5" l="1"/>
  <c r="G357" i="5"/>
  <c r="G341" i="5"/>
  <c r="G340" i="5"/>
  <c r="G320" i="5"/>
  <c r="H320" i="5" s="1"/>
  <c r="G314" i="5"/>
  <c r="H314" i="5" s="1"/>
  <c r="G313" i="5"/>
  <c r="H313" i="5" s="1"/>
  <c r="G577" i="4"/>
  <c r="G576" i="4"/>
  <c r="G603" i="4"/>
  <c r="H603" i="4" s="1"/>
  <c r="G602" i="4"/>
  <c r="G601" i="4"/>
  <c r="G575" i="4"/>
  <c r="H575" i="4" s="1"/>
  <c r="G531" i="4"/>
  <c r="G530" i="4"/>
  <c r="G538" i="4"/>
  <c r="G537" i="4"/>
  <c r="G536" i="4"/>
  <c r="G529" i="4"/>
  <c r="G528" i="4"/>
  <c r="H528" i="4" s="1"/>
  <c r="G526" i="4"/>
  <c r="H526" i="4" s="1"/>
  <c r="H529" i="4" l="1"/>
  <c r="H358" i="5"/>
  <c r="H357" i="5"/>
  <c r="H601" i="4"/>
  <c r="H340" i="5"/>
  <c r="H536" i="4"/>
  <c r="G752" i="5"/>
  <c r="H752" i="5" s="1"/>
  <c r="G746" i="5"/>
  <c r="H746" i="5" s="1"/>
  <c r="G719" i="5"/>
  <c r="H719" i="5" s="1"/>
  <c r="G1240" i="4" l="1"/>
  <c r="G1239" i="4"/>
  <c r="G1238" i="4"/>
  <c r="G1211" i="4"/>
  <c r="G1210" i="4"/>
  <c r="G1195" i="4"/>
  <c r="G1194" i="4"/>
  <c r="G1193" i="4"/>
  <c r="H1238" i="4" l="1"/>
  <c r="H1193" i="4"/>
  <c r="H1210" i="4"/>
  <c r="G1163" i="4"/>
  <c r="G663" i="5"/>
  <c r="G1069" i="4"/>
  <c r="H1068" i="4" s="1"/>
  <c r="G1060" i="4"/>
  <c r="G708" i="5"/>
  <c r="H708" i="5" s="1"/>
  <c r="G683" i="5"/>
  <c r="H683" i="5" s="1"/>
  <c r="G662" i="5"/>
  <c r="H662" i="5" s="1"/>
  <c r="G656" i="5"/>
  <c r="H656" i="5" s="1"/>
  <c r="G1068" i="4"/>
  <c r="G1067" i="4"/>
  <c r="G1059" i="4"/>
  <c r="G1097" i="4"/>
  <c r="H1097" i="4" s="1"/>
  <c r="G1141" i="4"/>
  <c r="H1141" i="4" s="1"/>
  <c r="G1162" i="4"/>
  <c r="H1162" i="4" s="1"/>
  <c r="H1067" i="4" l="1"/>
  <c r="H1059" i="4"/>
  <c r="G1040" i="4"/>
  <c r="H1040" i="4" s="1"/>
  <c r="G1039" i="4"/>
  <c r="H1039" i="4" s="1"/>
  <c r="G1038" i="4"/>
  <c r="H1038" i="4" s="1"/>
  <c r="G1001" i="4"/>
  <c r="H1001" i="4" s="1"/>
  <c r="G962" i="4"/>
  <c r="G961" i="4"/>
  <c r="G960" i="4"/>
  <c r="G959" i="4"/>
  <c r="G958" i="4"/>
  <c r="H958" i="4" s="1"/>
  <c r="G645" i="5"/>
  <c r="G644" i="5"/>
  <c r="G643" i="5"/>
  <c r="G640" i="5"/>
  <c r="H639" i="5" s="1"/>
  <c r="G639" i="5"/>
  <c r="G607" i="5"/>
  <c r="H606" i="5" s="1"/>
  <c r="G606" i="5"/>
  <c r="G567" i="5"/>
  <c r="G566" i="5"/>
  <c r="G565" i="5"/>
  <c r="G564" i="5"/>
  <c r="G563" i="5"/>
  <c r="H563" i="5" s="1"/>
  <c r="G539" i="5"/>
  <c r="G538" i="5"/>
  <c r="H538" i="5" s="1"/>
  <c r="G934" i="4"/>
  <c r="G933" i="4"/>
  <c r="H933" i="4" s="1"/>
  <c r="G529" i="5"/>
  <c r="G530" i="5"/>
  <c r="H528" i="5" s="1"/>
  <c r="G528" i="5"/>
  <c r="G923" i="4"/>
  <c r="H923" i="4" s="1"/>
  <c r="G497" i="5"/>
  <c r="G496" i="5"/>
  <c r="H496" i="5" s="1"/>
  <c r="G455" i="5"/>
  <c r="G456" i="5"/>
  <c r="H455" i="5" s="1"/>
  <c r="G462" i="5"/>
  <c r="H462" i="5" s="1"/>
  <c r="G486" i="5"/>
  <c r="H486" i="5" s="1"/>
  <c r="G482" i="5"/>
  <c r="H482" i="5" s="1"/>
  <c r="G437" i="5"/>
  <c r="H437" i="5" s="1"/>
  <c r="G889" i="4"/>
  <c r="G888" i="4"/>
  <c r="G861" i="4"/>
  <c r="G860" i="4"/>
  <c r="G857" i="4"/>
  <c r="G856" i="4"/>
  <c r="G855" i="4"/>
  <c r="G854" i="4"/>
  <c r="G822" i="4"/>
  <c r="G821" i="4"/>
  <c r="G815" i="4"/>
  <c r="G814" i="4"/>
  <c r="G773" i="4"/>
  <c r="H773" i="4" s="1"/>
  <c r="G397" i="5"/>
  <c r="G411" i="5"/>
  <c r="H411" i="5" s="1"/>
  <c r="G422" i="5"/>
  <c r="G423" i="5"/>
  <c r="G424" i="5"/>
  <c r="G421" i="5"/>
  <c r="H421" i="5" s="1"/>
  <c r="G723" i="4"/>
  <c r="G724" i="4"/>
  <c r="G727" i="4"/>
  <c r="G726" i="4"/>
  <c r="G725" i="4"/>
  <c r="G702" i="4"/>
  <c r="H702" i="4" s="1"/>
  <c r="G681" i="4"/>
  <c r="G680" i="4"/>
  <c r="H396" i="5" l="1"/>
  <c r="H814" i="4"/>
  <c r="H422" i="5"/>
  <c r="H680" i="4"/>
  <c r="H821" i="4"/>
  <c r="H854" i="4"/>
  <c r="H860" i="4"/>
  <c r="H888" i="4"/>
  <c r="H643" i="5"/>
  <c r="H725" i="4"/>
  <c r="H723" i="4"/>
  <c r="AK100" i="4"/>
  <c r="AM100" i="4" s="1"/>
  <c r="AK99" i="4"/>
  <c r="AM99" i="4" s="1"/>
  <c r="AK98" i="4"/>
  <c r="AM98" i="4" s="1"/>
  <c r="AK97" i="4"/>
  <c r="AM97" i="4" s="1"/>
  <c r="AK96" i="4"/>
  <c r="AM96" i="4" s="1"/>
  <c r="AK95" i="4"/>
  <c r="AM95" i="4" s="1"/>
  <c r="AK94" i="4"/>
  <c r="AM94" i="4" s="1"/>
  <c r="AK93" i="4"/>
  <c r="AM93" i="4" s="1"/>
  <c r="AK92" i="4"/>
  <c r="AM92" i="4" s="1"/>
  <c r="AK91" i="4"/>
  <c r="AM91" i="4" s="1"/>
  <c r="AK90" i="4"/>
  <c r="AM90" i="4" s="1"/>
  <c r="AK89" i="4"/>
  <c r="AM89" i="4" s="1"/>
  <c r="AK88" i="4"/>
  <c r="AM88" i="4" s="1"/>
  <c r="AK87" i="4"/>
  <c r="AM87" i="4" s="1"/>
  <c r="AK86" i="4"/>
  <c r="AM86" i="4" s="1"/>
  <c r="AK85" i="4"/>
  <c r="AM85" i="4" s="1"/>
  <c r="AK84" i="4"/>
  <c r="AM84" i="4" s="1"/>
  <c r="AK83" i="4"/>
  <c r="AM83" i="4" s="1"/>
  <c r="AK82" i="4"/>
  <c r="AM82" i="4" s="1"/>
  <c r="AK81" i="4"/>
  <c r="AM81" i="4" s="1"/>
  <c r="AK80" i="4"/>
  <c r="AM80" i="4" s="1"/>
  <c r="AK79" i="4"/>
  <c r="AM79" i="4" s="1"/>
  <c r="AK78" i="4"/>
  <c r="AM78" i="4" s="1"/>
  <c r="AK77" i="4"/>
  <c r="AM77" i="4" s="1"/>
  <c r="AK76" i="4"/>
  <c r="AM76" i="4" s="1"/>
  <c r="AK75" i="4"/>
  <c r="AM75" i="4" s="1"/>
  <c r="AK74" i="4"/>
  <c r="AM74" i="4" s="1"/>
  <c r="AK73" i="4"/>
  <c r="AM73" i="4" s="1"/>
  <c r="AK72" i="4"/>
  <c r="AM72" i="4" s="1"/>
  <c r="AK71" i="4"/>
  <c r="AM71" i="4" s="1"/>
  <c r="AK70" i="4"/>
  <c r="AM70" i="4" s="1"/>
  <c r="AK69" i="4"/>
  <c r="AM69" i="4" s="1"/>
  <c r="AK68" i="4"/>
  <c r="AM68" i="4" s="1"/>
  <c r="AK67" i="4"/>
  <c r="AM67" i="4" s="1"/>
  <c r="AK66" i="4"/>
  <c r="AM66" i="4" s="1"/>
  <c r="AK65" i="4"/>
  <c r="AM65" i="4" s="1"/>
  <c r="AK64" i="4"/>
  <c r="AM64" i="4" s="1"/>
  <c r="AK63" i="4"/>
  <c r="AK62" i="4"/>
  <c r="AK61" i="4"/>
  <c r="AK60" i="4"/>
  <c r="AK59" i="4"/>
  <c r="AK58" i="4"/>
  <c r="AK57" i="4"/>
  <c r="AK56" i="4"/>
  <c r="AK55" i="4"/>
  <c r="AK54" i="4"/>
  <c r="AK53" i="4"/>
  <c r="AK52" i="4"/>
  <c r="AK51" i="4"/>
  <c r="AK50" i="4"/>
  <c r="AK49" i="4"/>
  <c r="AK48" i="4"/>
  <c r="AK47" i="4"/>
  <c r="AK46" i="4"/>
  <c r="AK45" i="4"/>
  <c r="AK44" i="4"/>
  <c r="AK43" i="4"/>
  <c r="AK42" i="4"/>
  <c r="AK41" i="4"/>
  <c r="AK40" i="4"/>
  <c r="AK39" i="4"/>
  <c r="AK38" i="4"/>
  <c r="AK37" i="4"/>
  <c r="AK36" i="4"/>
  <c r="AK35" i="4"/>
  <c r="AK34" i="4"/>
  <c r="AK33" i="4"/>
  <c r="AK32" i="4"/>
  <c r="AK31" i="4"/>
  <c r="AK30" i="4"/>
  <c r="AK29" i="4"/>
  <c r="AK28" i="4"/>
  <c r="AK27" i="4"/>
  <c r="AK26" i="4"/>
  <c r="AK25" i="4"/>
  <c r="AK24" i="4"/>
  <c r="AK23" i="4"/>
  <c r="AK22" i="4"/>
  <c r="AK21" i="4"/>
  <c r="AK20" i="4"/>
  <c r="AK19" i="4"/>
  <c r="AK18" i="4"/>
  <c r="AK17" i="4"/>
  <c r="AK16" i="4"/>
  <c r="AK15" i="4"/>
  <c r="AM15" i="4" s="1"/>
  <c r="AK14" i="4"/>
  <c r="AM14" i="4" s="1"/>
  <c r="AK13" i="4"/>
  <c r="AM13" i="4" s="1"/>
  <c r="AK12" i="4"/>
  <c r="AM12" i="4" s="1"/>
  <c r="AK11" i="4"/>
  <c r="AM11" i="4" s="1"/>
  <c r="AK10" i="4"/>
  <c r="AM10" i="4" s="1"/>
  <c r="AK9" i="4"/>
  <c r="AM9" i="4" s="1"/>
  <c r="AK8" i="4"/>
  <c r="AM8" i="4" s="1"/>
  <c r="AK7" i="4"/>
  <c r="AM7" i="4" s="1"/>
  <c r="AK6" i="4"/>
  <c r="AM6" i="4" s="1"/>
  <c r="AK5" i="4"/>
  <c r="AM5" i="4" s="1"/>
  <c r="AK4" i="4"/>
  <c r="AM4" i="4" s="1"/>
  <c r="AK3" i="4"/>
  <c r="AM3" i="4" s="1"/>
  <c r="AK2" i="4"/>
  <c r="AM2" i="4" s="1"/>
  <c r="AK87" i="5"/>
  <c r="AK86" i="5"/>
  <c r="AK85" i="5"/>
  <c r="AK84" i="5"/>
  <c r="AK83" i="5"/>
  <c r="AK82" i="5"/>
  <c r="AK81" i="5"/>
  <c r="AL81" i="5" s="1"/>
  <c r="AK80" i="5"/>
  <c r="AL80" i="5" s="1"/>
  <c r="AK79" i="5"/>
  <c r="AL79" i="5" s="1"/>
  <c r="AK78" i="5"/>
  <c r="AL78" i="5" s="1"/>
  <c r="AK77" i="5"/>
  <c r="AL77" i="5" s="1"/>
  <c r="AK76" i="5"/>
  <c r="AL76" i="5" s="1"/>
  <c r="AK75" i="5"/>
  <c r="AL75" i="5" s="1"/>
  <c r="AK74" i="5"/>
  <c r="AL74" i="5" s="1"/>
  <c r="AK73" i="5"/>
  <c r="AL73" i="5" s="1"/>
  <c r="AK72" i="5"/>
  <c r="AL72" i="5" s="1"/>
  <c r="AK71" i="5"/>
  <c r="AL71" i="5" s="1"/>
  <c r="AK70" i="5"/>
  <c r="AL70" i="5" s="1"/>
  <c r="AK69" i="5"/>
  <c r="AL69" i="5" s="1"/>
  <c r="AK68" i="5"/>
  <c r="AL68" i="5" s="1"/>
  <c r="AK67" i="5"/>
  <c r="AL67" i="5" s="1"/>
  <c r="AK66" i="5"/>
  <c r="AL66" i="5" s="1"/>
  <c r="AK65" i="5"/>
  <c r="AL65" i="5" s="1"/>
  <c r="AK64" i="5"/>
  <c r="AL64" i="5" s="1"/>
  <c r="AK63" i="5"/>
  <c r="AL63" i="5" s="1"/>
  <c r="AK62" i="5"/>
  <c r="AL62" i="5" s="1"/>
  <c r="AK61" i="5"/>
  <c r="AL61" i="5" s="1"/>
  <c r="AK60" i="5"/>
  <c r="AL60" i="5" s="1"/>
  <c r="AK59" i="5"/>
  <c r="AL59" i="5" s="1"/>
  <c r="AK58" i="5"/>
  <c r="AL58" i="5" s="1"/>
  <c r="AK57" i="5"/>
  <c r="AL57" i="5" s="1"/>
  <c r="AK56" i="5"/>
  <c r="AL56" i="5" s="1"/>
  <c r="AK55" i="5"/>
  <c r="AL55" i="5" s="1"/>
  <c r="AK54" i="5"/>
  <c r="AL54" i="5" s="1"/>
  <c r="AK53" i="5"/>
  <c r="AL53" i="5" s="1"/>
  <c r="AK52" i="5"/>
  <c r="AL52" i="5" s="1"/>
  <c r="AK51" i="5"/>
  <c r="AL51" i="5" s="1"/>
  <c r="AK50" i="5"/>
  <c r="AL50" i="5" s="1"/>
  <c r="AK49" i="5"/>
  <c r="AL49" i="5" s="1"/>
  <c r="AK48" i="5"/>
  <c r="AL48" i="5" s="1"/>
  <c r="AK47" i="5"/>
  <c r="AL47" i="5" s="1"/>
  <c r="AK46" i="5"/>
  <c r="AL46" i="5" s="1"/>
  <c r="AK45" i="5"/>
  <c r="AL45" i="5" s="1"/>
  <c r="AK44" i="5"/>
  <c r="AL44" i="5" s="1"/>
  <c r="AK43" i="5"/>
  <c r="AL43" i="5" s="1"/>
  <c r="AK42" i="5"/>
  <c r="AL42" i="5" s="1"/>
  <c r="AK41" i="5"/>
  <c r="AL41" i="5" s="1"/>
  <c r="AK40" i="5"/>
  <c r="AL40" i="5" s="1"/>
  <c r="AK39" i="5"/>
  <c r="AM39" i="5" s="1"/>
  <c r="AK38" i="5"/>
  <c r="AM38" i="5" s="1"/>
  <c r="AK37" i="5"/>
  <c r="AM37" i="5" s="1"/>
  <c r="AK36" i="5"/>
  <c r="AM36" i="5" s="1"/>
  <c r="AK35" i="5"/>
  <c r="AM35" i="5" s="1"/>
  <c r="AK34" i="5"/>
  <c r="AM34" i="5" s="1"/>
  <c r="AK33" i="5"/>
  <c r="AM33" i="5" s="1"/>
  <c r="AK32" i="5"/>
  <c r="AM32" i="5" s="1"/>
  <c r="AK31" i="5"/>
  <c r="AM31" i="5" s="1"/>
  <c r="AK30" i="5"/>
  <c r="AM30" i="5" s="1"/>
  <c r="AK29" i="5"/>
  <c r="AM29" i="5" s="1"/>
  <c r="AK28" i="5"/>
  <c r="AM28" i="5" s="1"/>
  <c r="AK27" i="5"/>
  <c r="AM27" i="5" s="1"/>
  <c r="AK26" i="5"/>
  <c r="AM26" i="5" s="1"/>
  <c r="AK25" i="5"/>
  <c r="AM25" i="5" s="1"/>
  <c r="AK24" i="5"/>
  <c r="AM24" i="5" s="1"/>
  <c r="AK23" i="5"/>
  <c r="AM23" i="5" s="1"/>
  <c r="AK22" i="5"/>
  <c r="AM22" i="5" s="1"/>
  <c r="AK21" i="5"/>
  <c r="AM21" i="5" s="1"/>
  <c r="AK20" i="5"/>
  <c r="AM20" i="5" s="1"/>
  <c r="AK19" i="5"/>
  <c r="AM19" i="5" s="1"/>
  <c r="AK18" i="5"/>
  <c r="AM18" i="5" s="1"/>
  <c r="AK17" i="5"/>
  <c r="AM17" i="5" s="1"/>
  <c r="AK16" i="5"/>
  <c r="AM16" i="5" s="1"/>
  <c r="AK15" i="5"/>
  <c r="AM15" i="5" s="1"/>
  <c r="AK14" i="5"/>
  <c r="AM14" i="5" s="1"/>
  <c r="AK13" i="5"/>
  <c r="AM13" i="5" s="1"/>
  <c r="AK12" i="5"/>
  <c r="AM12" i="5" s="1"/>
  <c r="AK11" i="5"/>
  <c r="AM11" i="5" s="1"/>
  <c r="AK10" i="5"/>
  <c r="AM10" i="5" s="1"/>
  <c r="AK9" i="5"/>
  <c r="AM9" i="5" s="1"/>
  <c r="AK8" i="5"/>
  <c r="AM8" i="5" s="1"/>
  <c r="AK7" i="5"/>
  <c r="AM7" i="5" s="1"/>
  <c r="AK6" i="5"/>
  <c r="AM6" i="5" s="1"/>
  <c r="AK5" i="5"/>
  <c r="AM5" i="5" s="1"/>
  <c r="AK4" i="5"/>
  <c r="AM4" i="5" s="1"/>
  <c r="AK3" i="5"/>
  <c r="AM3" i="5" s="1"/>
  <c r="AK2" i="5"/>
  <c r="AM2" i="5" s="1"/>
  <c r="AL37" i="5" l="1"/>
  <c r="AL38" i="5"/>
  <c r="AM16" i="4"/>
  <c r="AL16" i="4"/>
  <c r="AM18" i="4"/>
  <c r="AL18" i="4"/>
  <c r="AM20" i="4"/>
  <c r="AL20" i="4"/>
  <c r="AM22" i="4"/>
  <c r="AL22" i="4"/>
  <c r="AM24" i="4"/>
  <c r="AL24" i="4"/>
  <c r="AM26" i="4"/>
  <c r="AL26" i="4"/>
  <c r="AM28" i="4"/>
  <c r="AL28" i="4"/>
  <c r="AM30" i="4"/>
  <c r="AL30" i="4"/>
  <c r="AM32" i="4"/>
  <c r="AL32" i="4"/>
  <c r="AM34" i="4"/>
  <c r="AL34" i="4"/>
  <c r="AM36" i="4"/>
  <c r="AL36" i="4"/>
  <c r="AM38" i="4"/>
  <c r="AL38" i="4"/>
  <c r="AM40" i="4"/>
  <c r="AL40" i="4"/>
  <c r="AM42" i="4"/>
  <c r="AL42" i="4"/>
  <c r="AM44" i="4"/>
  <c r="AL44" i="4"/>
  <c r="AM46" i="4"/>
  <c r="AL46" i="4"/>
  <c r="AM48" i="4"/>
  <c r="AL48" i="4"/>
  <c r="AM50" i="4"/>
  <c r="AL50" i="4"/>
  <c r="AM52" i="4"/>
  <c r="AL52" i="4"/>
  <c r="AM54" i="4"/>
  <c r="AL54" i="4"/>
  <c r="AM56" i="4"/>
  <c r="AL56" i="4"/>
  <c r="AM58" i="4"/>
  <c r="AL58" i="4"/>
  <c r="AM60" i="4"/>
  <c r="AL60" i="4"/>
  <c r="AM62" i="4"/>
  <c r="AL62" i="4"/>
  <c r="AL2" i="4"/>
  <c r="AL3" i="4"/>
  <c r="AL4" i="4"/>
  <c r="AL5" i="4"/>
  <c r="AL6" i="4"/>
  <c r="AL7" i="4"/>
  <c r="AL8" i="4"/>
  <c r="AL9" i="4"/>
  <c r="AL10" i="4"/>
  <c r="AL11" i="4"/>
  <c r="AL12" i="4"/>
  <c r="AL13" i="4"/>
  <c r="AL14" i="4"/>
  <c r="AL15" i="4"/>
  <c r="AM17" i="4"/>
  <c r="AL17" i="4"/>
  <c r="AM19" i="4"/>
  <c r="AL19" i="4"/>
  <c r="AM21" i="4"/>
  <c r="AL21" i="4"/>
  <c r="AM23" i="4"/>
  <c r="AL23" i="4"/>
  <c r="AM25" i="4"/>
  <c r="AL25" i="4"/>
  <c r="AM27" i="4"/>
  <c r="AL27" i="4"/>
  <c r="AM29" i="4"/>
  <c r="AL29" i="4"/>
  <c r="AM31" i="4"/>
  <c r="AL31" i="4"/>
  <c r="AM33" i="4"/>
  <c r="AL33" i="4"/>
  <c r="AM35" i="4"/>
  <c r="AL35" i="4"/>
  <c r="AM37" i="4"/>
  <c r="AL37" i="4"/>
  <c r="AM39" i="4"/>
  <c r="AL39" i="4"/>
  <c r="AM41" i="4"/>
  <c r="AL41" i="4"/>
  <c r="AM43" i="4"/>
  <c r="AL43" i="4"/>
  <c r="AM45" i="4"/>
  <c r="AL45" i="4"/>
  <c r="AM47" i="4"/>
  <c r="AL47" i="4"/>
  <c r="AM49" i="4"/>
  <c r="AL49" i="4"/>
  <c r="AM51" i="4"/>
  <c r="AL51" i="4"/>
  <c r="AM53" i="4"/>
  <c r="AL53" i="4"/>
  <c r="AM55" i="4"/>
  <c r="AL55" i="4"/>
  <c r="AM57" i="4"/>
  <c r="AL57" i="4"/>
  <c r="AM59" i="4"/>
  <c r="AL59" i="4"/>
  <c r="AM61" i="4"/>
  <c r="AL61" i="4"/>
  <c r="AM63" i="4"/>
  <c r="AL63" i="4"/>
  <c r="AL64" i="4"/>
  <c r="AL65" i="4"/>
  <c r="AL66" i="4"/>
  <c r="AL67" i="4"/>
  <c r="AL68" i="4"/>
  <c r="AL69" i="4"/>
  <c r="AL70" i="4"/>
  <c r="AL71" i="4"/>
  <c r="AL72" i="4"/>
  <c r="AL73" i="4"/>
  <c r="AL74" i="4"/>
  <c r="AL75" i="4"/>
  <c r="AL76" i="4"/>
  <c r="AL77" i="4"/>
  <c r="AL78" i="4"/>
  <c r="AL79" i="4"/>
  <c r="AL80" i="4"/>
  <c r="AL81" i="4"/>
  <c r="AL82" i="4"/>
  <c r="AL83" i="4"/>
  <c r="AN83" i="4" s="1"/>
  <c r="AL84" i="4"/>
  <c r="AL85" i="4"/>
  <c r="AN85" i="4" s="1"/>
  <c r="AL86" i="4"/>
  <c r="AL87" i="4"/>
  <c r="AN87" i="4" s="1"/>
  <c r="AL88" i="4"/>
  <c r="AL89" i="4"/>
  <c r="AN89" i="4" s="1"/>
  <c r="AL90" i="4"/>
  <c r="AL91" i="4"/>
  <c r="AN91" i="4" s="1"/>
  <c r="AL92" i="4"/>
  <c r="AL93" i="4"/>
  <c r="AN93" i="4" s="1"/>
  <c r="AL94" i="4"/>
  <c r="AL95" i="4"/>
  <c r="AN95" i="4" s="1"/>
  <c r="AL96" i="4"/>
  <c r="AL97" i="4"/>
  <c r="AN97" i="4" s="1"/>
  <c r="AL98" i="4"/>
  <c r="AL99" i="4"/>
  <c r="AN99" i="4" s="1"/>
  <c r="AL100" i="4"/>
  <c r="AN84" i="4"/>
  <c r="AN86" i="4"/>
  <c r="AN88" i="4"/>
  <c r="AN90" i="4"/>
  <c r="AN92" i="4"/>
  <c r="AN94" i="4"/>
  <c r="AN96" i="4"/>
  <c r="AN98" i="4"/>
  <c r="AN100" i="4"/>
  <c r="AL32" i="5"/>
  <c r="AL33" i="5"/>
  <c r="AL34" i="5"/>
  <c r="AL35" i="5"/>
  <c r="AL39" i="5"/>
  <c r="AL2" i="5"/>
  <c r="AL3" i="5"/>
  <c r="AL4" i="5"/>
  <c r="AL5" i="5"/>
  <c r="AL6" i="5"/>
  <c r="AL7" i="5"/>
  <c r="AL8" i="5"/>
  <c r="AL9" i="5"/>
  <c r="AL10" i="5"/>
  <c r="AL11" i="5"/>
  <c r="AL12" i="5"/>
  <c r="AL13" i="5"/>
  <c r="AL14" i="5"/>
  <c r="AL15" i="5"/>
  <c r="AL16" i="5"/>
  <c r="AL17" i="5"/>
  <c r="AL18" i="5"/>
  <c r="AL19" i="5"/>
  <c r="AL20" i="5"/>
  <c r="AL21" i="5"/>
  <c r="AL22" i="5"/>
  <c r="AL23" i="5"/>
  <c r="AL24" i="5"/>
  <c r="AL25" i="5"/>
  <c r="AL26" i="5"/>
  <c r="AL27" i="5"/>
  <c r="AL28" i="5"/>
  <c r="AL29" i="5"/>
  <c r="AL30" i="5"/>
  <c r="AL31" i="5"/>
  <c r="AL36" i="5"/>
  <c r="AN2" i="4"/>
  <c r="AN3" i="4"/>
  <c r="AN4" i="4"/>
  <c r="AN5" i="4"/>
  <c r="AN6" i="4"/>
  <c r="AN7" i="4"/>
  <c r="AN8" i="4"/>
  <c r="AN9" i="4"/>
  <c r="AN10" i="4"/>
  <c r="AN11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N24" i="4"/>
  <c r="AN25" i="4"/>
  <c r="AN26" i="4"/>
  <c r="AN27" i="4"/>
  <c r="AN28" i="4"/>
  <c r="AN29" i="4"/>
  <c r="AN30" i="4"/>
  <c r="AN31" i="4"/>
  <c r="AN32" i="4"/>
  <c r="AN33" i="4"/>
  <c r="AN34" i="4"/>
  <c r="AN35" i="4"/>
  <c r="AN36" i="4"/>
  <c r="AN37" i="4"/>
  <c r="AN38" i="4"/>
  <c r="AN39" i="4"/>
  <c r="AN40" i="4"/>
  <c r="AN41" i="4"/>
  <c r="AN42" i="4"/>
  <c r="AN43" i="4"/>
  <c r="AN44" i="4"/>
  <c r="AN45" i="4"/>
  <c r="AN46" i="4"/>
  <c r="AN47" i="4"/>
  <c r="AN48" i="4"/>
  <c r="AN49" i="4"/>
  <c r="AN50" i="4"/>
  <c r="AN51" i="4"/>
  <c r="AN52" i="4"/>
  <c r="AN53" i="4"/>
  <c r="AN54" i="4"/>
  <c r="AN55" i="4"/>
  <c r="AN56" i="4"/>
  <c r="AN57" i="4"/>
  <c r="AN58" i="4"/>
  <c r="AN59" i="4"/>
  <c r="AN60" i="4"/>
  <c r="AN61" i="4"/>
  <c r="AN62" i="4"/>
  <c r="AN63" i="4"/>
  <c r="AN64" i="4"/>
  <c r="AN65" i="4"/>
  <c r="AN66" i="4"/>
  <c r="AN67" i="4"/>
  <c r="AN68" i="4"/>
  <c r="AN69" i="4"/>
  <c r="AN70" i="4"/>
  <c r="AN71" i="4"/>
  <c r="AN72" i="4"/>
  <c r="AN73" i="4"/>
  <c r="AN74" i="4"/>
  <c r="AN75" i="4"/>
  <c r="AN76" i="4"/>
  <c r="AN77" i="4"/>
  <c r="AN78" i="4"/>
  <c r="AN79" i="4"/>
  <c r="AN80" i="4"/>
  <c r="AN81" i="4"/>
  <c r="AN82" i="4"/>
  <c r="AN2" i="5"/>
  <c r="AN3" i="5"/>
  <c r="AN4" i="5"/>
  <c r="AN5" i="5"/>
  <c r="AN6" i="5"/>
  <c r="AN7" i="5"/>
  <c r="AN8" i="5"/>
  <c r="AN9" i="5"/>
  <c r="AN10" i="5"/>
  <c r="AN11" i="5"/>
  <c r="AN12" i="5"/>
  <c r="AN13" i="5"/>
  <c r="AN14" i="5"/>
  <c r="AN15" i="5"/>
  <c r="AN16" i="5"/>
  <c r="AN17" i="5"/>
  <c r="AN18" i="5"/>
  <c r="AN19" i="5"/>
  <c r="AN20" i="5"/>
  <c r="AN21" i="5"/>
  <c r="AN22" i="5"/>
  <c r="AN23" i="5"/>
  <c r="AN24" i="5"/>
  <c r="AN25" i="5"/>
  <c r="AN26" i="5"/>
  <c r="AN27" i="5"/>
  <c r="AN28" i="5"/>
  <c r="AN29" i="5"/>
  <c r="AN30" i="5"/>
  <c r="AN31" i="5"/>
  <c r="AN32" i="5"/>
  <c r="AN33" i="5"/>
  <c r="AN34" i="5"/>
  <c r="AN35" i="5"/>
  <c r="AN36" i="5"/>
  <c r="AN37" i="5"/>
  <c r="AN38" i="5"/>
  <c r="AN39" i="5"/>
  <c r="AM40" i="5"/>
  <c r="AN40" i="5" s="1"/>
  <c r="AM41" i="5"/>
  <c r="AN41" i="5" s="1"/>
  <c r="AM42" i="5"/>
  <c r="AN42" i="5" s="1"/>
  <c r="AM43" i="5"/>
  <c r="AN43" i="5" s="1"/>
  <c r="AM44" i="5"/>
  <c r="AN44" i="5" s="1"/>
  <c r="AM45" i="5"/>
  <c r="AN45" i="5" s="1"/>
  <c r="AM46" i="5"/>
  <c r="AN46" i="5" s="1"/>
  <c r="AM47" i="5"/>
  <c r="AN47" i="5" s="1"/>
  <c r="AM48" i="5"/>
  <c r="AN48" i="5" s="1"/>
  <c r="AM49" i="5"/>
  <c r="AN49" i="5" s="1"/>
  <c r="AM50" i="5"/>
  <c r="AN50" i="5" s="1"/>
  <c r="AM51" i="5"/>
  <c r="AN51" i="5" s="1"/>
  <c r="AM52" i="5"/>
  <c r="AN52" i="5" s="1"/>
  <c r="AM53" i="5"/>
  <c r="AN53" i="5" s="1"/>
  <c r="AM54" i="5"/>
  <c r="AN54" i="5" s="1"/>
  <c r="AM55" i="5"/>
  <c r="AN55" i="5" s="1"/>
  <c r="AM56" i="5"/>
  <c r="AN56" i="5" s="1"/>
  <c r="AM57" i="5"/>
  <c r="AN57" i="5" s="1"/>
  <c r="AM58" i="5"/>
  <c r="AN58" i="5" s="1"/>
  <c r="AM59" i="5"/>
  <c r="AN59" i="5" s="1"/>
  <c r="AM60" i="5"/>
  <c r="AN60" i="5" s="1"/>
  <c r="AM61" i="5"/>
  <c r="AN61" i="5" s="1"/>
  <c r="AM62" i="5"/>
  <c r="AN62" i="5" s="1"/>
  <c r="AM63" i="5"/>
  <c r="AN63" i="5" s="1"/>
  <c r="AM64" i="5"/>
  <c r="AN64" i="5" s="1"/>
  <c r="AM65" i="5"/>
  <c r="AN65" i="5" s="1"/>
  <c r="AM66" i="5"/>
  <c r="AN66" i="5" s="1"/>
  <c r="AM67" i="5"/>
  <c r="AN67" i="5" s="1"/>
  <c r="AM68" i="5"/>
  <c r="AN68" i="5" s="1"/>
  <c r="AM69" i="5"/>
  <c r="AN69" i="5" s="1"/>
  <c r="AM70" i="5"/>
  <c r="AN70" i="5" s="1"/>
  <c r="AM71" i="5"/>
  <c r="AN71" i="5" s="1"/>
  <c r="AM72" i="5"/>
  <c r="AN72" i="5" s="1"/>
  <c r="AM73" i="5"/>
  <c r="AN73" i="5" s="1"/>
  <c r="AM74" i="5"/>
  <c r="AN74" i="5" s="1"/>
  <c r="AM75" i="5"/>
  <c r="AN75" i="5" s="1"/>
  <c r="AM76" i="5"/>
  <c r="AN76" i="5" s="1"/>
  <c r="AM77" i="5"/>
  <c r="AN77" i="5" s="1"/>
  <c r="AM78" i="5"/>
  <c r="AN78" i="5" s="1"/>
  <c r="AM79" i="5"/>
  <c r="AN79" i="5" s="1"/>
  <c r="AM80" i="5"/>
  <c r="AN80" i="5" s="1"/>
  <c r="AM81" i="5"/>
  <c r="AN81" i="5" s="1"/>
  <c r="K1044" i="3" l="1"/>
  <c r="K1043" i="3"/>
  <c r="Z647" i="3"/>
  <c r="K1042" i="3"/>
  <c r="K1041" i="3"/>
  <c r="Z645" i="3"/>
  <c r="K1040" i="3"/>
  <c r="K1039" i="3"/>
  <c r="Z642" i="3"/>
  <c r="K1037" i="3"/>
  <c r="K1036" i="3"/>
  <c r="K1035" i="3"/>
  <c r="Z639" i="3"/>
  <c r="K1034" i="3"/>
  <c r="K1033" i="3"/>
  <c r="K1031" i="3"/>
  <c r="Z635" i="3"/>
  <c r="K1030" i="3"/>
  <c r="K1029" i="3"/>
  <c r="Z633" i="3"/>
  <c r="K1028" i="3"/>
  <c r="Z632" i="3"/>
  <c r="K1027" i="3"/>
  <c r="Z631" i="3"/>
  <c r="K1026" i="3"/>
  <c r="K1025" i="3"/>
  <c r="Z629" i="3"/>
  <c r="K1024" i="3"/>
  <c r="Z628" i="3"/>
  <c r="K1023" i="3"/>
  <c r="K1022" i="3"/>
  <c r="K1021" i="3"/>
  <c r="Z624" i="3"/>
  <c r="K1019" i="3"/>
  <c r="Z623" i="3"/>
  <c r="K1018" i="3"/>
  <c r="Z622" i="3"/>
  <c r="K1017" i="3"/>
  <c r="Z621" i="3"/>
  <c r="K1016" i="3"/>
  <c r="K1015" i="3"/>
  <c r="K1014" i="3"/>
  <c r="Z618" i="3"/>
  <c r="K1013" i="3"/>
  <c r="Z617" i="3"/>
  <c r="K1012" i="3"/>
  <c r="Z616" i="3"/>
  <c r="K1011" i="3"/>
  <c r="Z615" i="3"/>
  <c r="K1010" i="3"/>
  <c r="Z614" i="3"/>
  <c r="K1009" i="3"/>
  <c r="K1008" i="3"/>
  <c r="Z612" i="3"/>
  <c r="K1007" i="3"/>
  <c r="K1006" i="3"/>
  <c r="Z610" i="3"/>
  <c r="K1005" i="3"/>
  <c r="Z609" i="3"/>
  <c r="K1004" i="3"/>
  <c r="Z608" i="3"/>
  <c r="K1003" i="3"/>
  <c r="Z607" i="3"/>
  <c r="K1002" i="3"/>
  <c r="K1001" i="3"/>
  <c r="Z605" i="3"/>
  <c r="K1000" i="3"/>
  <c r="Z604" i="3"/>
  <c r="K999" i="3"/>
  <c r="Z603" i="3"/>
  <c r="K998" i="3"/>
  <c r="Z602" i="3"/>
  <c r="K997" i="3"/>
  <c r="Z601" i="3"/>
  <c r="K996" i="3"/>
  <c r="Z600" i="3"/>
  <c r="K995" i="3"/>
  <c r="K994" i="3"/>
  <c r="Z598" i="3"/>
  <c r="K993" i="3"/>
  <c r="Z597" i="3"/>
  <c r="K992" i="3"/>
  <c r="Z596" i="3"/>
  <c r="K991" i="3"/>
  <c r="Z595" i="3"/>
  <c r="K990" i="3"/>
  <c r="Z594" i="3"/>
  <c r="K989" i="3"/>
  <c r="Z593" i="3"/>
  <c r="K988" i="3"/>
  <c r="K987" i="3"/>
  <c r="Z591" i="3"/>
  <c r="K986" i="3"/>
  <c r="Z590" i="3"/>
  <c r="K985" i="3"/>
  <c r="Z589" i="3"/>
  <c r="K984" i="3"/>
  <c r="Z588" i="3"/>
  <c r="K983" i="3"/>
  <c r="K982" i="3"/>
  <c r="Z586" i="3"/>
  <c r="K981" i="3"/>
  <c r="K980" i="3"/>
  <c r="Z584" i="3"/>
  <c r="K979" i="3"/>
  <c r="Z583" i="3"/>
  <c r="K978" i="3"/>
  <c r="Z582" i="3"/>
  <c r="K977" i="3"/>
  <c r="Z581" i="3"/>
  <c r="K976" i="3"/>
  <c r="Z580" i="3"/>
  <c r="K975" i="3"/>
  <c r="Z579" i="3"/>
  <c r="K974" i="3"/>
  <c r="K973" i="3"/>
  <c r="Z577" i="3"/>
  <c r="K972" i="3"/>
  <c r="K971" i="3"/>
  <c r="K970" i="3"/>
  <c r="Z574" i="3"/>
  <c r="K969" i="3"/>
  <c r="Z573" i="3"/>
  <c r="K968" i="3"/>
  <c r="K967" i="3"/>
  <c r="K966" i="3"/>
  <c r="Z570" i="3"/>
  <c r="K965" i="3"/>
  <c r="Z569" i="3"/>
  <c r="K964" i="3"/>
  <c r="Z568" i="3"/>
  <c r="K963" i="3"/>
  <c r="Z567" i="3"/>
  <c r="K962" i="3"/>
  <c r="Z566" i="3"/>
  <c r="K961" i="3"/>
  <c r="K960" i="3"/>
  <c r="Z564" i="3"/>
  <c r="K959" i="3"/>
  <c r="Z563" i="3"/>
  <c r="K958" i="3"/>
  <c r="K957" i="3"/>
  <c r="Z561" i="3"/>
  <c r="K956" i="3"/>
  <c r="Z560" i="3"/>
  <c r="K955" i="3"/>
  <c r="Z559" i="3"/>
  <c r="K954" i="3"/>
  <c r="Z558" i="3"/>
  <c r="K953" i="3"/>
  <c r="K952" i="3"/>
  <c r="Z556" i="3"/>
  <c r="K951" i="3"/>
  <c r="Z555" i="3"/>
  <c r="K950" i="3"/>
  <c r="Z554" i="3"/>
  <c r="K949" i="3"/>
  <c r="Z553" i="3"/>
  <c r="K948" i="3"/>
  <c r="K947" i="3"/>
  <c r="Z551" i="3"/>
  <c r="K946" i="3"/>
  <c r="Z550" i="3"/>
  <c r="K945" i="3"/>
  <c r="Z549" i="3"/>
  <c r="K944" i="3"/>
  <c r="Z548" i="3"/>
  <c r="K943" i="3"/>
  <c r="Z547" i="3"/>
  <c r="K942" i="3"/>
  <c r="Z546" i="3"/>
  <c r="K941" i="3"/>
  <c r="Z545" i="3"/>
  <c r="K940" i="3"/>
  <c r="Z544" i="3"/>
  <c r="K939" i="3"/>
  <c r="K938" i="3"/>
  <c r="Z542" i="3"/>
  <c r="K937" i="3"/>
  <c r="Z541" i="3"/>
  <c r="K936" i="3"/>
  <c r="Z540" i="3"/>
  <c r="K935" i="3"/>
  <c r="Z539" i="3"/>
  <c r="K934" i="3"/>
  <c r="Z538" i="3"/>
  <c r="K933" i="3"/>
  <c r="Z537" i="3"/>
  <c r="K932" i="3"/>
  <c r="K931" i="3"/>
  <c r="K930" i="3"/>
  <c r="Z534" i="3"/>
  <c r="K929" i="3"/>
  <c r="Z533" i="3"/>
  <c r="K928" i="3"/>
  <c r="Z532" i="3"/>
  <c r="K927" i="3"/>
  <c r="Z531" i="3"/>
  <c r="K926" i="3"/>
  <c r="Z530" i="3"/>
  <c r="K925" i="3"/>
  <c r="K924" i="3"/>
  <c r="K923" i="3"/>
  <c r="K922" i="3"/>
  <c r="K921" i="3"/>
  <c r="K920" i="3"/>
  <c r="K919" i="3"/>
  <c r="K918" i="3"/>
  <c r="K917" i="3"/>
  <c r="Z521" i="3"/>
  <c r="K916" i="3"/>
  <c r="Z520" i="3"/>
  <c r="K915" i="3"/>
  <c r="Z519" i="3"/>
  <c r="K914" i="3"/>
  <c r="Z518" i="3"/>
  <c r="K913" i="3"/>
  <c r="K912" i="3"/>
  <c r="K911" i="3"/>
  <c r="K910" i="3"/>
  <c r="K909" i="3"/>
  <c r="Z513" i="3"/>
  <c r="K908" i="3"/>
  <c r="K907" i="3"/>
  <c r="K902" i="3"/>
  <c r="Y182" i="3"/>
  <c r="X182" i="3"/>
  <c r="J182" i="3"/>
  <c r="I182" i="3"/>
  <c r="Y181" i="3"/>
  <c r="X181" i="3"/>
  <c r="J181" i="3"/>
  <c r="I181" i="3"/>
  <c r="Y180" i="3"/>
  <c r="X180" i="3"/>
  <c r="J180" i="3"/>
  <c r="I180" i="3"/>
  <c r="Y179" i="3"/>
  <c r="X179" i="3"/>
  <c r="J179" i="3"/>
  <c r="I179" i="3"/>
  <c r="Y178" i="3"/>
  <c r="X178" i="3"/>
  <c r="J178" i="3"/>
  <c r="I178" i="3"/>
  <c r="Y177" i="3"/>
  <c r="X177" i="3"/>
  <c r="J177" i="3"/>
  <c r="I177" i="3"/>
  <c r="Y176" i="3"/>
  <c r="X176" i="3"/>
  <c r="J176" i="3"/>
  <c r="I176" i="3"/>
  <c r="Y175" i="3"/>
  <c r="X175" i="3"/>
  <c r="J175" i="3"/>
  <c r="I175" i="3"/>
  <c r="Y174" i="3"/>
  <c r="X174" i="3"/>
  <c r="J174" i="3"/>
  <c r="I174" i="3"/>
  <c r="Y173" i="3"/>
  <c r="X173" i="3"/>
  <c r="J173" i="3"/>
  <c r="I173" i="3"/>
  <c r="Y172" i="3"/>
  <c r="X172" i="3"/>
  <c r="J172" i="3"/>
  <c r="I172" i="3"/>
  <c r="Y171" i="3"/>
  <c r="X171" i="3"/>
  <c r="J171" i="3"/>
  <c r="I171" i="3"/>
  <c r="Y170" i="3"/>
  <c r="X170" i="3"/>
  <c r="J170" i="3"/>
  <c r="I170" i="3"/>
  <c r="Y169" i="3"/>
  <c r="X169" i="3"/>
  <c r="J169" i="3"/>
  <c r="I169" i="3"/>
  <c r="Y168" i="3"/>
  <c r="X168" i="3"/>
  <c r="J168" i="3"/>
  <c r="I168" i="3"/>
  <c r="Y167" i="3"/>
  <c r="X167" i="3"/>
  <c r="J167" i="3"/>
  <c r="I167" i="3"/>
  <c r="Y166" i="3"/>
  <c r="X166" i="3"/>
  <c r="J166" i="3"/>
  <c r="I166" i="3"/>
  <c r="Y165" i="3"/>
  <c r="X165" i="3"/>
  <c r="J165" i="3"/>
  <c r="I165" i="3"/>
  <c r="Y164" i="3"/>
  <c r="X164" i="3"/>
  <c r="J164" i="3"/>
  <c r="I164" i="3"/>
  <c r="Y163" i="3"/>
  <c r="X163" i="3"/>
  <c r="J163" i="3"/>
  <c r="I163" i="3"/>
  <c r="Y162" i="3"/>
  <c r="X162" i="3"/>
  <c r="J162" i="3"/>
  <c r="I162" i="3"/>
  <c r="Y161" i="3"/>
  <c r="X161" i="3"/>
  <c r="J161" i="3"/>
  <c r="I161" i="3"/>
  <c r="Y160" i="3"/>
  <c r="X160" i="3"/>
  <c r="J160" i="3"/>
  <c r="I160" i="3"/>
  <c r="Y159" i="3"/>
  <c r="X159" i="3"/>
  <c r="J159" i="3"/>
  <c r="I159" i="3"/>
  <c r="Y158" i="3"/>
  <c r="X158" i="3"/>
  <c r="J158" i="3"/>
  <c r="I158" i="3"/>
  <c r="Y157" i="3"/>
  <c r="X157" i="3"/>
  <c r="J157" i="3"/>
  <c r="I157" i="3"/>
  <c r="Y156" i="3"/>
  <c r="X156" i="3"/>
  <c r="J156" i="3"/>
  <c r="I156" i="3"/>
  <c r="Y155" i="3"/>
  <c r="X155" i="3"/>
  <c r="J155" i="3"/>
  <c r="I155" i="3"/>
  <c r="Y154" i="3"/>
  <c r="X154" i="3"/>
  <c r="J154" i="3"/>
  <c r="I154" i="3"/>
  <c r="Y153" i="3"/>
  <c r="X153" i="3"/>
  <c r="J153" i="3"/>
  <c r="I153" i="3"/>
  <c r="Y152" i="3"/>
  <c r="X152" i="3"/>
  <c r="J152" i="3"/>
  <c r="I152" i="3"/>
  <c r="Y151" i="3"/>
  <c r="X151" i="3"/>
  <c r="J151" i="3"/>
  <c r="I151" i="3"/>
  <c r="Y150" i="3"/>
  <c r="X150" i="3"/>
  <c r="J150" i="3"/>
  <c r="I150" i="3"/>
  <c r="Y149" i="3"/>
  <c r="X149" i="3"/>
  <c r="J149" i="3"/>
  <c r="I149" i="3"/>
  <c r="Y148" i="3"/>
  <c r="X148" i="3"/>
  <c r="J148" i="3"/>
  <c r="I148" i="3"/>
  <c r="Y147" i="3"/>
  <c r="X147" i="3"/>
  <c r="J147" i="3"/>
  <c r="I147" i="3"/>
  <c r="Y146" i="3"/>
  <c r="X146" i="3"/>
  <c r="J146" i="3"/>
  <c r="I146" i="3"/>
  <c r="Y145" i="3"/>
  <c r="X145" i="3"/>
  <c r="J145" i="3"/>
  <c r="I145" i="3"/>
  <c r="Y144" i="3"/>
  <c r="X144" i="3"/>
  <c r="J144" i="3"/>
  <c r="I144" i="3"/>
  <c r="Y143" i="3"/>
  <c r="X143" i="3"/>
  <c r="J143" i="3"/>
  <c r="I143" i="3"/>
  <c r="Y142" i="3"/>
  <c r="X142" i="3"/>
  <c r="J142" i="3"/>
  <c r="I142" i="3"/>
  <c r="Y141" i="3"/>
  <c r="X141" i="3"/>
  <c r="J141" i="3"/>
  <c r="I141" i="3"/>
  <c r="Y140" i="3"/>
  <c r="X140" i="3"/>
  <c r="J140" i="3"/>
  <c r="I140" i="3"/>
  <c r="Y139" i="3"/>
  <c r="X139" i="3"/>
  <c r="J139" i="3"/>
  <c r="I139" i="3"/>
  <c r="Y138" i="3"/>
  <c r="X138" i="3"/>
  <c r="J138" i="3"/>
  <c r="I138" i="3"/>
  <c r="Y137" i="3"/>
  <c r="X137" i="3"/>
  <c r="J137" i="3"/>
  <c r="I137" i="3"/>
  <c r="Y136" i="3"/>
  <c r="X136" i="3"/>
  <c r="J136" i="3"/>
  <c r="I136" i="3"/>
  <c r="Y135" i="3"/>
  <c r="X135" i="3"/>
  <c r="J135" i="3"/>
  <c r="I135" i="3"/>
  <c r="Y134" i="3"/>
  <c r="X134" i="3"/>
  <c r="J134" i="3"/>
  <c r="I134" i="3"/>
  <c r="Y133" i="3"/>
  <c r="X133" i="3"/>
  <c r="J133" i="3"/>
  <c r="I133" i="3"/>
  <c r="Y132" i="3"/>
  <c r="X132" i="3"/>
  <c r="J132" i="3"/>
  <c r="I132" i="3"/>
  <c r="Y131" i="3"/>
  <c r="X131" i="3"/>
  <c r="J131" i="3"/>
  <c r="I131" i="3"/>
  <c r="Y130" i="3"/>
  <c r="X130" i="3"/>
  <c r="J130" i="3"/>
  <c r="I130" i="3"/>
  <c r="Y129" i="3"/>
  <c r="X129" i="3"/>
  <c r="J129" i="3"/>
  <c r="I129" i="3"/>
  <c r="Y128" i="3"/>
  <c r="X128" i="3"/>
  <c r="J128" i="3"/>
  <c r="I128" i="3"/>
  <c r="Y127" i="3"/>
  <c r="X127" i="3"/>
  <c r="J127" i="3"/>
  <c r="I127" i="3"/>
  <c r="Y126" i="3"/>
  <c r="X126" i="3"/>
  <c r="J126" i="3"/>
  <c r="I126" i="3"/>
  <c r="Y125" i="3"/>
  <c r="X125" i="3"/>
  <c r="J125" i="3"/>
  <c r="I125" i="3"/>
  <c r="Y124" i="3"/>
  <c r="X124" i="3"/>
  <c r="J124" i="3"/>
  <c r="I124" i="3"/>
  <c r="Y123" i="3"/>
  <c r="X123" i="3"/>
  <c r="J123" i="3"/>
  <c r="I123" i="3"/>
  <c r="Y122" i="3"/>
  <c r="X122" i="3"/>
  <c r="J122" i="3"/>
  <c r="I122" i="3"/>
  <c r="Y121" i="3"/>
  <c r="X121" i="3"/>
  <c r="J121" i="3"/>
  <c r="I121" i="3"/>
  <c r="Y120" i="3"/>
  <c r="X120" i="3"/>
  <c r="J120" i="3"/>
  <c r="I120" i="3"/>
  <c r="Y119" i="3"/>
  <c r="X119" i="3"/>
  <c r="J119" i="3"/>
  <c r="I119" i="3"/>
  <c r="Y118" i="3"/>
  <c r="X118" i="3"/>
  <c r="J118" i="3"/>
  <c r="I118" i="3"/>
  <c r="Y117" i="3"/>
  <c r="X117" i="3"/>
  <c r="J117" i="3"/>
  <c r="I117" i="3"/>
  <c r="Y116" i="3"/>
  <c r="X116" i="3"/>
  <c r="J116" i="3"/>
  <c r="I116" i="3"/>
  <c r="Y115" i="3"/>
  <c r="X115" i="3"/>
  <c r="J115" i="3"/>
  <c r="I115" i="3"/>
  <c r="Y114" i="3"/>
  <c r="X114" i="3"/>
  <c r="J114" i="3"/>
  <c r="I114" i="3"/>
  <c r="Y113" i="3"/>
  <c r="X113" i="3"/>
  <c r="J113" i="3"/>
  <c r="I113" i="3"/>
  <c r="Y112" i="3"/>
  <c r="X112" i="3"/>
  <c r="J112" i="3"/>
  <c r="I112" i="3"/>
  <c r="Y111" i="3"/>
  <c r="X111" i="3"/>
  <c r="J111" i="3"/>
  <c r="I111" i="3"/>
  <c r="Y110" i="3"/>
  <c r="X110" i="3"/>
  <c r="J110" i="3"/>
  <c r="I110" i="3"/>
  <c r="Y109" i="3"/>
  <c r="X109" i="3"/>
  <c r="J109" i="3"/>
  <c r="I109" i="3"/>
  <c r="Y108" i="3"/>
  <c r="X108" i="3"/>
  <c r="J108" i="3"/>
  <c r="I108" i="3"/>
  <c r="Y107" i="3"/>
  <c r="X107" i="3"/>
  <c r="J107" i="3"/>
  <c r="I107" i="3"/>
  <c r="Y106" i="3"/>
  <c r="X106" i="3"/>
  <c r="J106" i="3"/>
  <c r="I106" i="3"/>
  <c r="Y105" i="3"/>
  <c r="X105" i="3"/>
  <c r="J105" i="3"/>
  <c r="I105" i="3"/>
  <c r="Y104" i="3"/>
  <c r="X104" i="3"/>
  <c r="J104" i="3"/>
  <c r="I104" i="3"/>
  <c r="Y103" i="3"/>
  <c r="X103" i="3"/>
  <c r="J103" i="3"/>
  <c r="I103" i="3"/>
  <c r="Y102" i="3"/>
  <c r="X102" i="3"/>
  <c r="J102" i="3"/>
  <c r="I102" i="3"/>
  <c r="Y101" i="3"/>
  <c r="X101" i="3"/>
  <c r="J101" i="3"/>
  <c r="I101" i="3"/>
  <c r="Y100" i="3"/>
  <c r="X100" i="3"/>
  <c r="J100" i="3"/>
  <c r="I100" i="3"/>
  <c r="Y99" i="3"/>
  <c r="X99" i="3"/>
  <c r="J99" i="3"/>
  <c r="I99" i="3"/>
  <c r="Y98" i="3"/>
  <c r="X98" i="3"/>
  <c r="J98" i="3"/>
  <c r="I98" i="3"/>
  <c r="Y97" i="3"/>
  <c r="X97" i="3"/>
  <c r="J97" i="3"/>
  <c r="I97" i="3"/>
  <c r="Y96" i="3"/>
  <c r="X96" i="3"/>
  <c r="J96" i="3"/>
  <c r="I96" i="3"/>
  <c r="Y95" i="3"/>
  <c r="X95" i="3"/>
  <c r="J95" i="3"/>
  <c r="I95" i="3"/>
  <c r="Y94" i="3"/>
  <c r="X94" i="3"/>
  <c r="J94" i="3"/>
  <c r="I94" i="3"/>
  <c r="Y93" i="3"/>
  <c r="X93" i="3"/>
  <c r="J93" i="3"/>
  <c r="I93" i="3"/>
  <c r="Y92" i="3"/>
  <c r="X92" i="3"/>
  <c r="J92" i="3"/>
  <c r="I92" i="3"/>
  <c r="Y91" i="3"/>
  <c r="X91" i="3"/>
  <c r="J91" i="3"/>
  <c r="I91" i="3"/>
  <c r="Y90" i="3"/>
  <c r="X90" i="3"/>
  <c r="J90" i="3"/>
  <c r="I90" i="3"/>
  <c r="Y89" i="3"/>
  <c r="X89" i="3"/>
  <c r="J89" i="3"/>
  <c r="I89" i="3"/>
  <c r="Y88" i="3"/>
  <c r="X88" i="3"/>
  <c r="J88" i="3"/>
  <c r="I88" i="3"/>
  <c r="Y87" i="3"/>
  <c r="X87" i="3"/>
  <c r="J87" i="3"/>
  <c r="I87" i="3"/>
  <c r="Y86" i="3"/>
  <c r="X86" i="3"/>
  <c r="J86" i="3"/>
  <c r="I86" i="3"/>
  <c r="Y85" i="3"/>
  <c r="X85" i="3"/>
  <c r="J85" i="3"/>
  <c r="I85" i="3"/>
  <c r="Y84" i="3"/>
  <c r="X84" i="3"/>
  <c r="J84" i="3"/>
  <c r="I84" i="3"/>
  <c r="Y83" i="3"/>
  <c r="X83" i="3"/>
  <c r="J83" i="3"/>
  <c r="I83" i="3"/>
  <c r="Y82" i="3"/>
  <c r="X82" i="3"/>
  <c r="J82" i="3"/>
  <c r="I82" i="3"/>
  <c r="Y81" i="3"/>
  <c r="X81" i="3"/>
  <c r="J81" i="3"/>
  <c r="I81" i="3"/>
  <c r="Y80" i="3"/>
  <c r="X80" i="3"/>
  <c r="J80" i="3"/>
  <c r="I80" i="3"/>
  <c r="Y79" i="3"/>
  <c r="X79" i="3"/>
  <c r="J79" i="3"/>
  <c r="I79" i="3"/>
  <c r="Y78" i="3"/>
  <c r="X78" i="3"/>
  <c r="J78" i="3"/>
  <c r="I78" i="3"/>
  <c r="Y77" i="3"/>
  <c r="X77" i="3"/>
  <c r="J77" i="3"/>
  <c r="I77" i="3"/>
  <c r="Y76" i="3"/>
  <c r="X76" i="3"/>
  <c r="J76" i="3"/>
  <c r="I76" i="3"/>
  <c r="Y75" i="3"/>
  <c r="X75" i="3"/>
  <c r="J75" i="3"/>
  <c r="I75" i="3"/>
  <c r="Y74" i="3"/>
  <c r="X74" i="3"/>
  <c r="J74" i="3"/>
  <c r="I74" i="3"/>
  <c r="Y73" i="3"/>
  <c r="X73" i="3"/>
  <c r="J73" i="3"/>
  <c r="I73" i="3"/>
  <c r="Y72" i="3"/>
  <c r="X72" i="3"/>
  <c r="J72" i="3"/>
  <c r="I72" i="3"/>
  <c r="Y71" i="3"/>
  <c r="X71" i="3"/>
  <c r="J71" i="3"/>
  <c r="I71" i="3"/>
  <c r="Y70" i="3"/>
  <c r="X70" i="3"/>
  <c r="J70" i="3"/>
  <c r="I70" i="3"/>
  <c r="Y69" i="3"/>
  <c r="X69" i="3"/>
  <c r="J69" i="3"/>
  <c r="I69" i="3"/>
  <c r="Y68" i="3"/>
  <c r="X68" i="3"/>
  <c r="J68" i="3"/>
  <c r="I68" i="3"/>
  <c r="Y67" i="3"/>
  <c r="X67" i="3"/>
  <c r="J67" i="3"/>
  <c r="I67" i="3"/>
  <c r="Y66" i="3"/>
  <c r="X66" i="3"/>
  <c r="J66" i="3"/>
  <c r="I66" i="3"/>
  <c r="Y65" i="3"/>
  <c r="X65" i="3"/>
  <c r="J65" i="3"/>
  <c r="I65" i="3"/>
  <c r="Y64" i="3"/>
  <c r="X64" i="3"/>
  <c r="J64" i="3"/>
  <c r="I64" i="3"/>
  <c r="Y63" i="3"/>
  <c r="X63" i="3"/>
  <c r="J63" i="3"/>
  <c r="I63" i="3"/>
  <c r="Y62" i="3"/>
  <c r="X62" i="3"/>
  <c r="J62" i="3"/>
  <c r="I62" i="3"/>
  <c r="Y61" i="3"/>
  <c r="X61" i="3"/>
  <c r="J61" i="3"/>
  <c r="I61" i="3"/>
  <c r="Y60" i="3"/>
  <c r="X60" i="3"/>
  <c r="J60" i="3"/>
  <c r="I60" i="3"/>
  <c r="Y59" i="3"/>
  <c r="X59" i="3"/>
  <c r="J59" i="3"/>
  <c r="I59" i="3"/>
  <c r="Y58" i="3"/>
  <c r="X58" i="3"/>
  <c r="J58" i="3"/>
  <c r="I58" i="3"/>
  <c r="Y57" i="3"/>
  <c r="X57" i="3"/>
  <c r="J57" i="3"/>
  <c r="I57" i="3"/>
  <c r="Y56" i="3"/>
  <c r="X56" i="3"/>
  <c r="J56" i="3"/>
  <c r="I56" i="3"/>
  <c r="Y55" i="3"/>
  <c r="X55" i="3"/>
  <c r="J55" i="3"/>
  <c r="I55" i="3"/>
  <c r="Y54" i="3"/>
  <c r="X54" i="3"/>
  <c r="J54" i="3"/>
  <c r="I54" i="3"/>
  <c r="Y53" i="3"/>
  <c r="X53" i="3"/>
  <c r="J53" i="3"/>
  <c r="I53" i="3"/>
  <c r="Y52" i="3"/>
  <c r="X52" i="3"/>
  <c r="J52" i="3"/>
  <c r="I52" i="3"/>
  <c r="Y51" i="3"/>
  <c r="X51" i="3"/>
  <c r="J51" i="3"/>
  <c r="I51" i="3"/>
  <c r="Y50" i="3"/>
  <c r="X50" i="3"/>
  <c r="J50" i="3"/>
  <c r="I50" i="3"/>
  <c r="Y49" i="3"/>
  <c r="X49" i="3"/>
  <c r="J49" i="3"/>
  <c r="I49" i="3"/>
  <c r="Y48" i="3"/>
  <c r="X48" i="3"/>
  <c r="J48" i="3"/>
  <c r="I48" i="3"/>
  <c r="Y47" i="3"/>
  <c r="X47" i="3"/>
  <c r="J47" i="3"/>
  <c r="I47" i="3"/>
  <c r="Y46" i="3"/>
  <c r="X46" i="3"/>
  <c r="J46" i="3"/>
  <c r="I46" i="3"/>
  <c r="Y45" i="3"/>
  <c r="X45" i="3"/>
  <c r="J45" i="3"/>
  <c r="I45" i="3"/>
  <c r="Y44" i="3"/>
  <c r="X44" i="3"/>
  <c r="J44" i="3"/>
  <c r="I44" i="3"/>
  <c r="Y43" i="3"/>
  <c r="X43" i="3"/>
  <c r="J43" i="3"/>
  <c r="I43" i="3"/>
  <c r="Y42" i="3"/>
  <c r="X42" i="3"/>
  <c r="J42" i="3"/>
  <c r="I42" i="3"/>
  <c r="Y41" i="3"/>
  <c r="X41" i="3"/>
  <c r="J41" i="3"/>
  <c r="I41" i="3"/>
  <c r="Y40" i="3"/>
  <c r="X40" i="3"/>
  <c r="J40" i="3"/>
  <c r="I40" i="3"/>
  <c r="Y39" i="3"/>
  <c r="X39" i="3"/>
  <c r="J39" i="3"/>
  <c r="I39" i="3"/>
  <c r="Y38" i="3"/>
  <c r="X38" i="3"/>
  <c r="J38" i="3"/>
  <c r="I38" i="3"/>
  <c r="Y37" i="3"/>
  <c r="X37" i="3"/>
  <c r="J37" i="3"/>
  <c r="I37" i="3"/>
  <c r="Y36" i="3"/>
  <c r="X36" i="3"/>
  <c r="J36" i="3"/>
  <c r="I36" i="3"/>
  <c r="Y35" i="3"/>
  <c r="X35" i="3"/>
  <c r="J35" i="3"/>
  <c r="I35" i="3"/>
  <c r="Y34" i="3"/>
  <c r="X34" i="3"/>
  <c r="J34" i="3"/>
  <c r="I34" i="3"/>
  <c r="Y33" i="3"/>
  <c r="X33" i="3"/>
  <c r="J33" i="3"/>
  <c r="I33" i="3"/>
  <c r="Y32" i="3"/>
  <c r="X32" i="3"/>
  <c r="J32" i="3"/>
  <c r="I32" i="3"/>
  <c r="Y31" i="3"/>
  <c r="X31" i="3"/>
  <c r="J31" i="3"/>
  <c r="I31" i="3"/>
  <c r="Y30" i="3"/>
  <c r="X30" i="3"/>
  <c r="J30" i="3"/>
  <c r="I30" i="3"/>
  <c r="Y29" i="3"/>
  <c r="X29" i="3"/>
  <c r="J29" i="3"/>
  <c r="I29" i="3"/>
  <c r="Y28" i="3"/>
  <c r="X28" i="3"/>
  <c r="J28" i="3"/>
  <c r="I28" i="3"/>
  <c r="Y27" i="3"/>
  <c r="X27" i="3"/>
  <c r="J27" i="3"/>
  <c r="I27" i="3"/>
  <c r="Y26" i="3"/>
  <c r="X26" i="3"/>
  <c r="J26" i="3"/>
  <c r="I26" i="3"/>
  <c r="Y25" i="3"/>
  <c r="X25" i="3"/>
  <c r="J25" i="3"/>
  <c r="I25" i="3"/>
  <c r="Y24" i="3"/>
  <c r="X24" i="3"/>
  <c r="J24" i="3"/>
  <c r="I24" i="3"/>
  <c r="Y23" i="3"/>
  <c r="X23" i="3"/>
  <c r="J23" i="3"/>
  <c r="I23" i="3"/>
  <c r="Y22" i="3"/>
  <c r="X22" i="3"/>
  <c r="J22" i="3"/>
  <c r="I22" i="3"/>
  <c r="Y21" i="3"/>
  <c r="X21" i="3"/>
  <c r="J21" i="3"/>
  <c r="I21" i="3"/>
  <c r="Y20" i="3"/>
  <c r="X20" i="3"/>
  <c r="J20" i="3"/>
  <c r="I20" i="3"/>
  <c r="Y19" i="3"/>
  <c r="X19" i="3"/>
  <c r="J19" i="3"/>
  <c r="I19" i="3"/>
  <c r="Y18" i="3"/>
  <c r="X18" i="3"/>
  <c r="J18" i="3"/>
  <c r="I18" i="3"/>
  <c r="Y17" i="3"/>
  <c r="X17" i="3"/>
  <c r="J17" i="3"/>
  <c r="I17" i="3"/>
  <c r="Y16" i="3"/>
  <c r="X16" i="3"/>
  <c r="J16" i="3"/>
  <c r="I16" i="3"/>
  <c r="Y15" i="3"/>
  <c r="X15" i="3"/>
  <c r="J15" i="3"/>
  <c r="I15" i="3"/>
  <c r="Y14" i="3"/>
  <c r="X14" i="3"/>
  <c r="J14" i="3"/>
  <c r="I14" i="3"/>
  <c r="Y13" i="3"/>
  <c r="X13" i="3"/>
  <c r="J13" i="3"/>
  <c r="I13" i="3"/>
  <c r="Y12" i="3"/>
  <c r="X12" i="3"/>
  <c r="J12" i="3"/>
  <c r="I12" i="3"/>
  <c r="Y11" i="3"/>
  <c r="X11" i="3"/>
  <c r="J11" i="3"/>
  <c r="I11" i="3"/>
  <c r="Y10" i="3"/>
  <c r="X10" i="3"/>
  <c r="J10" i="3"/>
  <c r="I10" i="3"/>
  <c r="Y9" i="3"/>
  <c r="X9" i="3"/>
  <c r="J9" i="3"/>
  <c r="I9" i="3"/>
  <c r="Y8" i="3"/>
  <c r="X8" i="3"/>
  <c r="J8" i="3"/>
  <c r="I8" i="3"/>
  <c r="Y7" i="3"/>
  <c r="X7" i="3"/>
  <c r="J7" i="3"/>
  <c r="I7" i="3"/>
  <c r="Y6" i="3"/>
  <c r="X6" i="3"/>
  <c r="J6" i="3"/>
  <c r="I6" i="3"/>
  <c r="Y5" i="3"/>
  <c r="X5" i="3"/>
  <c r="J5" i="3"/>
  <c r="I5" i="3"/>
  <c r="Y4" i="3"/>
  <c r="X4" i="3"/>
  <c r="J4" i="3"/>
  <c r="I4" i="3"/>
  <c r="Y3" i="3"/>
  <c r="X3" i="3"/>
  <c r="J3" i="3"/>
  <c r="I3" i="3"/>
  <c r="Y2" i="3"/>
  <c r="X2" i="3"/>
  <c r="J2" i="3"/>
  <c r="I2" i="3"/>
  <c r="O1049" i="2"/>
  <c r="O1047" i="2"/>
  <c r="O1044" i="2"/>
  <c r="O1041" i="2"/>
  <c r="O1037" i="2"/>
  <c r="O1035" i="2"/>
  <c r="O1034" i="2"/>
  <c r="O1033" i="2"/>
  <c r="O1031" i="2"/>
  <c r="O1030" i="2"/>
  <c r="O1026" i="2"/>
  <c r="O1025" i="2"/>
  <c r="O1024" i="2"/>
  <c r="O1023" i="2"/>
  <c r="O1020" i="2"/>
  <c r="O1019" i="2"/>
  <c r="O1018" i="2"/>
  <c r="O1017" i="2"/>
  <c r="O1016" i="2"/>
  <c r="O1014" i="2"/>
  <c r="O1012" i="2"/>
  <c r="O1011" i="2"/>
  <c r="O1010" i="2"/>
  <c r="O1009" i="2"/>
  <c r="O1007" i="2"/>
  <c r="O1006" i="2"/>
  <c r="O1005" i="2"/>
  <c r="O1004" i="2"/>
  <c r="O1003" i="2"/>
  <c r="O1002" i="2"/>
  <c r="O1000" i="2"/>
  <c r="O999" i="2"/>
  <c r="O998" i="2"/>
  <c r="O997" i="2"/>
  <c r="O996" i="2"/>
  <c r="O995" i="2"/>
  <c r="O993" i="2"/>
  <c r="O992" i="2"/>
  <c r="O991" i="2"/>
  <c r="O990" i="2"/>
  <c r="O988" i="2"/>
  <c r="O986" i="2"/>
  <c r="O985" i="2"/>
  <c r="O984" i="2"/>
  <c r="O983" i="2"/>
  <c r="O982" i="2"/>
  <c r="O981" i="2"/>
  <c r="O979" i="2"/>
  <c r="O976" i="2"/>
  <c r="O975" i="2"/>
  <c r="O972" i="2"/>
  <c r="O971" i="2"/>
  <c r="O970" i="2"/>
  <c r="O969" i="2"/>
  <c r="O968" i="2"/>
  <c r="O966" i="2"/>
  <c r="O965" i="2"/>
  <c r="O963" i="2"/>
  <c r="O962" i="2"/>
  <c r="O961" i="2"/>
  <c r="O960" i="2"/>
  <c r="O958" i="2"/>
  <c r="O957" i="2"/>
  <c r="O956" i="2"/>
  <c r="O955" i="2"/>
  <c r="O953" i="2"/>
  <c r="O952" i="2"/>
  <c r="O951" i="2"/>
  <c r="O950" i="2"/>
  <c r="O949" i="2"/>
  <c r="O948" i="2"/>
  <c r="O947" i="2"/>
  <c r="O946" i="2"/>
  <c r="O944" i="2"/>
  <c r="O943" i="2"/>
  <c r="O942" i="2"/>
  <c r="O941" i="2"/>
  <c r="O940" i="2"/>
  <c r="O939" i="2"/>
  <c r="O936" i="2"/>
  <c r="O935" i="2"/>
  <c r="O934" i="2"/>
  <c r="O933" i="2"/>
  <c r="O932" i="2"/>
  <c r="O923" i="2"/>
  <c r="O922" i="2"/>
  <c r="O921" i="2"/>
  <c r="O920" i="2"/>
  <c r="O915" i="2"/>
  <c r="N182" i="2"/>
  <c r="M182" i="2"/>
  <c r="N181" i="2"/>
  <c r="M181" i="2"/>
  <c r="N180" i="2"/>
  <c r="M180" i="2"/>
  <c r="N179" i="2"/>
  <c r="M179" i="2"/>
  <c r="N178" i="2"/>
  <c r="M178" i="2"/>
  <c r="N177" i="2"/>
  <c r="M177" i="2"/>
  <c r="N176" i="2"/>
  <c r="M176" i="2"/>
  <c r="N175" i="2"/>
  <c r="M175" i="2"/>
  <c r="N174" i="2"/>
  <c r="M174" i="2"/>
  <c r="N173" i="2"/>
  <c r="M173" i="2"/>
  <c r="N172" i="2"/>
  <c r="M172" i="2"/>
  <c r="O172" i="2" s="1"/>
  <c r="N171" i="2"/>
  <c r="M171" i="2"/>
  <c r="O171" i="2" s="1"/>
  <c r="N170" i="2"/>
  <c r="M170" i="2"/>
  <c r="O170" i="2" s="1"/>
  <c r="N169" i="2"/>
  <c r="M169" i="2"/>
  <c r="O169" i="2" s="1"/>
  <c r="N168" i="2"/>
  <c r="M168" i="2"/>
  <c r="O168" i="2" s="1"/>
  <c r="N167" i="2"/>
  <c r="M167" i="2"/>
  <c r="O167" i="2" s="1"/>
  <c r="N166" i="2"/>
  <c r="M166" i="2"/>
  <c r="O166" i="2" s="1"/>
  <c r="N165" i="2"/>
  <c r="M165" i="2"/>
  <c r="O165" i="2" s="1"/>
  <c r="N164" i="2"/>
  <c r="M164" i="2"/>
  <c r="O164" i="2" s="1"/>
  <c r="N163" i="2"/>
  <c r="M163" i="2"/>
  <c r="O163" i="2" s="1"/>
  <c r="N162" i="2"/>
  <c r="M162" i="2"/>
  <c r="O162" i="2" s="1"/>
  <c r="N161" i="2"/>
  <c r="M161" i="2"/>
  <c r="O161" i="2" s="1"/>
  <c r="N160" i="2"/>
  <c r="M160" i="2"/>
  <c r="O160" i="2" s="1"/>
  <c r="N159" i="2"/>
  <c r="M159" i="2"/>
  <c r="O159" i="2" s="1"/>
  <c r="N158" i="2"/>
  <c r="M158" i="2"/>
  <c r="O158" i="2" s="1"/>
  <c r="N157" i="2"/>
  <c r="M157" i="2"/>
  <c r="O157" i="2" s="1"/>
  <c r="N156" i="2"/>
  <c r="M156" i="2"/>
  <c r="O156" i="2" s="1"/>
  <c r="N155" i="2"/>
  <c r="M155" i="2"/>
  <c r="O155" i="2" s="1"/>
  <c r="N154" i="2"/>
  <c r="M154" i="2"/>
  <c r="O154" i="2" s="1"/>
  <c r="N153" i="2"/>
  <c r="M153" i="2"/>
  <c r="O153" i="2" s="1"/>
  <c r="N152" i="2"/>
  <c r="M152" i="2"/>
  <c r="O152" i="2" s="1"/>
  <c r="N151" i="2"/>
  <c r="M151" i="2"/>
  <c r="O151" i="2" s="1"/>
  <c r="N150" i="2"/>
  <c r="M150" i="2"/>
  <c r="O150" i="2" s="1"/>
  <c r="N149" i="2"/>
  <c r="M149" i="2"/>
  <c r="O149" i="2" s="1"/>
  <c r="N148" i="2"/>
  <c r="M148" i="2"/>
  <c r="O148" i="2" s="1"/>
  <c r="N147" i="2"/>
  <c r="M147" i="2"/>
  <c r="O147" i="2" s="1"/>
  <c r="N146" i="2"/>
  <c r="M146" i="2"/>
  <c r="O146" i="2" s="1"/>
  <c r="N145" i="2"/>
  <c r="M145" i="2"/>
  <c r="O145" i="2" s="1"/>
  <c r="N144" i="2"/>
  <c r="M144" i="2"/>
  <c r="O144" i="2" s="1"/>
  <c r="N143" i="2"/>
  <c r="M143" i="2"/>
  <c r="O143" i="2" s="1"/>
  <c r="N142" i="2"/>
  <c r="M142" i="2"/>
  <c r="O142" i="2" s="1"/>
  <c r="N141" i="2"/>
  <c r="M141" i="2"/>
  <c r="O141" i="2" s="1"/>
  <c r="N140" i="2"/>
  <c r="M140" i="2"/>
  <c r="O140" i="2" s="1"/>
  <c r="N139" i="2"/>
  <c r="M139" i="2"/>
  <c r="O139" i="2" s="1"/>
  <c r="N138" i="2"/>
  <c r="M138" i="2"/>
  <c r="O138" i="2" s="1"/>
  <c r="N137" i="2"/>
  <c r="M137" i="2"/>
  <c r="O137" i="2" s="1"/>
  <c r="N136" i="2"/>
  <c r="M136" i="2"/>
  <c r="O136" i="2" s="1"/>
  <c r="N135" i="2"/>
  <c r="M135" i="2"/>
  <c r="O135" i="2" s="1"/>
  <c r="N134" i="2"/>
  <c r="M134" i="2"/>
  <c r="O134" i="2" s="1"/>
  <c r="N133" i="2"/>
  <c r="M133" i="2"/>
  <c r="O133" i="2" s="1"/>
  <c r="N132" i="2"/>
  <c r="M132" i="2"/>
  <c r="O132" i="2" s="1"/>
  <c r="N131" i="2"/>
  <c r="M131" i="2"/>
  <c r="O131" i="2" s="1"/>
  <c r="N130" i="2"/>
  <c r="M130" i="2"/>
  <c r="O130" i="2" s="1"/>
  <c r="N129" i="2"/>
  <c r="M129" i="2"/>
  <c r="O129" i="2" s="1"/>
  <c r="N128" i="2"/>
  <c r="M128" i="2"/>
  <c r="O128" i="2" s="1"/>
  <c r="N127" i="2"/>
  <c r="M127" i="2"/>
  <c r="O127" i="2" s="1"/>
  <c r="N126" i="2"/>
  <c r="M126" i="2"/>
  <c r="O126" i="2" s="1"/>
  <c r="N125" i="2"/>
  <c r="M125" i="2"/>
  <c r="O125" i="2" s="1"/>
  <c r="N124" i="2"/>
  <c r="M124" i="2"/>
  <c r="O124" i="2" s="1"/>
  <c r="N123" i="2"/>
  <c r="M123" i="2"/>
  <c r="O123" i="2" s="1"/>
  <c r="N122" i="2"/>
  <c r="M122" i="2"/>
  <c r="O122" i="2" s="1"/>
  <c r="N121" i="2"/>
  <c r="M121" i="2"/>
  <c r="O121" i="2" s="1"/>
  <c r="N120" i="2"/>
  <c r="M120" i="2"/>
  <c r="O120" i="2" s="1"/>
  <c r="N119" i="2"/>
  <c r="M119" i="2"/>
  <c r="O119" i="2" s="1"/>
  <c r="N118" i="2"/>
  <c r="M118" i="2"/>
  <c r="O118" i="2" s="1"/>
  <c r="N117" i="2"/>
  <c r="M117" i="2"/>
  <c r="O117" i="2" s="1"/>
  <c r="N116" i="2"/>
  <c r="M116" i="2"/>
  <c r="O116" i="2" s="1"/>
  <c r="N115" i="2"/>
  <c r="M115" i="2"/>
  <c r="O115" i="2" s="1"/>
  <c r="N114" i="2"/>
  <c r="M114" i="2"/>
  <c r="O114" i="2" s="1"/>
  <c r="N113" i="2"/>
  <c r="M113" i="2"/>
  <c r="O113" i="2" s="1"/>
  <c r="N112" i="2"/>
  <c r="M112" i="2"/>
  <c r="O112" i="2" s="1"/>
  <c r="N111" i="2"/>
  <c r="M111" i="2"/>
  <c r="O111" i="2" s="1"/>
  <c r="N110" i="2"/>
  <c r="M110" i="2"/>
  <c r="O110" i="2" s="1"/>
  <c r="N109" i="2"/>
  <c r="M109" i="2"/>
  <c r="O109" i="2" s="1"/>
  <c r="N108" i="2"/>
  <c r="M108" i="2"/>
  <c r="O108" i="2" s="1"/>
  <c r="N107" i="2"/>
  <c r="M107" i="2"/>
  <c r="O107" i="2" s="1"/>
  <c r="N106" i="2"/>
  <c r="M106" i="2"/>
  <c r="O106" i="2" s="1"/>
  <c r="N105" i="2"/>
  <c r="M105" i="2"/>
  <c r="O105" i="2" s="1"/>
  <c r="N104" i="2"/>
  <c r="M104" i="2"/>
  <c r="O104" i="2" s="1"/>
  <c r="N103" i="2"/>
  <c r="M103" i="2"/>
  <c r="O103" i="2" s="1"/>
  <c r="N102" i="2"/>
  <c r="M102" i="2"/>
  <c r="O102" i="2" s="1"/>
  <c r="N101" i="2"/>
  <c r="M101" i="2"/>
  <c r="O101" i="2" s="1"/>
  <c r="N100" i="2"/>
  <c r="M100" i="2"/>
  <c r="O100" i="2" s="1"/>
  <c r="N99" i="2"/>
  <c r="M99" i="2"/>
  <c r="O99" i="2" s="1"/>
  <c r="N98" i="2"/>
  <c r="M98" i="2"/>
  <c r="O98" i="2" s="1"/>
  <c r="N97" i="2"/>
  <c r="M97" i="2"/>
  <c r="O97" i="2" s="1"/>
  <c r="N96" i="2"/>
  <c r="M96" i="2"/>
  <c r="O96" i="2" s="1"/>
  <c r="N95" i="2"/>
  <c r="M95" i="2"/>
  <c r="O95" i="2" s="1"/>
  <c r="N94" i="2"/>
  <c r="M94" i="2"/>
  <c r="O94" i="2" s="1"/>
  <c r="N93" i="2"/>
  <c r="M93" i="2"/>
  <c r="O93" i="2" s="1"/>
  <c r="N92" i="2"/>
  <c r="M92" i="2"/>
  <c r="O92" i="2" s="1"/>
  <c r="N91" i="2"/>
  <c r="M91" i="2"/>
  <c r="O91" i="2" s="1"/>
  <c r="N90" i="2"/>
  <c r="M90" i="2"/>
  <c r="O90" i="2" s="1"/>
  <c r="N89" i="2"/>
  <c r="M89" i="2"/>
  <c r="O89" i="2" s="1"/>
  <c r="N88" i="2"/>
  <c r="M88" i="2"/>
  <c r="O88" i="2" s="1"/>
  <c r="N87" i="2"/>
  <c r="M87" i="2"/>
  <c r="O87" i="2" s="1"/>
  <c r="N86" i="2"/>
  <c r="M86" i="2"/>
  <c r="O86" i="2" s="1"/>
  <c r="N85" i="2"/>
  <c r="M85" i="2"/>
  <c r="O85" i="2" s="1"/>
  <c r="N84" i="2"/>
  <c r="M84" i="2"/>
  <c r="O84" i="2" s="1"/>
  <c r="N83" i="2"/>
  <c r="M83" i="2"/>
  <c r="O83" i="2" s="1"/>
  <c r="N82" i="2"/>
  <c r="M82" i="2"/>
  <c r="O82" i="2" s="1"/>
  <c r="N81" i="2"/>
  <c r="M81" i="2"/>
  <c r="O81" i="2" s="1"/>
  <c r="N80" i="2"/>
  <c r="M80" i="2"/>
  <c r="O80" i="2" s="1"/>
  <c r="N79" i="2"/>
  <c r="M79" i="2"/>
  <c r="O79" i="2" s="1"/>
  <c r="N78" i="2"/>
  <c r="M78" i="2"/>
  <c r="O78" i="2" s="1"/>
  <c r="N77" i="2"/>
  <c r="M77" i="2"/>
  <c r="O77" i="2" s="1"/>
  <c r="N76" i="2"/>
  <c r="M76" i="2"/>
  <c r="O76" i="2" s="1"/>
  <c r="N75" i="2"/>
  <c r="M75" i="2"/>
  <c r="O75" i="2" s="1"/>
  <c r="N74" i="2"/>
  <c r="M74" i="2"/>
  <c r="O74" i="2" s="1"/>
  <c r="N73" i="2"/>
  <c r="M73" i="2"/>
  <c r="O73" i="2" s="1"/>
  <c r="N72" i="2"/>
  <c r="M72" i="2"/>
  <c r="O72" i="2" s="1"/>
  <c r="N71" i="2"/>
  <c r="M71" i="2"/>
  <c r="O71" i="2" s="1"/>
  <c r="N70" i="2"/>
  <c r="M70" i="2"/>
  <c r="O70" i="2" s="1"/>
  <c r="N69" i="2"/>
  <c r="M69" i="2"/>
  <c r="O69" i="2" s="1"/>
  <c r="N68" i="2"/>
  <c r="M68" i="2"/>
  <c r="O68" i="2" s="1"/>
  <c r="N67" i="2"/>
  <c r="M67" i="2"/>
  <c r="O67" i="2" s="1"/>
  <c r="N66" i="2"/>
  <c r="M66" i="2"/>
  <c r="O66" i="2" s="1"/>
  <c r="N65" i="2"/>
  <c r="M65" i="2"/>
  <c r="O65" i="2" s="1"/>
  <c r="N64" i="2"/>
  <c r="M64" i="2"/>
  <c r="O64" i="2" s="1"/>
  <c r="N63" i="2"/>
  <c r="M63" i="2"/>
  <c r="O63" i="2" s="1"/>
  <c r="N62" i="2"/>
  <c r="M62" i="2"/>
  <c r="O62" i="2" s="1"/>
  <c r="N61" i="2"/>
  <c r="M61" i="2"/>
  <c r="O61" i="2" s="1"/>
  <c r="N60" i="2"/>
  <c r="M60" i="2"/>
  <c r="O60" i="2" s="1"/>
  <c r="N59" i="2"/>
  <c r="M59" i="2"/>
  <c r="O59" i="2" s="1"/>
  <c r="N58" i="2"/>
  <c r="M58" i="2"/>
  <c r="O58" i="2" s="1"/>
  <c r="N57" i="2"/>
  <c r="M57" i="2"/>
  <c r="O57" i="2" s="1"/>
  <c r="N56" i="2"/>
  <c r="M56" i="2"/>
  <c r="O56" i="2" s="1"/>
  <c r="N55" i="2"/>
  <c r="M55" i="2"/>
  <c r="O55" i="2" s="1"/>
  <c r="N54" i="2"/>
  <c r="M54" i="2"/>
  <c r="O54" i="2" s="1"/>
  <c r="N53" i="2"/>
  <c r="M53" i="2"/>
  <c r="O53" i="2" s="1"/>
  <c r="N52" i="2"/>
  <c r="M52" i="2"/>
  <c r="O52" i="2" s="1"/>
  <c r="N51" i="2"/>
  <c r="M51" i="2"/>
  <c r="O51" i="2" s="1"/>
  <c r="N50" i="2"/>
  <c r="M50" i="2"/>
  <c r="O50" i="2" s="1"/>
  <c r="N49" i="2"/>
  <c r="M49" i="2"/>
  <c r="O49" i="2" s="1"/>
  <c r="N48" i="2"/>
  <c r="M48" i="2"/>
  <c r="O48" i="2" s="1"/>
  <c r="N47" i="2"/>
  <c r="M47" i="2"/>
  <c r="O47" i="2" s="1"/>
  <c r="N46" i="2"/>
  <c r="M46" i="2"/>
  <c r="O46" i="2" s="1"/>
  <c r="N45" i="2"/>
  <c r="M45" i="2"/>
  <c r="O45" i="2" s="1"/>
  <c r="N44" i="2"/>
  <c r="M44" i="2"/>
  <c r="O44" i="2" s="1"/>
  <c r="N43" i="2"/>
  <c r="M43" i="2"/>
  <c r="O43" i="2" s="1"/>
  <c r="N42" i="2"/>
  <c r="M42" i="2"/>
  <c r="O42" i="2" s="1"/>
  <c r="N41" i="2"/>
  <c r="M41" i="2"/>
  <c r="O41" i="2" s="1"/>
  <c r="N40" i="2"/>
  <c r="M40" i="2"/>
  <c r="O40" i="2" s="1"/>
  <c r="N39" i="2"/>
  <c r="M39" i="2"/>
  <c r="O39" i="2" s="1"/>
  <c r="N38" i="2"/>
  <c r="M38" i="2"/>
  <c r="O38" i="2" s="1"/>
  <c r="N37" i="2"/>
  <c r="M37" i="2"/>
  <c r="O37" i="2" s="1"/>
  <c r="N36" i="2"/>
  <c r="M36" i="2"/>
  <c r="O36" i="2" s="1"/>
  <c r="N35" i="2"/>
  <c r="M35" i="2"/>
  <c r="O35" i="2" s="1"/>
  <c r="N34" i="2"/>
  <c r="M34" i="2"/>
  <c r="O34" i="2" s="1"/>
  <c r="N33" i="2"/>
  <c r="M33" i="2"/>
  <c r="O33" i="2" s="1"/>
  <c r="N32" i="2"/>
  <c r="M32" i="2"/>
  <c r="O32" i="2" s="1"/>
  <c r="N31" i="2"/>
  <c r="M31" i="2"/>
  <c r="O31" i="2" s="1"/>
  <c r="N30" i="2"/>
  <c r="M30" i="2"/>
  <c r="O30" i="2" s="1"/>
  <c r="N29" i="2"/>
  <c r="M29" i="2"/>
  <c r="O29" i="2" s="1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  <c r="N2" i="2"/>
  <c r="M2" i="2"/>
  <c r="W918" i="1"/>
  <c r="W923" i="1"/>
  <c r="W924" i="1"/>
  <c r="W925" i="1"/>
  <c r="W926" i="1"/>
  <c r="W935" i="1"/>
  <c r="W936" i="1"/>
  <c r="W937" i="1"/>
  <c r="W938" i="1"/>
  <c r="W939" i="1"/>
  <c r="W942" i="1"/>
  <c r="W943" i="1"/>
  <c r="W944" i="1"/>
  <c r="W945" i="1"/>
  <c r="W946" i="1"/>
  <c r="W947" i="1"/>
  <c r="W949" i="1"/>
  <c r="W950" i="1"/>
  <c r="W951" i="1"/>
  <c r="W952" i="1"/>
  <c r="W953" i="1"/>
  <c r="W954" i="1"/>
  <c r="W955" i="1"/>
  <c r="W956" i="1"/>
  <c r="W958" i="1"/>
  <c r="W959" i="1"/>
  <c r="W960" i="1"/>
  <c r="W961" i="1"/>
  <c r="W963" i="1"/>
  <c r="W964" i="1"/>
  <c r="W965" i="1"/>
  <c r="W966" i="1"/>
  <c r="W968" i="1"/>
  <c r="W969" i="1"/>
  <c r="W971" i="1"/>
  <c r="W972" i="1"/>
  <c r="W973" i="1"/>
  <c r="W974" i="1"/>
  <c r="W975" i="1"/>
  <c r="W978" i="1"/>
  <c r="W979" i="1"/>
  <c r="W982" i="1"/>
  <c r="W984" i="1"/>
  <c r="W985" i="1"/>
  <c r="W986" i="1"/>
  <c r="W987" i="1"/>
  <c r="W988" i="1"/>
  <c r="W989" i="1"/>
  <c r="W991" i="1"/>
  <c r="W993" i="1"/>
  <c r="W994" i="1"/>
  <c r="W995" i="1"/>
  <c r="W996" i="1"/>
  <c r="W998" i="1"/>
  <c r="W999" i="1"/>
  <c r="W1000" i="1"/>
  <c r="W1001" i="1"/>
  <c r="W1002" i="1"/>
  <c r="W1003" i="1"/>
  <c r="W1005" i="1"/>
  <c r="W1006" i="1"/>
  <c r="W1007" i="1"/>
  <c r="W1008" i="1"/>
  <c r="W1009" i="1"/>
  <c r="W1010" i="1"/>
  <c r="W1012" i="1"/>
  <c r="W1013" i="1"/>
  <c r="W1014" i="1"/>
  <c r="W1015" i="1"/>
  <c r="W1017" i="1"/>
  <c r="W1019" i="1"/>
  <c r="W1020" i="1"/>
  <c r="W1021" i="1"/>
  <c r="W1022" i="1"/>
  <c r="W1023" i="1"/>
  <c r="W1026" i="1"/>
  <c r="W1027" i="1"/>
  <c r="W1028" i="1"/>
  <c r="W1029" i="1"/>
  <c r="W1033" i="1"/>
  <c r="W1034" i="1"/>
  <c r="W1036" i="1"/>
  <c r="W1037" i="1"/>
  <c r="W1038" i="1"/>
  <c r="W1040" i="1"/>
  <c r="W1044" i="1"/>
  <c r="W1047" i="1"/>
  <c r="W1050" i="1"/>
  <c r="W1052" i="1"/>
  <c r="K912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1" i="1"/>
  <c r="K1032" i="1"/>
  <c r="K1033" i="1"/>
  <c r="K1034" i="1"/>
  <c r="K1035" i="1"/>
  <c r="K1036" i="1"/>
  <c r="K1037" i="1"/>
  <c r="K1038" i="1"/>
  <c r="K1039" i="1"/>
  <c r="K1040" i="1"/>
  <c r="K1041" i="1"/>
  <c r="K1043" i="1"/>
  <c r="K1044" i="1"/>
  <c r="K1045" i="1"/>
  <c r="K1046" i="1"/>
  <c r="K1047" i="1"/>
  <c r="K1049" i="1"/>
  <c r="K1050" i="1"/>
  <c r="K1051" i="1"/>
  <c r="K1052" i="1"/>
  <c r="K1053" i="1"/>
  <c r="K1054" i="1"/>
  <c r="H912" i="1"/>
  <c r="U6" i="1"/>
  <c r="V6" i="1"/>
  <c r="W6" i="1" s="1"/>
  <c r="U7" i="1"/>
  <c r="V7" i="1"/>
  <c r="W7" i="1" s="1"/>
  <c r="U8" i="1"/>
  <c r="V8" i="1"/>
  <c r="W8" i="1" s="1"/>
  <c r="U9" i="1"/>
  <c r="V9" i="1"/>
  <c r="W9" i="1" s="1"/>
  <c r="U10" i="1"/>
  <c r="V10" i="1"/>
  <c r="W10" i="1" s="1"/>
  <c r="U11" i="1"/>
  <c r="V11" i="1"/>
  <c r="W11" i="1" s="1"/>
  <c r="U12" i="1"/>
  <c r="V12" i="1"/>
  <c r="U13" i="1"/>
  <c r="V13" i="1"/>
  <c r="W13" i="1" s="1"/>
  <c r="U14" i="1"/>
  <c r="V14" i="1"/>
  <c r="U15" i="1"/>
  <c r="V15" i="1"/>
  <c r="W15" i="1" s="1"/>
  <c r="U16" i="1"/>
  <c r="V16" i="1"/>
  <c r="U17" i="1"/>
  <c r="V17" i="1"/>
  <c r="W17" i="1" s="1"/>
  <c r="U18" i="1"/>
  <c r="V18" i="1"/>
  <c r="W18" i="1" s="1"/>
  <c r="U19" i="1"/>
  <c r="V19" i="1"/>
  <c r="W19" i="1" s="1"/>
  <c r="U20" i="1"/>
  <c r="V20" i="1"/>
  <c r="U21" i="1"/>
  <c r="V21" i="1"/>
  <c r="W21" i="1" s="1"/>
  <c r="U22" i="1"/>
  <c r="V22" i="1"/>
  <c r="U23" i="1"/>
  <c r="V23" i="1"/>
  <c r="U24" i="1"/>
  <c r="V24" i="1"/>
  <c r="U25" i="1"/>
  <c r="V25" i="1"/>
  <c r="W25" i="1"/>
  <c r="U26" i="1"/>
  <c r="V26" i="1"/>
  <c r="W26" i="1" s="1"/>
  <c r="U27" i="1"/>
  <c r="V27" i="1"/>
  <c r="W27" i="1" s="1"/>
  <c r="U28" i="1"/>
  <c r="V28" i="1"/>
  <c r="U29" i="1"/>
  <c r="V29" i="1"/>
  <c r="W29" i="1" s="1"/>
  <c r="U30" i="1"/>
  <c r="V30" i="1"/>
  <c r="U31" i="1"/>
  <c r="V31" i="1"/>
  <c r="U32" i="1"/>
  <c r="V32" i="1"/>
  <c r="U33" i="1"/>
  <c r="V33" i="1"/>
  <c r="W33" i="1"/>
  <c r="U34" i="1"/>
  <c r="V34" i="1"/>
  <c r="W34" i="1" s="1"/>
  <c r="U35" i="1"/>
  <c r="V35" i="1"/>
  <c r="W35" i="1" s="1"/>
  <c r="U36" i="1"/>
  <c r="V36" i="1"/>
  <c r="U37" i="1"/>
  <c r="V37" i="1"/>
  <c r="W37" i="1" s="1"/>
  <c r="U38" i="1"/>
  <c r="V38" i="1"/>
  <c r="U39" i="1"/>
  <c r="V39" i="1"/>
  <c r="U40" i="1"/>
  <c r="V40" i="1"/>
  <c r="U41" i="1"/>
  <c r="V41" i="1"/>
  <c r="W41" i="1"/>
  <c r="U42" i="1"/>
  <c r="V42" i="1"/>
  <c r="W42" i="1" s="1"/>
  <c r="U43" i="1"/>
  <c r="V43" i="1"/>
  <c r="W43" i="1" s="1"/>
  <c r="U44" i="1"/>
  <c r="V44" i="1"/>
  <c r="W44" i="1" s="1"/>
  <c r="U45" i="1"/>
  <c r="V45" i="1"/>
  <c r="W45" i="1" s="1"/>
  <c r="U46" i="1"/>
  <c r="V46" i="1"/>
  <c r="W46" i="1" s="1"/>
  <c r="U47" i="1"/>
  <c r="V47" i="1"/>
  <c r="W47" i="1" s="1"/>
  <c r="U48" i="1"/>
  <c r="V48" i="1"/>
  <c r="U49" i="1"/>
  <c r="V49" i="1"/>
  <c r="U50" i="1"/>
  <c r="V50" i="1"/>
  <c r="U51" i="1"/>
  <c r="V51" i="1"/>
  <c r="W51" i="1" s="1"/>
  <c r="U52" i="1"/>
  <c r="V52" i="1"/>
  <c r="W52" i="1" s="1"/>
  <c r="U53" i="1"/>
  <c r="V53" i="1"/>
  <c r="W53" i="1" s="1"/>
  <c r="U54" i="1"/>
  <c r="V54" i="1"/>
  <c r="W54" i="1" s="1"/>
  <c r="U55" i="1"/>
  <c r="V55" i="1"/>
  <c r="W55" i="1" s="1"/>
  <c r="U56" i="1"/>
  <c r="V56" i="1"/>
  <c r="U57" i="1"/>
  <c r="V57" i="1"/>
  <c r="W57" i="1" s="1"/>
  <c r="U58" i="1"/>
  <c r="V58" i="1"/>
  <c r="U59" i="1"/>
  <c r="V59" i="1"/>
  <c r="W59" i="1" s="1"/>
  <c r="U60" i="1"/>
  <c r="V60" i="1"/>
  <c r="W60" i="1" s="1"/>
  <c r="U61" i="1"/>
  <c r="V61" i="1"/>
  <c r="W61" i="1" s="1"/>
  <c r="U62" i="1"/>
  <c r="V62" i="1"/>
  <c r="W62" i="1" s="1"/>
  <c r="U63" i="1"/>
  <c r="V63" i="1"/>
  <c r="W63" i="1" s="1"/>
  <c r="U64" i="1"/>
  <c r="V64" i="1"/>
  <c r="U65" i="1"/>
  <c r="V65" i="1"/>
  <c r="W65" i="1"/>
  <c r="U66" i="1"/>
  <c r="V66" i="1"/>
  <c r="W66" i="1" s="1"/>
  <c r="U67" i="1"/>
  <c r="V67" i="1"/>
  <c r="W67" i="1" s="1"/>
  <c r="U68" i="1"/>
  <c r="V68" i="1"/>
  <c r="U69" i="1"/>
  <c r="V69" i="1"/>
  <c r="W69" i="1" s="1"/>
  <c r="U70" i="1"/>
  <c r="V70" i="1"/>
  <c r="U71" i="1"/>
  <c r="V71" i="1"/>
  <c r="U72" i="1"/>
  <c r="V72" i="1"/>
  <c r="U73" i="1"/>
  <c r="V73" i="1"/>
  <c r="W73" i="1" s="1"/>
  <c r="U74" i="1"/>
  <c r="V74" i="1"/>
  <c r="W74" i="1" s="1"/>
  <c r="U75" i="1"/>
  <c r="V75" i="1"/>
  <c r="W75" i="1" s="1"/>
  <c r="U76" i="1"/>
  <c r="V76" i="1"/>
  <c r="W76" i="1" s="1"/>
  <c r="U77" i="1"/>
  <c r="V77" i="1"/>
  <c r="W77" i="1" s="1"/>
  <c r="U78" i="1"/>
  <c r="V78" i="1"/>
  <c r="W78" i="1" s="1"/>
  <c r="U79" i="1"/>
  <c r="V79" i="1"/>
  <c r="W79" i="1" s="1"/>
  <c r="U80" i="1"/>
  <c r="V80" i="1"/>
  <c r="W80" i="1" s="1"/>
  <c r="U81" i="1"/>
  <c r="V81" i="1"/>
  <c r="W81" i="1" s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W89" i="1" s="1"/>
  <c r="U90" i="1"/>
  <c r="V90" i="1"/>
  <c r="U91" i="1"/>
  <c r="V91" i="1"/>
  <c r="W91" i="1" s="1"/>
  <c r="U92" i="1"/>
  <c r="V92" i="1"/>
  <c r="W92" i="1" s="1"/>
  <c r="U93" i="1"/>
  <c r="V93" i="1"/>
  <c r="W93" i="1" s="1"/>
  <c r="U94" i="1"/>
  <c r="V94" i="1"/>
  <c r="U95" i="1"/>
  <c r="V95" i="1"/>
  <c r="W95" i="1" s="1"/>
  <c r="U96" i="1"/>
  <c r="V96" i="1"/>
  <c r="U97" i="1"/>
  <c r="V97" i="1"/>
  <c r="W97" i="1" s="1"/>
  <c r="U98" i="1"/>
  <c r="V98" i="1"/>
  <c r="U99" i="1"/>
  <c r="V99" i="1"/>
  <c r="W99" i="1"/>
  <c r="U100" i="1"/>
  <c r="V100" i="1"/>
  <c r="W100" i="1" s="1"/>
  <c r="U101" i="1"/>
  <c r="V101" i="1"/>
  <c r="W101" i="1" s="1"/>
  <c r="U102" i="1"/>
  <c r="V102" i="1"/>
  <c r="U103" i="1"/>
  <c r="V103" i="1"/>
  <c r="W103" i="1" s="1"/>
  <c r="U104" i="1"/>
  <c r="V104" i="1"/>
  <c r="W104" i="1" s="1"/>
  <c r="U105" i="1"/>
  <c r="V105" i="1"/>
  <c r="W105" i="1" s="1"/>
  <c r="U106" i="1"/>
  <c r="V106" i="1"/>
  <c r="U107" i="1"/>
  <c r="V107" i="1"/>
  <c r="W107" i="1"/>
  <c r="U108" i="1"/>
  <c r="V108" i="1"/>
  <c r="W108" i="1" s="1"/>
  <c r="U109" i="1"/>
  <c r="V109" i="1"/>
  <c r="W109" i="1" s="1"/>
  <c r="U110" i="1"/>
  <c r="V110" i="1"/>
  <c r="U111" i="1"/>
  <c r="V111" i="1"/>
  <c r="W111" i="1" s="1"/>
  <c r="U112" i="1"/>
  <c r="V112" i="1"/>
  <c r="W112" i="1" s="1"/>
  <c r="U113" i="1"/>
  <c r="V113" i="1"/>
  <c r="W113" i="1" s="1"/>
  <c r="U114" i="1"/>
  <c r="V114" i="1"/>
  <c r="U115" i="1"/>
  <c r="V115" i="1"/>
  <c r="W115" i="1" s="1"/>
  <c r="U116" i="1"/>
  <c r="V116" i="1"/>
  <c r="U117" i="1"/>
  <c r="V117" i="1"/>
  <c r="W117" i="1" s="1"/>
  <c r="U118" i="1"/>
  <c r="V118" i="1"/>
  <c r="U119" i="1"/>
  <c r="V119" i="1"/>
  <c r="W119" i="1" s="1"/>
  <c r="U120" i="1"/>
  <c r="V120" i="1"/>
  <c r="W120" i="1" s="1"/>
  <c r="U121" i="1"/>
  <c r="V121" i="1"/>
  <c r="W121" i="1" s="1"/>
  <c r="U122" i="1"/>
  <c r="V122" i="1"/>
  <c r="U123" i="1"/>
  <c r="V123" i="1"/>
  <c r="W123" i="1"/>
  <c r="U124" i="1"/>
  <c r="V124" i="1"/>
  <c r="W124" i="1" s="1"/>
  <c r="U125" i="1"/>
  <c r="V125" i="1"/>
  <c r="W125" i="1" s="1"/>
  <c r="U126" i="1"/>
  <c r="V126" i="1"/>
  <c r="U127" i="1"/>
  <c r="V127" i="1"/>
  <c r="W127" i="1"/>
  <c r="U128" i="1"/>
  <c r="V128" i="1"/>
  <c r="W128" i="1" s="1"/>
  <c r="U129" i="1"/>
  <c r="V129" i="1"/>
  <c r="W129" i="1" s="1"/>
  <c r="U130" i="1"/>
  <c r="V130" i="1"/>
  <c r="U131" i="1"/>
  <c r="V131" i="1"/>
  <c r="W131" i="1"/>
  <c r="U132" i="1"/>
  <c r="V132" i="1"/>
  <c r="W132" i="1" s="1"/>
  <c r="U133" i="1"/>
  <c r="V133" i="1"/>
  <c r="W133" i="1" s="1"/>
  <c r="U134" i="1"/>
  <c r="V134" i="1"/>
  <c r="U135" i="1"/>
  <c r="V135" i="1"/>
  <c r="W135" i="1" s="1"/>
  <c r="U136" i="1"/>
  <c r="V136" i="1"/>
  <c r="U137" i="1"/>
  <c r="V137" i="1"/>
  <c r="U138" i="1"/>
  <c r="V138" i="1"/>
  <c r="U139" i="1"/>
  <c r="V139" i="1"/>
  <c r="W139" i="1"/>
  <c r="U140" i="1"/>
  <c r="V140" i="1"/>
  <c r="W140" i="1" s="1"/>
  <c r="U141" i="1"/>
  <c r="V141" i="1"/>
  <c r="W141" i="1" s="1"/>
  <c r="U142" i="1"/>
  <c r="V142" i="1"/>
  <c r="U143" i="1"/>
  <c r="V143" i="1"/>
  <c r="W143" i="1" s="1"/>
  <c r="U144" i="1"/>
  <c r="V144" i="1"/>
  <c r="U145" i="1"/>
  <c r="V145" i="1"/>
  <c r="U146" i="1"/>
  <c r="V146" i="1"/>
  <c r="U147" i="1"/>
  <c r="V147" i="1"/>
  <c r="W147" i="1"/>
  <c r="U148" i="1"/>
  <c r="V148" i="1"/>
  <c r="W148" i="1" s="1"/>
  <c r="U149" i="1"/>
  <c r="V149" i="1"/>
  <c r="W149" i="1" s="1"/>
  <c r="U150" i="1"/>
  <c r="V150" i="1"/>
  <c r="U151" i="1"/>
  <c r="V151" i="1"/>
  <c r="W151" i="1" s="1"/>
  <c r="U152" i="1"/>
  <c r="V152" i="1"/>
  <c r="U153" i="1"/>
  <c r="V153" i="1"/>
  <c r="U154" i="1"/>
  <c r="V154" i="1"/>
  <c r="U155" i="1"/>
  <c r="V155" i="1"/>
  <c r="W155" i="1"/>
  <c r="U156" i="1"/>
  <c r="V156" i="1"/>
  <c r="W156" i="1" s="1"/>
  <c r="U157" i="1"/>
  <c r="V157" i="1"/>
  <c r="W157" i="1" s="1"/>
  <c r="U158" i="1"/>
  <c r="V158" i="1"/>
  <c r="U159" i="1"/>
  <c r="V159" i="1"/>
  <c r="W159" i="1" s="1"/>
  <c r="U160" i="1"/>
  <c r="V160" i="1"/>
  <c r="W160" i="1" s="1"/>
  <c r="U161" i="1"/>
  <c r="V161" i="1"/>
  <c r="W161" i="1"/>
  <c r="U162" i="1"/>
  <c r="V162" i="1"/>
  <c r="W162" i="1" s="1"/>
  <c r="U163" i="1"/>
  <c r="V163" i="1"/>
  <c r="W163" i="1" s="1"/>
  <c r="U164" i="1"/>
  <c r="V164" i="1"/>
  <c r="W164" i="1" s="1"/>
  <c r="U165" i="1"/>
  <c r="V165" i="1"/>
  <c r="W165" i="1" s="1"/>
  <c r="U166" i="1"/>
  <c r="V166" i="1"/>
  <c r="U167" i="1"/>
  <c r="V167" i="1"/>
  <c r="U168" i="1"/>
  <c r="V168" i="1"/>
  <c r="W168" i="1" s="1"/>
  <c r="U169" i="1"/>
  <c r="V169" i="1"/>
  <c r="W169" i="1" s="1"/>
  <c r="U170" i="1"/>
  <c r="V170" i="1"/>
  <c r="W170" i="1" s="1"/>
  <c r="U171" i="1"/>
  <c r="V171" i="1"/>
  <c r="W171" i="1" s="1"/>
  <c r="U172" i="1"/>
  <c r="V172" i="1"/>
  <c r="U173" i="1"/>
  <c r="V173" i="1"/>
  <c r="W173" i="1" s="1"/>
  <c r="U174" i="1"/>
  <c r="V174" i="1"/>
  <c r="U175" i="1"/>
  <c r="V175" i="1"/>
  <c r="U176" i="1"/>
  <c r="V176" i="1"/>
  <c r="U177" i="1"/>
  <c r="V177" i="1"/>
  <c r="W177" i="1"/>
  <c r="U178" i="1"/>
  <c r="V178" i="1"/>
  <c r="W178" i="1" s="1"/>
  <c r="U179" i="1"/>
  <c r="V179" i="1"/>
  <c r="W179" i="1" s="1"/>
  <c r="U180" i="1"/>
  <c r="V180" i="1"/>
  <c r="U181" i="1"/>
  <c r="V181" i="1"/>
  <c r="W181" i="1" s="1"/>
  <c r="U182" i="1"/>
  <c r="V182" i="1"/>
  <c r="U183" i="1"/>
  <c r="V183" i="1"/>
  <c r="U184" i="1"/>
  <c r="V184" i="1"/>
  <c r="U185" i="1"/>
  <c r="V185" i="1"/>
  <c r="W185" i="1"/>
  <c r="V5" i="1"/>
  <c r="U5" i="1"/>
  <c r="W5" i="1" s="1"/>
  <c r="I14" i="1"/>
  <c r="J14" i="1"/>
  <c r="K14" i="1" s="1"/>
  <c r="I15" i="1"/>
  <c r="J15" i="1"/>
  <c r="I16" i="1"/>
  <c r="J16" i="1"/>
  <c r="I17" i="1"/>
  <c r="J17" i="1"/>
  <c r="I18" i="1"/>
  <c r="J18" i="1"/>
  <c r="I19" i="1"/>
  <c r="J19" i="1"/>
  <c r="K19" i="1" s="1"/>
  <c r="I20" i="1"/>
  <c r="J20" i="1"/>
  <c r="K20" i="1" s="1"/>
  <c r="I21" i="1"/>
  <c r="J21" i="1"/>
  <c r="I22" i="1"/>
  <c r="J22" i="1"/>
  <c r="K22" i="1" s="1"/>
  <c r="I23" i="1"/>
  <c r="J23" i="1"/>
  <c r="K23" i="1" s="1"/>
  <c r="I24" i="1"/>
  <c r="J24" i="1"/>
  <c r="K24" i="1" s="1"/>
  <c r="I25" i="1"/>
  <c r="J25" i="1"/>
  <c r="I26" i="1"/>
  <c r="J26" i="1"/>
  <c r="K26" i="1" s="1"/>
  <c r="I27" i="1"/>
  <c r="J27" i="1"/>
  <c r="I28" i="1"/>
  <c r="J28" i="1"/>
  <c r="K28" i="1" s="1"/>
  <c r="I29" i="1"/>
  <c r="J29" i="1"/>
  <c r="I30" i="1"/>
  <c r="J30" i="1"/>
  <c r="K30" i="1" s="1"/>
  <c r="I31" i="1"/>
  <c r="J31" i="1"/>
  <c r="K31" i="1" s="1"/>
  <c r="I32" i="1"/>
  <c r="J32" i="1"/>
  <c r="K32" i="1" s="1"/>
  <c r="I33" i="1"/>
  <c r="J33" i="1"/>
  <c r="I34" i="1"/>
  <c r="J34" i="1"/>
  <c r="K34" i="1" s="1"/>
  <c r="I35" i="1"/>
  <c r="J35" i="1"/>
  <c r="I36" i="1"/>
  <c r="J36" i="1"/>
  <c r="K36" i="1" s="1"/>
  <c r="I37" i="1"/>
  <c r="J37" i="1"/>
  <c r="I38" i="1"/>
  <c r="J38" i="1"/>
  <c r="K38" i="1" s="1"/>
  <c r="I39" i="1"/>
  <c r="J39" i="1"/>
  <c r="K39" i="1" s="1"/>
  <c r="I40" i="1"/>
  <c r="J40" i="1"/>
  <c r="K40" i="1" s="1"/>
  <c r="I41" i="1"/>
  <c r="J41" i="1"/>
  <c r="I42" i="1"/>
  <c r="J42" i="1"/>
  <c r="K42" i="1" s="1"/>
  <c r="I43" i="1"/>
  <c r="J43" i="1"/>
  <c r="K43" i="1" s="1"/>
  <c r="I44" i="1"/>
  <c r="J44" i="1"/>
  <c r="K44" i="1" s="1"/>
  <c r="I45" i="1"/>
  <c r="J45" i="1"/>
  <c r="I46" i="1"/>
  <c r="J46" i="1"/>
  <c r="K46" i="1" s="1"/>
  <c r="I47" i="1"/>
  <c r="J47" i="1"/>
  <c r="K47" i="1" s="1"/>
  <c r="I48" i="1"/>
  <c r="J48" i="1"/>
  <c r="K48" i="1" s="1"/>
  <c r="I49" i="1"/>
  <c r="J49" i="1"/>
  <c r="I50" i="1"/>
  <c r="J50" i="1"/>
  <c r="K50" i="1" s="1"/>
  <c r="I51" i="1"/>
  <c r="J51" i="1"/>
  <c r="I52" i="1"/>
  <c r="J52" i="1"/>
  <c r="K52" i="1" s="1"/>
  <c r="I53" i="1"/>
  <c r="J53" i="1"/>
  <c r="I54" i="1"/>
  <c r="J54" i="1"/>
  <c r="K54" i="1" s="1"/>
  <c r="I55" i="1"/>
  <c r="J55" i="1"/>
  <c r="K55" i="1" s="1"/>
  <c r="I56" i="1"/>
  <c r="J56" i="1"/>
  <c r="K56" i="1" s="1"/>
  <c r="I57" i="1"/>
  <c r="J57" i="1"/>
  <c r="I58" i="1"/>
  <c r="J58" i="1"/>
  <c r="K58" i="1" s="1"/>
  <c r="I59" i="1"/>
  <c r="J59" i="1"/>
  <c r="I60" i="1"/>
  <c r="J60" i="1"/>
  <c r="K60" i="1" s="1"/>
  <c r="I61" i="1"/>
  <c r="J61" i="1"/>
  <c r="I62" i="1"/>
  <c r="J62" i="1"/>
  <c r="K62" i="1" s="1"/>
  <c r="I63" i="1"/>
  <c r="J63" i="1"/>
  <c r="K63" i="1" s="1"/>
  <c r="I64" i="1"/>
  <c r="J64" i="1"/>
  <c r="K64" i="1" s="1"/>
  <c r="I65" i="1"/>
  <c r="J65" i="1"/>
  <c r="I66" i="1"/>
  <c r="J66" i="1"/>
  <c r="K66" i="1" s="1"/>
  <c r="I67" i="1"/>
  <c r="J67" i="1"/>
  <c r="K67" i="1" s="1"/>
  <c r="I68" i="1"/>
  <c r="J68" i="1"/>
  <c r="K68" i="1" s="1"/>
  <c r="I69" i="1"/>
  <c r="J69" i="1"/>
  <c r="I70" i="1"/>
  <c r="J70" i="1"/>
  <c r="K70" i="1"/>
  <c r="I71" i="1"/>
  <c r="J71" i="1"/>
  <c r="K71" i="1" s="1"/>
  <c r="I72" i="1"/>
  <c r="J72" i="1"/>
  <c r="K72" i="1" s="1"/>
  <c r="I73" i="1"/>
  <c r="J73" i="1"/>
  <c r="I74" i="1"/>
  <c r="J74" i="1"/>
  <c r="K74" i="1" s="1"/>
  <c r="I75" i="1"/>
  <c r="J75" i="1"/>
  <c r="K75" i="1" s="1"/>
  <c r="I76" i="1"/>
  <c r="J76" i="1"/>
  <c r="K76" i="1" s="1"/>
  <c r="I77" i="1"/>
  <c r="J77" i="1"/>
  <c r="K77" i="1" s="1"/>
  <c r="I78" i="1"/>
  <c r="J78" i="1"/>
  <c r="K78" i="1" s="1"/>
  <c r="I79" i="1"/>
  <c r="J79" i="1"/>
  <c r="I80" i="1"/>
  <c r="J80" i="1"/>
  <c r="K80" i="1" s="1"/>
  <c r="I81" i="1"/>
  <c r="J81" i="1"/>
  <c r="I82" i="1"/>
  <c r="J82" i="1"/>
  <c r="I83" i="1"/>
  <c r="J83" i="1"/>
  <c r="I84" i="1"/>
  <c r="J84" i="1"/>
  <c r="K84" i="1"/>
  <c r="I85" i="1"/>
  <c r="J85" i="1"/>
  <c r="K85" i="1" s="1"/>
  <c r="I86" i="1"/>
  <c r="J86" i="1"/>
  <c r="K86" i="1" s="1"/>
  <c r="I87" i="1"/>
  <c r="J87" i="1"/>
  <c r="I88" i="1"/>
  <c r="J88" i="1"/>
  <c r="K88" i="1" s="1"/>
  <c r="I89" i="1"/>
  <c r="J89" i="1"/>
  <c r="I90" i="1"/>
  <c r="J90" i="1"/>
  <c r="I91" i="1"/>
  <c r="J91" i="1"/>
  <c r="I92" i="1"/>
  <c r="J92" i="1"/>
  <c r="K92" i="1"/>
  <c r="I93" i="1"/>
  <c r="J93" i="1"/>
  <c r="K93" i="1" s="1"/>
  <c r="I94" i="1"/>
  <c r="J94" i="1"/>
  <c r="K94" i="1" s="1"/>
  <c r="I95" i="1"/>
  <c r="J95" i="1"/>
  <c r="I96" i="1"/>
  <c r="J96" i="1"/>
  <c r="K96" i="1" s="1"/>
  <c r="I97" i="1"/>
  <c r="J97" i="1"/>
  <c r="I98" i="1"/>
  <c r="J98" i="1"/>
  <c r="I99" i="1"/>
  <c r="J99" i="1"/>
  <c r="I100" i="1"/>
  <c r="J100" i="1"/>
  <c r="K100" i="1"/>
  <c r="I101" i="1"/>
  <c r="J101" i="1"/>
  <c r="K101" i="1" s="1"/>
  <c r="I102" i="1"/>
  <c r="J102" i="1"/>
  <c r="K102" i="1" s="1"/>
  <c r="I103" i="1"/>
  <c r="J103" i="1"/>
  <c r="K103" i="1" s="1"/>
  <c r="I104" i="1"/>
  <c r="J104" i="1"/>
  <c r="K104" i="1" s="1"/>
  <c r="I105" i="1"/>
  <c r="J105" i="1"/>
  <c r="K105" i="1" s="1"/>
  <c r="I106" i="1"/>
  <c r="J106" i="1"/>
  <c r="K106" i="1" s="1"/>
  <c r="I107" i="1"/>
  <c r="J107" i="1"/>
  <c r="I108" i="1"/>
  <c r="J108" i="1"/>
  <c r="I109" i="1"/>
  <c r="J109" i="1"/>
  <c r="I110" i="1"/>
  <c r="J110" i="1"/>
  <c r="I111" i="1"/>
  <c r="J111" i="1"/>
  <c r="I112" i="1"/>
  <c r="J112" i="1"/>
  <c r="K112" i="1"/>
  <c r="I113" i="1"/>
  <c r="J113" i="1"/>
  <c r="K113" i="1" s="1"/>
  <c r="I114" i="1"/>
  <c r="J114" i="1"/>
  <c r="K114" i="1" s="1"/>
  <c r="I115" i="1"/>
  <c r="J115" i="1"/>
  <c r="K115" i="1" s="1"/>
  <c r="I116" i="1"/>
  <c r="J116" i="1"/>
  <c r="K116" i="1" s="1"/>
  <c r="I117" i="1"/>
  <c r="J117" i="1"/>
  <c r="I118" i="1"/>
  <c r="J118" i="1"/>
  <c r="K118" i="1"/>
  <c r="I119" i="1"/>
  <c r="J119" i="1"/>
  <c r="K119" i="1" s="1"/>
  <c r="I120" i="1"/>
  <c r="J120" i="1"/>
  <c r="K120" i="1" s="1"/>
  <c r="I121" i="1"/>
  <c r="J121" i="1"/>
  <c r="I122" i="1"/>
  <c r="J122" i="1"/>
  <c r="K122" i="1" s="1"/>
  <c r="I123" i="1"/>
  <c r="J123" i="1"/>
  <c r="I124" i="1"/>
  <c r="J124" i="1"/>
  <c r="K124" i="1"/>
  <c r="I125" i="1"/>
  <c r="J125" i="1"/>
  <c r="K125" i="1" s="1"/>
  <c r="I126" i="1"/>
  <c r="J126" i="1"/>
  <c r="K126" i="1" s="1"/>
  <c r="I127" i="1"/>
  <c r="J127" i="1"/>
  <c r="I128" i="1"/>
  <c r="J128" i="1"/>
  <c r="K128" i="1" s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K136" i="1"/>
  <c r="I137" i="1"/>
  <c r="J137" i="1"/>
  <c r="K137" i="1" s="1"/>
  <c r="I138" i="1"/>
  <c r="J138" i="1"/>
  <c r="K138" i="1" s="1"/>
  <c r="I139" i="1"/>
  <c r="J139" i="1"/>
  <c r="I140" i="1"/>
  <c r="J140" i="1"/>
  <c r="K140" i="1" s="1"/>
  <c r="I141" i="1"/>
  <c r="J141" i="1"/>
  <c r="K141" i="1" s="1"/>
  <c r="I142" i="1"/>
  <c r="J142" i="1"/>
  <c r="K142" i="1" s="1"/>
  <c r="I143" i="1"/>
  <c r="J143" i="1"/>
  <c r="K143" i="1" s="1"/>
  <c r="I144" i="1"/>
  <c r="J144" i="1"/>
  <c r="K144" i="1" s="1"/>
  <c r="I145" i="1"/>
  <c r="J145" i="1"/>
  <c r="K145" i="1" s="1"/>
  <c r="I146" i="1"/>
  <c r="J146" i="1"/>
  <c r="K146" i="1" s="1"/>
  <c r="I147" i="1"/>
  <c r="J147" i="1"/>
  <c r="K147" i="1" s="1"/>
  <c r="I148" i="1"/>
  <c r="J148" i="1"/>
  <c r="K148" i="1" s="1"/>
  <c r="I149" i="1"/>
  <c r="J149" i="1"/>
  <c r="K149" i="1" s="1"/>
  <c r="I150" i="1"/>
  <c r="J150" i="1"/>
  <c r="K150" i="1" s="1"/>
  <c r="I151" i="1"/>
  <c r="J151" i="1"/>
  <c r="I152" i="1"/>
  <c r="J152" i="1"/>
  <c r="K152" i="1"/>
  <c r="I153" i="1"/>
  <c r="J153" i="1"/>
  <c r="K153" i="1" s="1"/>
  <c r="I154" i="1"/>
  <c r="J154" i="1"/>
  <c r="K154" i="1" s="1"/>
  <c r="I155" i="1"/>
  <c r="J155" i="1"/>
  <c r="K155" i="1" s="1"/>
  <c r="I156" i="1"/>
  <c r="J156" i="1"/>
  <c r="K156" i="1" s="1"/>
  <c r="I157" i="1"/>
  <c r="J157" i="1"/>
  <c r="I158" i="1"/>
  <c r="J158" i="1"/>
  <c r="I159" i="1"/>
  <c r="J159" i="1"/>
  <c r="I160" i="1"/>
  <c r="J160" i="1"/>
  <c r="K160" i="1"/>
  <c r="I161" i="1"/>
  <c r="J161" i="1"/>
  <c r="K161" i="1" s="1"/>
  <c r="I162" i="1"/>
  <c r="J162" i="1"/>
  <c r="K162" i="1" s="1"/>
  <c r="I163" i="1"/>
  <c r="J163" i="1"/>
  <c r="I164" i="1"/>
  <c r="J164" i="1"/>
  <c r="K164" i="1" s="1"/>
  <c r="I165" i="1"/>
  <c r="J165" i="1"/>
  <c r="I166" i="1"/>
  <c r="J166" i="1"/>
  <c r="I167" i="1"/>
  <c r="J167" i="1"/>
  <c r="I168" i="1"/>
  <c r="J168" i="1"/>
  <c r="K168" i="1"/>
  <c r="I169" i="1"/>
  <c r="J169" i="1"/>
  <c r="K169" i="1" s="1"/>
  <c r="I170" i="1"/>
  <c r="J170" i="1"/>
  <c r="K170" i="1" s="1"/>
  <c r="I171" i="1"/>
  <c r="J171" i="1"/>
  <c r="I172" i="1"/>
  <c r="J172" i="1"/>
  <c r="K172" i="1" s="1"/>
  <c r="I173" i="1"/>
  <c r="J173" i="1"/>
  <c r="I174" i="1"/>
  <c r="J174" i="1"/>
  <c r="I175" i="1"/>
  <c r="J175" i="1"/>
  <c r="I176" i="1"/>
  <c r="J176" i="1"/>
  <c r="K176" i="1"/>
  <c r="I177" i="1"/>
  <c r="J177" i="1"/>
  <c r="K177" i="1" s="1"/>
  <c r="I178" i="1"/>
  <c r="J178" i="1"/>
  <c r="K178" i="1" s="1"/>
  <c r="I179" i="1"/>
  <c r="J179" i="1"/>
  <c r="I180" i="1"/>
  <c r="J180" i="1"/>
  <c r="K180" i="1" s="1"/>
  <c r="I181" i="1"/>
  <c r="J181" i="1"/>
  <c r="I182" i="1"/>
  <c r="J182" i="1"/>
  <c r="I183" i="1"/>
  <c r="J183" i="1"/>
  <c r="K183" i="1" s="1"/>
  <c r="I184" i="1"/>
  <c r="J184" i="1"/>
  <c r="K184" i="1" s="1"/>
  <c r="I185" i="1"/>
  <c r="J185" i="1"/>
  <c r="I10" i="1"/>
  <c r="J10" i="1"/>
  <c r="K10" i="1" s="1"/>
  <c r="I11" i="1"/>
  <c r="J11" i="1"/>
  <c r="K11" i="1" s="1"/>
  <c r="I12" i="1"/>
  <c r="J12" i="1"/>
  <c r="K12" i="1"/>
  <c r="I13" i="1"/>
  <c r="J13" i="1"/>
  <c r="K13" i="1" s="1"/>
  <c r="I6" i="1"/>
  <c r="J6" i="1"/>
  <c r="K6" i="1" s="1"/>
  <c r="I7" i="1"/>
  <c r="J7" i="1"/>
  <c r="I8" i="1"/>
  <c r="J8" i="1"/>
  <c r="I9" i="1"/>
  <c r="J9" i="1"/>
  <c r="J5" i="1"/>
  <c r="I5" i="1"/>
  <c r="K5" i="1" s="1"/>
  <c r="Z2" i="3" l="1"/>
  <c r="Z3" i="3"/>
  <c r="Z4" i="3"/>
  <c r="Z5" i="3"/>
  <c r="Z6" i="3"/>
  <c r="Z7" i="3"/>
  <c r="Z8" i="3"/>
  <c r="Z9" i="3"/>
  <c r="Z10" i="3"/>
  <c r="Z11" i="3"/>
  <c r="Z12" i="3"/>
  <c r="Z13" i="3"/>
  <c r="Z15" i="3"/>
  <c r="Z17" i="3"/>
  <c r="Z19" i="3"/>
  <c r="Z25" i="3"/>
  <c r="Z27" i="3"/>
  <c r="Z29" i="3"/>
  <c r="Z31" i="3"/>
  <c r="Z33" i="3"/>
  <c r="Z35" i="3"/>
  <c r="Z37" i="3"/>
  <c r="Z39" i="3"/>
  <c r="Z41" i="3"/>
  <c r="Z43" i="3"/>
  <c r="Z45" i="3"/>
  <c r="Z47" i="3"/>
  <c r="Z49" i="3"/>
  <c r="Z51" i="3"/>
  <c r="Z53" i="3"/>
  <c r="Z55" i="3"/>
  <c r="Z57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21" i="3"/>
  <c r="Z23" i="3"/>
  <c r="Z78" i="3"/>
  <c r="Z79" i="3"/>
  <c r="Z80" i="3"/>
  <c r="Z81" i="3"/>
  <c r="Z82" i="3"/>
  <c r="Z181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Z182" i="3"/>
  <c r="Z14" i="3"/>
  <c r="Z16" i="3"/>
  <c r="Z18" i="3"/>
  <c r="Z20" i="3"/>
  <c r="Z22" i="3"/>
  <c r="Z24" i="3"/>
  <c r="Z26" i="3"/>
  <c r="Z28" i="3"/>
  <c r="Z30" i="3"/>
  <c r="Z32" i="3"/>
  <c r="Z34" i="3"/>
  <c r="Z36" i="3"/>
  <c r="Z38" i="3"/>
  <c r="Z40" i="3"/>
  <c r="Z42" i="3"/>
  <c r="Z44" i="3"/>
  <c r="Z46" i="3"/>
  <c r="Z48" i="3"/>
  <c r="Z50" i="3"/>
  <c r="Z52" i="3"/>
  <c r="Z54" i="3"/>
  <c r="Z56" i="3"/>
  <c r="Z58" i="3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173" i="2"/>
  <c r="O174" i="2"/>
  <c r="O175" i="2"/>
  <c r="O176" i="2"/>
  <c r="O177" i="2"/>
  <c r="O178" i="2"/>
  <c r="O179" i="2"/>
  <c r="O180" i="2"/>
  <c r="O181" i="2"/>
  <c r="O182" i="2"/>
  <c r="K182" i="1"/>
  <c r="K181" i="1"/>
  <c r="K174" i="1"/>
  <c r="K173" i="1"/>
  <c r="K166" i="1"/>
  <c r="K165" i="1"/>
  <c r="K158" i="1"/>
  <c r="K157" i="1"/>
  <c r="K151" i="1"/>
  <c r="K59" i="1"/>
  <c r="K51" i="1"/>
  <c r="K21" i="1"/>
  <c r="W167" i="1"/>
  <c r="W166" i="1"/>
  <c r="W153" i="1"/>
  <c r="W152" i="1"/>
  <c r="W145" i="1"/>
  <c r="W144" i="1"/>
  <c r="W137" i="1"/>
  <c r="W136" i="1"/>
  <c r="W96" i="1"/>
  <c r="W88" i="1"/>
  <c r="W87" i="1"/>
  <c r="W86" i="1"/>
  <c r="W85" i="1"/>
  <c r="W84" i="1"/>
  <c r="W83" i="1"/>
  <c r="W82" i="1"/>
  <c r="W58" i="1"/>
  <c r="W50" i="1"/>
  <c r="W49" i="1"/>
  <c r="W48" i="1"/>
  <c r="W39" i="1"/>
  <c r="W38" i="1"/>
  <c r="W31" i="1"/>
  <c r="W30" i="1"/>
  <c r="W23" i="1"/>
  <c r="W22" i="1"/>
  <c r="W14" i="1"/>
  <c r="K9" i="1"/>
  <c r="K134" i="1"/>
  <c r="K133" i="1"/>
  <c r="K132" i="1"/>
  <c r="K131" i="1"/>
  <c r="K130" i="1"/>
  <c r="K129" i="1"/>
  <c r="K123" i="1"/>
  <c r="K117" i="1"/>
  <c r="K111" i="1"/>
  <c r="K110" i="1"/>
  <c r="K109" i="1"/>
  <c r="K108" i="1"/>
  <c r="K107" i="1"/>
  <c r="K98" i="1"/>
  <c r="K97" i="1"/>
  <c r="K90" i="1"/>
  <c r="K89" i="1"/>
  <c r="K82" i="1"/>
  <c r="K81" i="1"/>
  <c r="K35" i="1"/>
  <c r="K27" i="1"/>
  <c r="K18" i="1"/>
  <c r="K17" i="1"/>
  <c r="K16" i="1"/>
  <c r="K15" i="1"/>
  <c r="W183" i="1"/>
  <c r="W182" i="1"/>
  <c r="W175" i="1"/>
  <c r="W174" i="1"/>
  <c r="W116" i="1"/>
  <c r="W72" i="1"/>
  <c r="W71" i="1"/>
  <c r="W70" i="1"/>
  <c r="W64" i="1"/>
  <c r="K8" i="1"/>
  <c r="K7" i="1"/>
  <c r="K185" i="1"/>
  <c r="K121" i="1"/>
  <c r="K73" i="1"/>
  <c r="K69" i="1"/>
  <c r="K65" i="1"/>
  <c r="K61" i="1"/>
  <c r="K57" i="1"/>
  <c r="K53" i="1"/>
  <c r="K49" i="1"/>
  <c r="K45" i="1"/>
  <c r="K41" i="1"/>
  <c r="K37" i="1"/>
  <c r="K33" i="1"/>
  <c r="K29" i="1"/>
  <c r="K25" i="1"/>
  <c r="W184" i="1"/>
  <c r="W180" i="1"/>
  <c r="W176" i="1"/>
  <c r="W172" i="1"/>
  <c r="W68" i="1"/>
  <c r="W56" i="1"/>
  <c r="W40" i="1"/>
  <c r="W36" i="1"/>
  <c r="W32" i="1"/>
  <c r="W28" i="1"/>
  <c r="W24" i="1"/>
  <c r="W20" i="1"/>
  <c r="W16" i="1"/>
  <c r="W12" i="1"/>
  <c r="K179" i="1"/>
  <c r="K175" i="1"/>
  <c r="K171" i="1"/>
  <c r="K167" i="1"/>
  <c r="K163" i="1"/>
  <c r="K159" i="1"/>
  <c r="K139" i="1"/>
  <c r="K135" i="1"/>
  <c r="K127" i="1"/>
  <c r="K99" i="1"/>
  <c r="K95" i="1"/>
  <c r="K91" i="1"/>
  <c r="K87" i="1"/>
  <c r="K83" i="1"/>
  <c r="K79" i="1"/>
  <c r="W158" i="1"/>
  <c r="W154" i="1"/>
  <c r="W150" i="1"/>
  <c r="W146" i="1"/>
  <c r="W142" i="1"/>
  <c r="W138" i="1"/>
  <c r="W134" i="1"/>
  <c r="W130" i="1"/>
  <c r="W126" i="1"/>
  <c r="W122" i="1"/>
  <c r="W118" i="1"/>
  <c r="W114" i="1"/>
  <c r="W110" i="1"/>
  <c r="W106" i="1"/>
  <c r="W102" i="1"/>
  <c r="W98" i="1"/>
  <c r="W94" i="1"/>
  <c r="W90" i="1"/>
</calcChain>
</file>

<file path=xl/comments1.xml><?xml version="1.0" encoding="utf-8"?>
<comments xmlns="http://schemas.openxmlformats.org/spreadsheetml/2006/main">
  <authors>
    <author>Troy D. Rutter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Troy D. Rutter:</t>
        </r>
        <r>
          <rPr>
            <sz val="9"/>
            <color indexed="81"/>
            <rFont val="Tahoma"/>
            <family val="2"/>
          </rPr>
          <t xml:space="preserve">
dewater*.88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Troy D. Rutter:</t>
        </r>
        <r>
          <rPr>
            <sz val="9"/>
            <color indexed="81"/>
            <rFont val="Tahoma"/>
            <family val="2"/>
          </rPr>
          <t xml:space="preserve">
dewater*.59</t>
        </r>
      </text>
    </comment>
    <comment ref="I707" authorId="0">
      <text>
        <r>
          <rPr>
            <b/>
            <sz val="9"/>
            <color indexed="81"/>
            <rFont val="Tahoma"/>
            <charset val="1"/>
          </rPr>
          <t>Troy D. Rutter:</t>
        </r>
        <r>
          <rPr>
            <sz val="9"/>
            <color indexed="81"/>
            <rFont val="Tahoma"/>
            <charset val="1"/>
          </rPr>
          <t xml:space="preserve">
CG sample times (OUT not sampled)
</t>
        </r>
      </text>
    </comment>
    <comment ref="J707" authorId="0">
      <text>
        <r>
          <rPr>
            <b/>
            <sz val="9"/>
            <color indexed="81"/>
            <rFont val="Tahoma"/>
            <charset val="1"/>
          </rPr>
          <t>Troy D. Rutter:</t>
        </r>
        <r>
          <rPr>
            <sz val="9"/>
            <color indexed="81"/>
            <rFont val="Tahoma"/>
            <charset val="1"/>
          </rPr>
          <t xml:space="preserve">
CG sample times (OUT not sampled)
</t>
        </r>
      </text>
    </comment>
  </commentList>
</comments>
</file>

<file path=xl/comments2.xml><?xml version="1.0" encoding="utf-8"?>
<comments xmlns="http://schemas.openxmlformats.org/spreadsheetml/2006/main">
  <authors>
    <author>Troy D. Rutter</author>
  </authors>
  <commentList>
    <comment ref="E95" authorId="0">
      <text>
        <r>
          <rPr>
            <b/>
            <sz val="9"/>
            <color indexed="81"/>
            <rFont val="Tahoma"/>
            <charset val="1"/>
          </rPr>
          <t>Troy D. Rutter:</t>
        </r>
        <r>
          <rPr>
            <sz val="9"/>
            <color indexed="81"/>
            <rFont val="Tahoma"/>
            <charset val="1"/>
          </rPr>
          <t xml:space="preserve">
CG sample times (OUT not sampled)
</t>
        </r>
      </text>
    </comment>
    <comment ref="F95" authorId="0">
      <text>
        <r>
          <rPr>
            <b/>
            <sz val="9"/>
            <color indexed="81"/>
            <rFont val="Tahoma"/>
            <charset val="1"/>
          </rPr>
          <t>Troy D. Rutter:</t>
        </r>
        <r>
          <rPr>
            <sz val="9"/>
            <color indexed="81"/>
            <rFont val="Tahoma"/>
            <charset val="1"/>
          </rPr>
          <t xml:space="preserve">
CG sample times (OUT not sampled)
</t>
        </r>
      </text>
    </comment>
  </commentList>
</comments>
</file>

<file path=xl/comments3.xml><?xml version="1.0" encoding="utf-8"?>
<comments xmlns="http://schemas.openxmlformats.org/spreadsheetml/2006/main">
  <authors>
    <author>Troy D. Rutter</author>
  </authors>
  <commentList>
    <comment ref="I1" authorId="0">
      <text>
        <r>
          <rPr>
            <b/>
            <sz val="9"/>
            <color indexed="81"/>
            <rFont val="Tahoma"/>
            <family val="2"/>
          </rPr>
          <t>Troy D. Rutter:</t>
        </r>
        <r>
          <rPr>
            <sz val="9"/>
            <color indexed="81"/>
            <rFont val="Tahoma"/>
            <family val="2"/>
          </rPr>
          <t xml:space="preserve">
dewater*.88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Troy D. Rutter:</t>
        </r>
        <r>
          <rPr>
            <sz val="9"/>
            <color indexed="81"/>
            <rFont val="Tahoma"/>
            <family val="2"/>
          </rPr>
          <t xml:space="preserve">
dewater*.59</t>
        </r>
      </text>
    </comment>
  </commentList>
</comments>
</file>

<file path=xl/sharedStrings.xml><?xml version="1.0" encoding="utf-8"?>
<sst xmlns="http://schemas.openxmlformats.org/spreadsheetml/2006/main" count="6105" uniqueCount="620">
  <si>
    <t>Date</t>
  </si>
  <si>
    <t>Type I</t>
  </si>
  <si>
    <t>Gallons</t>
  </si>
  <si>
    <t>Type II/IV</t>
  </si>
  <si>
    <t>Type I Dewatered</t>
  </si>
  <si>
    <t>Glycol</t>
  </si>
  <si>
    <t>Type II/IV Dewatered</t>
  </si>
  <si>
    <t>Total Dewatered</t>
  </si>
  <si>
    <t> Type I </t>
  </si>
  <si>
    <t>  Gallons </t>
  </si>
  <si>
    <t> Dewatered </t>
  </si>
  <si>
    <t> Gallons </t>
  </si>
  <si>
    <t>Applied</t>
  </si>
  <si>
    <t> Pure </t>
  </si>
  <si>
    <t>-</t>
  </si>
  <si>
    <t> Type IV </t>
  </si>
  <si>
    <t>Sum of Pure Glycol I (gal)</t>
  </si>
  <si>
    <t>Sum of Pure Glycol IV (gal)</t>
  </si>
  <si>
    <t>Sum of Pure Glycol I&amp;IV (gal)</t>
  </si>
  <si>
    <t>CG Pure Glycol I</t>
  </si>
  <si>
    <t>CG Pure Glycol IV</t>
  </si>
  <si>
    <t>CG Pure Glycol I&amp;IV</t>
  </si>
  <si>
    <t>OUT Pure Glycol I</t>
  </si>
  <si>
    <t>OUT Pure Glycol IV</t>
  </si>
  <si>
    <t>OUT Pure Glycol I&amp;IV</t>
  </si>
  <si>
    <t>Type I (gal)</t>
  </si>
  <si>
    <t>Type II/IV (gal)</t>
  </si>
  <si>
    <t>Type I Dewatered (gal)</t>
  </si>
  <si>
    <t>Type II/IV Dewatered (gal)</t>
  </si>
  <si>
    <t>Total Dewatered (gal)</t>
  </si>
  <si>
    <t>Site</t>
  </si>
  <si>
    <t>Sample Start Date</t>
  </si>
  <si>
    <t>Sample End Date</t>
  </si>
  <si>
    <t>Record Number</t>
  </si>
  <si>
    <t>Sample ID</t>
  </si>
  <si>
    <t>Sampling method, code</t>
  </si>
  <si>
    <t>Discharge, cubic feet per second</t>
  </si>
  <si>
    <t>Discharge, instantaneous, cubic feet per second</t>
  </si>
  <si>
    <t>Runoff volume in thousands of cu ft</t>
  </si>
  <si>
    <t>Biochemical oxygen demand, water, unfiltered, 5 days at 20 degrees Ce</t>
  </si>
  <si>
    <t>Chemical oxygen demand, low level, water, unfiltered, milligrams per</t>
  </si>
  <si>
    <t>Ethylene glycol, water, unfiltered, recoverable, milligrams per liter</t>
  </si>
  <si>
    <t>Propylene glycol, water, unfiltered, recoverable, milligrams per lite</t>
  </si>
  <si>
    <t>Volume (liters)</t>
  </si>
  <si>
    <t>Ethylene Glycol (kg)</t>
  </si>
  <si>
    <t>Propylene Glycol (kg)</t>
  </si>
  <si>
    <t>EG+PG (kg)</t>
  </si>
  <si>
    <t>040871475</t>
  </si>
  <si>
    <t>99800489</t>
  </si>
  <si>
    <t>OUT-S05</t>
  </si>
  <si>
    <t>99800511</t>
  </si>
  <si>
    <t>OUT-S06</t>
  </si>
  <si>
    <t>&lt;</t>
  </si>
  <si>
    <t>99800571</t>
  </si>
  <si>
    <t>OUT-S07</t>
  </si>
  <si>
    <t>99801649</t>
  </si>
  <si>
    <t>OUT-S08</t>
  </si>
  <si>
    <t>99805669</t>
  </si>
  <si>
    <t>OUT-S09</t>
  </si>
  <si>
    <t>99900814</t>
  </si>
  <si>
    <t>OUT-S10</t>
  </si>
  <si>
    <t>99900955</t>
  </si>
  <si>
    <t>OUT-S11</t>
  </si>
  <si>
    <t>99901034</t>
  </si>
  <si>
    <t>OUT-S12</t>
  </si>
  <si>
    <t>99901035</t>
  </si>
  <si>
    <t>OUT-S13</t>
  </si>
  <si>
    <t>&gt;</t>
  </si>
  <si>
    <t>99903363</t>
  </si>
  <si>
    <t>OUT-S14</t>
  </si>
  <si>
    <t>99902206</t>
  </si>
  <si>
    <t>OUT-S15</t>
  </si>
  <si>
    <t>99907823</t>
  </si>
  <si>
    <t>OUT-S16</t>
  </si>
  <si>
    <t>00001557</t>
  </si>
  <si>
    <t>OUT-S17</t>
  </si>
  <si>
    <t>00001631</t>
  </si>
  <si>
    <t>OUT-S18</t>
  </si>
  <si>
    <t>00002277</t>
  </si>
  <si>
    <t>OUT-S19</t>
  </si>
  <si>
    <t>00002279</t>
  </si>
  <si>
    <t>OUT-S20</t>
  </si>
  <si>
    <t>00002846</t>
  </si>
  <si>
    <t>OUT-S21</t>
  </si>
  <si>
    <t>00002420</t>
  </si>
  <si>
    <t>OUT-S22</t>
  </si>
  <si>
    <t>00008266</t>
  </si>
  <si>
    <t>OUT-S23</t>
  </si>
  <si>
    <t>00100299</t>
  </si>
  <si>
    <t>OUT-S24</t>
  </si>
  <si>
    <t>00100306</t>
  </si>
  <si>
    <t>OUT-S25</t>
  </si>
  <si>
    <t>00100452</t>
  </si>
  <si>
    <t>OUT-S26</t>
  </si>
  <si>
    <t>00101055</t>
  </si>
  <si>
    <t>OUT-S27</t>
  </si>
  <si>
    <t>00101056</t>
  </si>
  <si>
    <t>OUT-S28</t>
  </si>
  <si>
    <t>00101160</t>
  </si>
  <si>
    <t>OUT-S29</t>
  </si>
  <si>
    <t>00200338</t>
  </si>
  <si>
    <t>OUT-S30</t>
  </si>
  <si>
    <t>00200912</t>
  </si>
  <si>
    <t>OUT-S31</t>
  </si>
  <si>
    <t>00200966</t>
  </si>
  <si>
    <t>OUT-S32</t>
  </si>
  <si>
    <t>00200967</t>
  </si>
  <si>
    <t>OUT-S33</t>
  </si>
  <si>
    <t>00201101</t>
  </si>
  <si>
    <t>OUT-S34</t>
  </si>
  <si>
    <t>00201105</t>
  </si>
  <si>
    <t>OUT-S35</t>
  </si>
  <si>
    <t>00300130</t>
  </si>
  <si>
    <t>OUT-S36</t>
  </si>
  <si>
    <t>00300702</t>
  </si>
  <si>
    <t>OUT-S37</t>
  </si>
  <si>
    <t>00300930</t>
  </si>
  <si>
    <t>OUT-S38</t>
  </si>
  <si>
    <t>00300931</t>
  </si>
  <si>
    <t>OUT-S39</t>
  </si>
  <si>
    <t>00301343</t>
  </si>
  <si>
    <t>OUT-S40</t>
  </si>
  <si>
    <t>00400577</t>
  </si>
  <si>
    <t>OUT-S41</t>
  </si>
  <si>
    <t>00400705</t>
  </si>
  <si>
    <t>OUT-S42</t>
  </si>
  <si>
    <t>00400835</t>
  </si>
  <si>
    <t>OUT-S43</t>
  </si>
  <si>
    <t>00501333</t>
  </si>
  <si>
    <t>OUT-S44</t>
  </si>
  <si>
    <t>00500773</t>
  </si>
  <si>
    <t>OUT-S45</t>
  </si>
  <si>
    <t>00500772</t>
  </si>
  <si>
    <t>OUT-S46</t>
  </si>
  <si>
    <t>00500908</t>
  </si>
  <si>
    <t>OUT-S47</t>
  </si>
  <si>
    <t>00501100</t>
  </si>
  <si>
    <t>OUT-S48</t>
  </si>
  <si>
    <t>00501346</t>
  </si>
  <si>
    <t>OUT-S49</t>
  </si>
  <si>
    <t>00501345</t>
  </si>
  <si>
    <t>OUT-S50</t>
  </si>
  <si>
    <t>00600469</t>
  </si>
  <si>
    <t>OUT-S51</t>
  </si>
  <si>
    <t>00600468</t>
  </si>
  <si>
    <t>OUT-S52</t>
  </si>
  <si>
    <t>00600823</t>
  </si>
  <si>
    <t>OUT-S54</t>
  </si>
  <si>
    <t>00600668</t>
  </si>
  <si>
    <t>OUT-S55</t>
  </si>
  <si>
    <t>00700484</t>
  </si>
  <si>
    <t>OUT-S56</t>
  </si>
  <si>
    <t>00700745</t>
  </si>
  <si>
    <t>OUT-S57</t>
  </si>
  <si>
    <t>00700774</t>
  </si>
  <si>
    <t>OUT-S58</t>
  </si>
  <si>
    <t>00701561</t>
  </si>
  <si>
    <t>OUT-S59</t>
  </si>
  <si>
    <t>00701562</t>
  </si>
  <si>
    <t>OUT-S60</t>
  </si>
  <si>
    <t>00701572</t>
  </si>
  <si>
    <t>OUT-S61</t>
  </si>
  <si>
    <t>00705931</t>
  </si>
  <si>
    <t>OUT-S62</t>
  </si>
  <si>
    <t>00800296</t>
  </si>
  <si>
    <t>OUT-S63</t>
  </si>
  <si>
    <t>00800337</t>
  </si>
  <si>
    <t>OUT-S64</t>
  </si>
  <si>
    <t>00800460</t>
  </si>
  <si>
    <t>OUT-S65</t>
  </si>
  <si>
    <t>00803500</t>
  </si>
  <si>
    <t>OUT-S66</t>
  </si>
  <si>
    <t>00801072</t>
  </si>
  <si>
    <t>OUT-S68ab</t>
  </si>
  <si>
    <t>00801074</t>
  </si>
  <si>
    <t>OUT-S68c</t>
  </si>
  <si>
    <t>00801073</t>
  </si>
  <si>
    <t>OUT-S68d</t>
  </si>
  <si>
    <t>00900238</t>
  </si>
  <si>
    <t>OUT-S71</t>
  </si>
  <si>
    <t>00900270</t>
  </si>
  <si>
    <t>OUT-S72ac</t>
  </si>
  <si>
    <t>00900273</t>
  </si>
  <si>
    <t>OUT-S72d</t>
  </si>
  <si>
    <t>00900532</t>
  </si>
  <si>
    <t>OUT-S73</t>
  </si>
  <si>
    <t>00900879</t>
  </si>
  <si>
    <t>OUT-S74</t>
  </si>
  <si>
    <t>00901429</t>
  </si>
  <si>
    <t>OUT-S75</t>
  </si>
  <si>
    <t>00901933</t>
  </si>
  <si>
    <t>OUT-S76</t>
  </si>
  <si>
    <t>00903772</t>
  </si>
  <si>
    <t>OUT-S77</t>
  </si>
  <si>
    <t>01000304</t>
  </si>
  <si>
    <t>OUT-S78</t>
  </si>
  <si>
    <t>01000418</t>
  </si>
  <si>
    <t>OUT-S79</t>
  </si>
  <si>
    <t>01000484</t>
  </si>
  <si>
    <t>OUT-S80</t>
  </si>
  <si>
    <t>01000876</t>
  </si>
  <si>
    <t>OUT-S81</t>
  </si>
  <si>
    <t>01001021</t>
  </si>
  <si>
    <t>OUT-S82</t>
  </si>
  <si>
    <t>01003629</t>
  </si>
  <si>
    <t>OUT-S83</t>
  </si>
  <si>
    <t>01100074</t>
  </si>
  <si>
    <t>OUT-S84</t>
  </si>
  <si>
    <t>01100160</t>
  </si>
  <si>
    <t>OUT-S85</t>
  </si>
  <si>
    <t>01100299</t>
  </si>
  <si>
    <t>OUT-S86</t>
  </si>
  <si>
    <t>01100348</t>
  </si>
  <si>
    <t>OUT-S87</t>
  </si>
  <si>
    <t>01100723</t>
  </si>
  <si>
    <t>OUT-S88</t>
  </si>
  <si>
    <t>01103213</t>
  </si>
  <si>
    <t>OUT-S89</t>
  </si>
  <si>
    <t>01200341</t>
  </si>
  <si>
    <t>OUT-S90</t>
  </si>
  <si>
    <t>01200388</t>
  </si>
  <si>
    <t>OUT-S91</t>
  </si>
  <si>
    <t>01200385</t>
  </si>
  <si>
    <t>OUT-S92</t>
  </si>
  <si>
    <t>01200446</t>
  </si>
  <si>
    <t>OUT-S93</t>
  </si>
  <si>
    <t>01200602</t>
  </si>
  <si>
    <t>OUT-S94</t>
  </si>
  <si>
    <t>01201613</t>
  </si>
  <si>
    <t>OUT-S95</t>
  </si>
  <si>
    <t>01300449</t>
  </si>
  <si>
    <t>OUT-S96</t>
  </si>
  <si>
    <t>01300535</t>
  </si>
  <si>
    <t>OUT-S97</t>
  </si>
  <si>
    <t>01300525</t>
  </si>
  <si>
    <t>OUT-S98</t>
  </si>
  <si>
    <t>01301033</t>
  </si>
  <si>
    <t>OUT-S99</t>
  </si>
  <si>
    <t>01300658</t>
  </si>
  <si>
    <t>OUT-S100</t>
  </si>
  <si>
    <t>01301017</t>
  </si>
  <si>
    <t>OUT-S101</t>
  </si>
  <si>
    <t>01301279</t>
  </si>
  <si>
    <t>OUT-S102</t>
  </si>
  <si>
    <t>040871476</t>
  </si>
  <si>
    <t>99800491</t>
  </si>
  <si>
    <t>CG-S05</t>
  </si>
  <si>
    <t>99800510</t>
  </si>
  <si>
    <t>CG-S06</t>
  </si>
  <si>
    <t>99800569</t>
  </si>
  <si>
    <t>CG-S07</t>
  </si>
  <si>
    <t>99801646</t>
  </si>
  <si>
    <t>CG-S08</t>
  </si>
  <si>
    <t>99805670</t>
  </si>
  <si>
    <t>CG-S09</t>
  </si>
  <si>
    <t>99900815</t>
  </si>
  <si>
    <t>CG-S10</t>
  </si>
  <si>
    <t>99900957</t>
  </si>
  <si>
    <t>CG-S11</t>
  </si>
  <si>
    <t>99901037</t>
  </si>
  <si>
    <t>CG-S12</t>
  </si>
  <si>
    <t>99901038</t>
  </si>
  <si>
    <t>CG-S13</t>
  </si>
  <si>
    <t>99903364</t>
  </si>
  <si>
    <t>CG-S14</t>
  </si>
  <si>
    <t>99902208</t>
  </si>
  <si>
    <t>CG-S15</t>
  </si>
  <si>
    <t>00001559</t>
  </si>
  <si>
    <t>CG-S17</t>
  </si>
  <si>
    <t>00002282</t>
  </si>
  <si>
    <t>CG-S20</t>
  </si>
  <si>
    <t>00002422</t>
  </si>
  <si>
    <t>CG-S22</t>
  </si>
  <si>
    <t>00008267</t>
  </si>
  <si>
    <t>CG-S23</t>
  </si>
  <si>
    <t>00100307</t>
  </si>
  <si>
    <t>CG-S25</t>
  </si>
  <si>
    <t>00100453</t>
  </si>
  <si>
    <t>CG-S26</t>
  </si>
  <si>
    <t>00101057</t>
  </si>
  <si>
    <t>CG-S27</t>
  </si>
  <si>
    <t>00101058</t>
  </si>
  <si>
    <t>CG-S28</t>
  </si>
  <si>
    <t>00101161</t>
  </si>
  <si>
    <t>CG-S29</t>
  </si>
  <si>
    <t>00200339</t>
  </si>
  <si>
    <t>CG-S30</t>
  </si>
  <si>
    <t>00200913</t>
  </si>
  <si>
    <t>CG-S31</t>
  </si>
  <si>
    <t>00200968</t>
  </si>
  <si>
    <t>CG-S32</t>
  </si>
  <si>
    <t>00200969</t>
  </si>
  <si>
    <t>CG-S33</t>
  </si>
  <si>
    <t>00201102</t>
  </si>
  <si>
    <t>CG-S34</t>
  </si>
  <si>
    <t>00201106</t>
  </si>
  <si>
    <t>CG-S35</t>
  </si>
  <si>
    <t>00300131</t>
  </si>
  <si>
    <t>CG-S36</t>
  </si>
  <si>
    <t>00300703</t>
  </si>
  <si>
    <t>CG-S37</t>
  </si>
  <si>
    <t>00300934</t>
  </si>
  <si>
    <t>CG-S38</t>
  </si>
  <si>
    <t>00300935</t>
  </si>
  <si>
    <t>CG-S39</t>
  </si>
  <si>
    <t>00301344</t>
  </si>
  <si>
    <t>CG-S40</t>
  </si>
  <si>
    <t>00400578</t>
  </si>
  <si>
    <t>CG-S41</t>
  </si>
  <si>
    <t>00400706</t>
  </si>
  <si>
    <t>CG-S42</t>
  </si>
  <si>
    <t>00401928</t>
  </si>
  <si>
    <t>CG-S43</t>
  </si>
  <si>
    <t>00500776</t>
  </si>
  <si>
    <t>CG-S44</t>
  </si>
  <si>
    <t>00500775</t>
  </si>
  <si>
    <t>CG-S45</t>
  </si>
  <si>
    <t>00500907</t>
  </si>
  <si>
    <t>CG-S47</t>
  </si>
  <si>
    <t>00501102</t>
  </si>
  <si>
    <t>CG-S48</t>
  </si>
  <si>
    <t>00501344</t>
  </si>
  <si>
    <t>CG-S49</t>
  </si>
  <si>
    <t>00501343</t>
  </si>
  <si>
    <t>CG-S50</t>
  </si>
  <si>
    <t>00600467</t>
  </si>
  <si>
    <t>CG-S51</t>
  </si>
  <si>
    <t>00600502</t>
  </si>
  <si>
    <t>CG-S53</t>
  </si>
  <si>
    <t>00600824</t>
  </si>
  <si>
    <t>CG-S54</t>
  </si>
  <si>
    <t>00600669</t>
  </si>
  <si>
    <t>CG-S55</t>
  </si>
  <si>
    <t>00700485</t>
  </si>
  <si>
    <t>CG-S56</t>
  </si>
  <si>
    <t>00700746</t>
  </si>
  <si>
    <t>CG-S57</t>
  </si>
  <si>
    <t>00700773</t>
  </si>
  <si>
    <t>CG-S58</t>
  </si>
  <si>
    <t>00701558</t>
  </si>
  <si>
    <t>CG-S59</t>
  </si>
  <si>
    <t>00701565</t>
  </si>
  <si>
    <t>CG-S60</t>
  </si>
  <si>
    <t>00701573</t>
  </si>
  <si>
    <t>CG-S61</t>
  </si>
  <si>
    <t>00705930</t>
  </si>
  <si>
    <t>CG-S62</t>
  </si>
  <si>
    <t>00800297</t>
  </si>
  <si>
    <t>CG-S63</t>
  </si>
  <si>
    <t>00800338</t>
  </si>
  <si>
    <t>CG-S64</t>
  </si>
  <si>
    <t>00800462</t>
  </si>
  <si>
    <t>CG-S65</t>
  </si>
  <si>
    <t>00800930</t>
  </si>
  <si>
    <t>CG-S66</t>
  </si>
  <si>
    <t>00801391</t>
  </si>
  <si>
    <t>CG-S67</t>
  </si>
  <si>
    <t>00801075</t>
  </si>
  <si>
    <t>CG-S68</t>
  </si>
  <si>
    <t>00802718</t>
  </si>
  <si>
    <t>CG-S69</t>
  </si>
  <si>
    <t>00900005</t>
  </si>
  <si>
    <t>CG-S70</t>
  </si>
  <si>
    <t>00900239</t>
  </si>
  <si>
    <t>CG-S71</t>
  </si>
  <si>
    <t>00900271</t>
  </si>
  <si>
    <t>CG-S72</t>
  </si>
  <si>
    <t>00900533</t>
  </si>
  <si>
    <t>CG-S73</t>
  </si>
  <si>
    <t>00900880</t>
  </si>
  <si>
    <t>CG-S74</t>
  </si>
  <si>
    <t>00901430</t>
  </si>
  <si>
    <t>CG-S75</t>
  </si>
  <si>
    <t>00901934</t>
  </si>
  <si>
    <t>CG-S76</t>
  </si>
  <si>
    <t>00903773</t>
  </si>
  <si>
    <t>CG-S77</t>
  </si>
  <si>
    <t>01000305</t>
  </si>
  <si>
    <t>CG-S78</t>
  </si>
  <si>
    <t>01000419</t>
  </si>
  <si>
    <t>CG-S79</t>
  </si>
  <si>
    <t>01000485</t>
  </si>
  <si>
    <t>CG-S80</t>
  </si>
  <si>
    <t>01000877</t>
  </si>
  <si>
    <t>CG-S81</t>
  </si>
  <si>
    <t>01001022</t>
  </si>
  <si>
    <t>CG-S82</t>
  </si>
  <si>
    <t>01003630</t>
  </si>
  <si>
    <t>CG-S83</t>
  </si>
  <si>
    <t>01100075</t>
  </si>
  <si>
    <t>CG-S84</t>
  </si>
  <si>
    <t>01100751</t>
  </si>
  <si>
    <t>CG-S84-P1</t>
  </si>
  <si>
    <t>01100724</t>
  </si>
  <si>
    <t>CG-S88</t>
  </si>
  <si>
    <t>01103214</t>
  </si>
  <si>
    <t>CG-S89</t>
  </si>
  <si>
    <t>01200344</t>
  </si>
  <si>
    <t>CG-S90</t>
  </si>
  <si>
    <t>01200447</t>
  </si>
  <si>
    <t>CG-S93</t>
  </si>
  <si>
    <t>01200607</t>
  </si>
  <si>
    <t>CG-S94</t>
  </si>
  <si>
    <t>01201614</t>
  </si>
  <si>
    <t>CG-S95</t>
  </si>
  <si>
    <t>01300450</t>
  </si>
  <si>
    <t>CG-S96</t>
  </si>
  <si>
    <t>01300526</t>
  </si>
  <si>
    <t>CG-S98</t>
  </si>
  <si>
    <t>01300660</t>
  </si>
  <si>
    <t>CG-S99</t>
  </si>
  <si>
    <t>01300659</t>
  </si>
  <si>
    <t>CG-S100</t>
  </si>
  <si>
    <t>01301019</t>
  </si>
  <si>
    <t>CG-S101</t>
  </si>
  <si>
    <t>01301277</t>
  </si>
  <si>
    <t>CG-S102</t>
  </si>
  <si>
    <t>Glycol Application</t>
  </si>
  <si>
    <t>storm ID</t>
  </si>
  <si>
    <t>daily</t>
  </si>
  <si>
    <t>storm total</t>
  </si>
  <si>
    <t>%</t>
  </si>
  <si>
    <t>sample start</t>
  </si>
  <si>
    <t>sample end</t>
  </si>
  <si>
    <t>precip start</t>
  </si>
  <si>
    <t>precip end</t>
  </si>
  <si>
    <t>precip</t>
  </si>
  <si>
    <t>amount</t>
  </si>
  <si>
    <t>snow</t>
  </si>
  <si>
    <t xml:space="preserve"> 2/11/06 09:00</t>
  </si>
  <si>
    <t>melt and some rain</t>
  </si>
  <si>
    <t>melt and rain</t>
  </si>
  <si>
    <t>S, R, FR, D, I</t>
  </si>
  <si>
    <t>lt snow</t>
  </si>
  <si>
    <t>snow, FD</t>
  </si>
  <si>
    <t>snow, FR, R</t>
  </si>
  <si>
    <t>snow, rain</t>
  </si>
  <si>
    <t>melt with snow and rain</t>
  </si>
  <si>
    <t>S66</t>
  </si>
  <si>
    <t>S68ab</t>
  </si>
  <si>
    <t>S68c</t>
  </si>
  <si>
    <t>S68d</t>
  </si>
  <si>
    <t>S65</t>
  </si>
  <si>
    <t>S64</t>
  </si>
  <si>
    <t>S63</t>
  </si>
  <si>
    <t>snow, FR</t>
  </si>
  <si>
    <t>FR, S, I, R</t>
  </si>
  <si>
    <t>melt with rain</t>
  </si>
  <si>
    <t>FR, rain</t>
  </si>
  <si>
    <t>T</t>
  </si>
  <si>
    <t>FR, then rain, some melt, ending as snow</t>
  </si>
  <si>
    <t>melt, ending with rain/snow mix</t>
  </si>
  <si>
    <t>S67</t>
  </si>
  <si>
    <t>no samples</t>
  </si>
  <si>
    <t>S68</t>
  </si>
  <si>
    <t>S76</t>
  </si>
  <si>
    <t>S71</t>
  </si>
  <si>
    <t>S72ac</t>
  </si>
  <si>
    <t>S72d</t>
  </si>
  <si>
    <t>S73</t>
  </si>
  <si>
    <t>S74</t>
  </si>
  <si>
    <t>S75</t>
  </si>
  <si>
    <t>S72</t>
  </si>
  <si>
    <t>snow, some lt FR and rain</t>
  </si>
  <si>
    <t>2/27/09 00;00</t>
  </si>
  <si>
    <t>FR, then snow</t>
  </si>
  <si>
    <t>snow, fFR</t>
  </si>
  <si>
    <t>no report/missing?</t>
  </si>
  <si>
    <t>rain, some snow</t>
  </si>
  <si>
    <t>missing</t>
  </si>
  <si>
    <t>S78</t>
  </si>
  <si>
    <t>S79</t>
  </si>
  <si>
    <t>melt with some rain</t>
  </si>
  <si>
    <t>S80</t>
  </si>
  <si>
    <t>S81</t>
  </si>
  <si>
    <t>rain, turning to snow</t>
  </si>
  <si>
    <t>S82</t>
  </si>
  <si>
    <t>S86</t>
  </si>
  <si>
    <t>S87</t>
  </si>
  <si>
    <t>S88</t>
  </si>
  <si>
    <t>snow with some FD</t>
  </si>
  <si>
    <t>none</t>
  </si>
  <si>
    <t>S84P</t>
  </si>
  <si>
    <t>heavy snow</t>
  </si>
  <si>
    <t>missing 2/2/11</t>
  </si>
  <si>
    <t>18 inch of snow and nothing on 2/2/11</t>
  </si>
  <si>
    <t>snow with rain, FR</t>
  </si>
  <si>
    <t>S49</t>
  </si>
  <si>
    <t>S48</t>
  </si>
  <si>
    <t>S47</t>
  </si>
  <si>
    <t>S45</t>
  </si>
  <si>
    <t>S46</t>
  </si>
  <si>
    <t>rain, FR</t>
  </si>
  <si>
    <t>FR</t>
  </si>
  <si>
    <t>S44</t>
  </si>
  <si>
    <t>S50</t>
  </si>
  <si>
    <t>melt</t>
  </si>
  <si>
    <t>Row Labels</t>
  </si>
  <si>
    <t>(blank)</t>
  </si>
  <si>
    <t>Grand Total</t>
  </si>
  <si>
    <t>S51</t>
  </si>
  <si>
    <t>S52</t>
  </si>
  <si>
    <t>S54</t>
  </si>
  <si>
    <t>S55</t>
  </si>
  <si>
    <t>S56</t>
  </si>
  <si>
    <t>S57</t>
  </si>
  <si>
    <t>S58</t>
  </si>
  <si>
    <t>S59</t>
  </si>
  <si>
    <t>S60</t>
  </si>
  <si>
    <t>S61</t>
  </si>
  <si>
    <t>S53</t>
  </si>
  <si>
    <t>Sum of CG storm total</t>
  </si>
  <si>
    <t>OUT</t>
  </si>
  <si>
    <t>CG</t>
  </si>
  <si>
    <t>Storm</t>
  </si>
  <si>
    <t>Glycol (gal)</t>
  </si>
  <si>
    <t>Sum of Glycol (gal)</t>
  </si>
  <si>
    <t>S37</t>
  </si>
  <si>
    <t>S38</t>
  </si>
  <si>
    <t>rain, FR, snow</t>
  </si>
  <si>
    <t>S39</t>
  </si>
  <si>
    <t>S40</t>
  </si>
  <si>
    <t>S41</t>
  </si>
  <si>
    <t>S42</t>
  </si>
  <si>
    <t>S43</t>
  </si>
  <si>
    <t>melt with rain and snow</t>
  </si>
  <si>
    <t>Sum of storm total</t>
  </si>
  <si>
    <t>S77</t>
  </si>
  <si>
    <t>S62</t>
  </si>
  <si>
    <t>Total Glycol (gal)</t>
  </si>
  <si>
    <t>Outfall Glycol (gal)</t>
  </si>
  <si>
    <t>Cargo Glycol (gal)</t>
  </si>
  <si>
    <t>Storm ID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</si>
  <si>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</si>
  <si>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</si>
  <si>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</si>
  <si>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</si>
  <si>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</si>
  <si>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</si>
  <si>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</si>
  <si>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</si>
  <si>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</si>
  <si>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</si>
  <si>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</si>
  <si>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</si>
  <si>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</si>
  <si>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</si>
  <si>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</si>
  <si>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</si>
  <si>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</si>
  <si>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</si>
  <si>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</si>
  <si>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</si>
  <si>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</si>
  <si>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</si>
  <si>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</si>
  <si>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</si>
  <si>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</si>
  <si>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</si>
  <si>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</si>
  <si>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</si>
  <si>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</si>
  <si>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</si>
  <si>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</si>
  <si>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</si>
  <si>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68C</t>
  </si>
  <si>
    <t>68D</t>
  </si>
  <si>
    <t>S83</t>
  </si>
  <si>
    <t>S84</t>
  </si>
  <si>
    <t>S85</t>
  </si>
  <si>
    <t>S89</t>
  </si>
  <si>
    <t>S90</t>
  </si>
  <si>
    <t>S91</t>
  </si>
  <si>
    <t>S92</t>
  </si>
  <si>
    <t>S93</t>
  </si>
  <si>
    <t>S94</t>
  </si>
  <si>
    <t>S95</t>
  </si>
  <si>
    <t>CG storm</t>
  </si>
  <si>
    <t>OUT Storm</t>
  </si>
  <si>
    <t>Total Glycol (kg)</t>
  </si>
  <si>
    <t>no CG runoff</t>
  </si>
  <si>
    <t>CG52 missed</t>
  </si>
  <si>
    <t>OUT53 missed</t>
  </si>
  <si>
    <t>summer</t>
  </si>
  <si>
    <t>OUT67 missed</t>
  </si>
  <si>
    <t>no CG report for 1-4 (12-29, 1-2,1-5,1-8)</t>
  </si>
  <si>
    <t>no CG report for 12/31 - 1/2</t>
  </si>
  <si>
    <t>Sum of Volume (liters)</t>
  </si>
  <si>
    <t>Sum of EG+PG (kg)</t>
  </si>
  <si>
    <t>not detected - summer</t>
  </si>
  <si>
    <t>partial storm</t>
  </si>
  <si>
    <t>no CG</t>
  </si>
  <si>
    <t>not sampled</t>
  </si>
  <si>
    <t>S69</t>
  </si>
  <si>
    <t>not detected - summer (CG only)</t>
  </si>
  <si>
    <t>S70</t>
  </si>
  <si>
    <t>S84.1</t>
  </si>
  <si>
    <t>cargo only</t>
  </si>
  <si>
    <t>Sum of Ethylene Glycol (kg)</t>
  </si>
  <si>
    <t>Sum of Propylene Glycol (kg)</t>
  </si>
  <si>
    <t>not detected - summer, no CG</t>
  </si>
  <si>
    <t>PG monitored at Outfalls (kg)</t>
  </si>
  <si>
    <t>monitoring notes</t>
  </si>
  <si>
    <t>EG+PG monitored at Outfalls (kg)</t>
  </si>
  <si>
    <t>no OUT</t>
  </si>
  <si>
    <t>2/16/2006  5:29:00 AM-17:46</t>
  </si>
  <si>
    <t>out not sampled</t>
  </si>
  <si>
    <t>no report</t>
  </si>
  <si>
    <t>rain mixed with snow</t>
  </si>
  <si>
    <t>missing and no report on 2/2</t>
  </si>
  <si>
    <t>Sum of daily</t>
  </si>
  <si>
    <t>CG storm ID</t>
  </si>
  <si>
    <t>OUT Pure Glycol Application (gallons)</t>
  </si>
  <si>
    <t>CG Pure Glycol Application (gallons)</t>
  </si>
  <si>
    <t>OUT Pure Glycol Application (kg)</t>
  </si>
  <si>
    <t>CG Pure Glycol Application (kg)</t>
  </si>
  <si>
    <t>OUT Pure Glycol Application (liters)</t>
  </si>
  <si>
    <t>CG Pure Glycol Application (liters)</t>
  </si>
  <si>
    <t>OUT-S72</t>
  </si>
  <si>
    <t>OUT-S68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</si>
</sst>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/yy;@"/>
    <numFmt numFmtId="165" formatCode="mm\-dd\-yyyy\ hh:mm"/>
    <numFmt numFmtId="166" formatCode="mm\-dd\-yyyy"/>
    <numFmt numFmtId="167" formatCode="0.000"/>
  </numFmts>
  <fonts count="12" x14ac:knownFonts="1"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12"/>
      <name val="Arial"/>
      <family val="2"/>
    </font>
    <font>
      <sz val="10"/>
      <color theme="0" tint="-0.499984740745262"/>
      <name val="Arial"/>
      <family val="2"/>
    </font>
    <font>
      <sz val="10"/>
      <name val="Arial"/>
      <family val="2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24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4" fontId="0" fillId="2" borderId="0" xfId="0" applyNumberFormat="1" applyFill="1" applyAlignment="1">
      <alignment horizontal="center" vertical="center" wrapText="1"/>
    </xf>
    <xf numFmtId="4" fontId="0" fillId="2" borderId="0" xfId="0" applyNumberFormat="1" applyFill="1" applyAlignment="1">
      <alignment horizontal="center" vertical="center" wrapText="1"/>
    </xf>
    <xf numFmtId="0" fontId="3" fillId="3" borderId="0" xfId="0" applyFont="1" applyFill="1" applyAlignment="1">
      <alignment horizontal="right" wrapText="1"/>
    </xf>
    <xf numFmtId="0" fontId="0" fillId="2" borderId="0" xfId="0" applyFill="1" applyBorder="1"/>
    <xf numFmtId="0" fontId="2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right" wrapText="1"/>
    </xf>
    <xf numFmtId="14" fontId="0" fillId="0" borderId="0" xfId="0" applyNumberFormat="1" applyAlignment="1">
      <alignment horizontal="left" indent="1"/>
    </xf>
    <xf numFmtId="0" fontId="0" fillId="0" borderId="0" xfId="0" applyNumberFormat="1"/>
    <xf numFmtId="164" fontId="0" fillId="0" borderId="2" xfId="0" applyNumberFormat="1" applyBorder="1"/>
    <xf numFmtId="0" fontId="0" fillId="0" borderId="2" xfId="0" applyNumberFormat="1" applyBorder="1"/>
    <xf numFmtId="0" fontId="0" fillId="0" borderId="3" xfId="0" applyNumberFormat="1" applyBorder="1"/>
    <xf numFmtId="164" fontId="0" fillId="0" borderId="4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1" fillId="2" borderId="0" xfId="0" applyFont="1" applyFill="1" applyAlignment="1">
      <alignment horizontal="center" vertical="center" wrapText="1"/>
    </xf>
    <xf numFmtId="0" fontId="0" fillId="2" borderId="0" xfId="0" applyFill="1"/>
    <xf numFmtId="14" fontId="0" fillId="0" borderId="0" xfId="0" applyNumberFormat="1"/>
    <xf numFmtId="14" fontId="0" fillId="5" borderId="0" xfId="0" applyNumberFormat="1" applyFill="1"/>
    <xf numFmtId="0" fontId="3" fillId="5" borderId="0" xfId="0" applyFont="1" applyFill="1" applyAlignment="1">
      <alignment horizontal="right" wrapText="1"/>
    </xf>
    <xf numFmtId="14" fontId="0" fillId="0" borderId="4" xfId="0" applyNumberFormat="1" applyBorder="1"/>
    <xf numFmtId="14" fontId="0" fillId="0" borderId="2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NumberFormat="1" applyBorder="1"/>
    <xf numFmtId="0" fontId="1" fillId="6" borderId="0" xfId="0" applyFont="1" applyFill="1" applyAlignment="1">
      <alignment horizontal="center" vertical="center" wrapText="1"/>
    </xf>
    <xf numFmtId="0" fontId="0" fillId="6" borderId="0" xfId="0" applyFill="1"/>
    <xf numFmtId="14" fontId="0" fillId="6" borderId="0" xfId="0" applyNumberFormat="1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4" fontId="0" fillId="6" borderId="0" xfId="0" applyNumberFormat="1" applyFill="1" applyAlignment="1">
      <alignment horizontal="center" vertical="center" wrapText="1"/>
    </xf>
    <xf numFmtId="164" fontId="0" fillId="6" borderId="4" xfId="0" applyNumberFormat="1" applyFill="1" applyBorder="1"/>
    <xf numFmtId="0" fontId="0" fillId="6" borderId="4" xfId="0" applyNumberFormat="1" applyFill="1" applyBorder="1"/>
    <xf numFmtId="0" fontId="0" fillId="6" borderId="5" xfId="0" applyNumberFormat="1" applyFill="1" applyBorder="1"/>
    <xf numFmtId="0" fontId="0" fillId="6" borderId="6" xfId="0" applyNumberFormat="1" applyFill="1" applyBorder="1"/>
    <xf numFmtId="164" fontId="0" fillId="6" borderId="2" xfId="0" applyNumberFormat="1" applyFill="1" applyBorder="1"/>
    <xf numFmtId="0" fontId="0" fillId="6" borderId="0" xfId="0" applyNumberFormat="1" applyFill="1" applyBorder="1"/>
    <xf numFmtId="0" fontId="0" fillId="6" borderId="2" xfId="0" applyNumberFormat="1" applyFill="1" applyBorder="1"/>
    <xf numFmtId="0" fontId="0" fillId="6" borderId="0" xfId="0" applyNumberFormat="1" applyFill="1"/>
    <xf numFmtId="0" fontId="0" fillId="6" borderId="3" xfId="0" applyNumberFormat="1" applyFill="1" applyBorder="1"/>
    <xf numFmtId="0" fontId="2" fillId="6" borderId="0" xfId="0" applyFont="1" applyFill="1" applyAlignment="1">
      <alignment horizontal="center" vertical="center" wrapText="1"/>
    </xf>
    <xf numFmtId="14" fontId="0" fillId="6" borderId="0" xfId="0" applyNumberFormat="1" applyFill="1"/>
    <xf numFmtId="0" fontId="3" fillId="6" borderId="0" xfId="0" applyFont="1" applyFill="1" applyAlignment="1">
      <alignment horizontal="right" wrapText="1"/>
    </xf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14" fontId="0" fillId="6" borderId="4" xfId="0" applyNumberFormat="1" applyFill="1" applyBorder="1"/>
    <xf numFmtId="14" fontId="0" fillId="6" borderId="2" xfId="0" applyNumberFormat="1" applyFill="1" applyBorder="1"/>
    <xf numFmtId="14" fontId="0" fillId="6" borderId="0" xfId="0" applyNumberFormat="1" applyFill="1" applyAlignment="1">
      <alignment horizontal="left" indent="1"/>
    </xf>
    <xf numFmtId="0" fontId="0" fillId="7" borderId="0" xfId="0" applyFill="1"/>
    <xf numFmtId="14" fontId="0" fillId="8" borderId="0" xfId="0" applyNumberFormat="1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8" borderId="0" xfId="0" applyFill="1"/>
    <xf numFmtId="14" fontId="0" fillId="8" borderId="0" xfId="0" applyNumberFormat="1" applyFill="1"/>
    <xf numFmtId="0" fontId="3" fillId="8" borderId="0" xfId="0" applyFont="1" applyFill="1" applyAlignment="1">
      <alignment horizontal="right" wrapText="1"/>
    </xf>
    <xf numFmtId="164" fontId="0" fillId="6" borderId="0" xfId="0" applyNumberFormat="1" applyFill="1" applyBorder="1"/>
    <xf numFmtId="14" fontId="0" fillId="6" borderId="0" xfId="0" applyNumberFormat="1" applyFill="1" applyBorder="1"/>
    <xf numFmtId="0" fontId="0" fillId="6" borderId="2" xfId="0" applyFill="1" applyBorder="1"/>
    <xf numFmtId="0" fontId="3" fillId="6" borderId="2" xfId="0" applyFont="1" applyFill="1" applyBorder="1" applyAlignment="1">
      <alignment horizontal="right" wrapText="1"/>
    </xf>
    <xf numFmtId="0" fontId="3" fillId="6" borderId="3" xfId="0" applyFont="1" applyFill="1" applyBorder="1" applyAlignment="1">
      <alignment horizontal="right" wrapText="1"/>
    </xf>
    <xf numFmtId="0" fontId="0" fillId="6" borderId="3" xfId="0" applyFill="1" applyBorder="1"/>
    <xf numFmtId="14" fontId="0" fillId="8" borderId="2" xfId="0" applyNumberFormat="1" applyFill="1" applyBorder="1"/>
    <xf numFmtId="0" fontId="3" fillId="8" borderId="2" xfId="0" applyFont="1" applyFill="1" applyBorder="1" applyAlignment="1">
      <alignment horizontal="right" wrapText="1"/>
    </xf>
    <xf numFmtId="0" fontId="0" fillId="8" borderId="3" xfId="0" applyFill="1" applyBorder="1"/>
    <xf numFmtId="0" fontId="3" fillId="6" borderId="0" xfId="0" applyFont="1" applyFill="1" applyBorder="1" applyAlignment="1">
      <alignment horizontal="right" wrapText="1"/>
    </xf>
    <xf numFmtId="14" fontId="0" fillId="8" borderId="0" xfId="0" applyNumberFormat="1" applyFill="1" applyBorder="1"/>
    <xf numFmtId="0" fontId="3" fillId="8" borderId="0" xfId="0" applyFont="1" applyFill="1" applyBorder="1" applyAlignment="1">
      <alignment horizontal="right" wrapText="1"/>
    </xf>
    <xf numFmtId="0" fontId="0" fillId="8" borderId="0" xfId="0" applyFill="1" applyBorder="1"/>
    <xf numFmtId="14" fontId="0" fillId="6" borderId="4" xfId="0" applyNumberFormat="1" applyFill="1" applyBorder="1" applyAlignment="1">
      <alignment horizontal="center" vertical="center" wrapText="1"/>
    </xf>
    <xf numFmtId="14" fontId="0" fillId="6" borderId="2" xfId="0" applyNumberFormat="1" applyFill="1" applyBorder="1" applyAlignment="1">
      <alignment horizontal="left" indent="1"/>
    </xf>
    <xf numFmtId="14" fontId="0" fillId="8" borderId="4" xfId="0" applyNumberFormat="1" applyFill="1" applyBorder="1" applyAlignment="1">
      <alignment horizontal="center" vertical="center" wrapText="1"/>
    </xf>
    <xf numFmtId="0" fontId="0" fillId="7" borderId="4" xfId="0" applyNumberFormat="1" applyFill="1" applyBorder="1"/>
    <xf numFmtId="0" fontId="0" fillId="7" borderId="5" xfId="0" applyNumberFormat="1" applyFill="1" applyBorder="1"/>
    <xf numFmtId="0" fontId="0" fillId="7" borderId="6" xfId="0" applyNumberFormat="1" applyFill="1" applyBorder="1"/>
    <xf numFmtId="14" fontId="0" fillId="7" borderId="4" xfId="0" applyNumberFormat="1" applyFill="1" applyBorder="1"/>
    <xf numFmtId="14" fontId="0" fillId="7" borderId="2" xfId="0" applyNumberFormat="1" applyFill="1" applyBorder="1"/>
    <xf numFmtId="0" fontId="0" fillId="7" borderId="2" xfId="0" applyNumberFormat="1" applyFill="1" applyBorder="1"/>
    <xf numFmtId="0" fontId="0" fillId="7" borderId="0" xfId="0" applyNumberFormat="1" applyFill="1"/>
    <xf numFmtId="0" fontId="0" fillId="7" borderId="3" xfId="0" applyNumberFormat="1" applyFill="1" applyBorder="1"/>
    <xf numFmtId="14" fontId="0" fillId="7" borderId="0" xfId="0" applyNumberFormat="1" applyFill="1" applyBorder="1"/>
    <xf numFmtId="14" fontId="0" fillId="6" borderId="4" xfId="0" applyNumberFormat="1" applyFill="1" applyBorder="1" applyAlignment="1">
      <alignment horizontal="left" indent="1"/>
    </xf>
    <xf numFmtId="0" fontId="0" fillId="7" borderId="0" xfId="0" applyNumberFormat="1" applyFill="1" applyBorder="1"/>
    <xf numFmtId="14" fontId="0" fillId="6" borderId="0" xfId="0" applyNumberFormat="1" applyFill="1" applyBorder="1" applyAlignment="1">
      <alignment horizontal="left" indent="1"/>
    </xf>
    <xf numFmtId="14" fontId="6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0" fillId="0" borderId="0" xfId="0" applyAlignment="1">
      <alignment horizontal="right"/>
    </xf>
    <xf numFmtId="165" fontId="0" fillId="0" borderId="0" xfId="0" applyNumberFormat="1"/>
    <xf numFmtId="2" fontId="0" fillId="0" borderId="0" xfId="0" applyNumberFormat="1"/>
    <xf numFmtId="0" fontId="8" fillId="0" borderId="0" xfId="0" applyFont="1"/>
    <xf numFmtId="165" fontId="0" fillId="6" borderId="7" xfId="0" applyNumberFormat="1" applyFill="1" applyBorder="1"/>
    <xf numFmtId="0" fontId="0" fillId="6" borderId="7" xfId="0" applyFill="1" applyBorder="1"/>
    <xf numFmtId="2" fontId="0" fillId="7" borderId="0" xfId="0" applyNumberFormat="1" applyFill="1"/>
    <xf numFmtId="0" fontId="0" fillId="6" borderId="7" xfId="0" applyFill="1" applyBorder="1" applyAlignment="1">
      <alignment horizontal="center"/>
    </xf>
    <xf numFmtId="0" fontId="0" fillId="6" borderId="0" xfId="0" applyFill="1" applyAlignment="1">
      <alignment horizontal="center"/>
    </xf>
    <xf numFmtId="166" fontId="1" fillId="6" borderId="0" xfId="0" applyNumberFormat="1" applyFont="1" applyFill="1" applyAlignment="1">
      <alignment horizontal="center" vertical="center" wrapText="1"/>
    </xf>
    <xf numFmtId="166" fontId="0" fillId="8" borderId="0" xfId="0" applyNumberFormat="1" applyFill="1"/>
    <xf numFmtId="166" fontId="0" fillId="7" borderId="0" xfId="0" applyNumberFormat="1" applyFill="1" applyBorder="1"/>
    <xf numFmtId="166" fontId="0" fillId="6" borderId="0" xfId="0" applyNumberFormat="1" applyFill="1" applyBorder="1"/>
    <xf numFmtId="166" fontId="0" fillId="6" borderId="0" xfId="0" applyNumberFormat="1" applyFill="1"/>
    <xf numFmtId="0" fontId="0" fillId="6" borderId="0" xfId="0" applyFill="1" applyBorder="1"/>
    <xf numFmtId="165" fontId="0" fillId="6" borderId="7" xfId="0" applyNumberFormat="1" applyFill="1" applyBorder="1" applyAlignment="1">
      <alignment horizontal="center"/>
    </xf>
    <xf numFmtId="0" fontId="0" fillId="6" borderId="8" xfId="0" applyFill="1" applyBorder="1" applyAlignment="1">
      <alignment horizontal="right"/>
    </xf>
    <xf numFmtId="0" fontId="8" fillId="7" borderId="7" xfId="0" applyFont="1" applyFill="1" applyBorder="1" applyAlignment="1">
      <alignment horizontal="center"/>
    </xf>
    <xf numFmtId="0" fontId="0" fillId="7" borderId="7" xfId="0" applyFill="1" applyBorder="1"/>
    <xf numFmtId="165" fontId="0" fillId="0" borderId="7" xfId="0" applyNumberFormat="1" applyBorder="1"/>
    <xf numFmtId="165" fontId="0" fillId="7" borderId="7" xfId="0" applyNumberFormat="1" applyFill="1" applyBorder="1" applyAlignment="1">
      <alignment horizontal="center"/>
    </xf>
    <xf numFmtId="2" fontId="0" fillId="7" borderId="7" xfId="0" applyNumberFormat="1" applyFill="1" applyBorder="1" applyAlignment="1">
      <alignment horizontal="center"/>
    </xf>
    <xf numFmtId="165" fontId="0" fillId="7" borderId="7" xfId="0" applyNumberFormat="1" applyFill="1" applyBorder="1"/>
    <xf numFmtId="22" fontId="0" fillId="7" borderId="7" xfId="0" applyNumberFormat="1" applyFill="1" applyBorder="1"/>
    <xf numFmtId="0" fontId="8" fillId="6" borderId="7" xfId="0" applyFont="1" applyFill="1" applyBorder="1" applyAlignment="1">
      <alignment horizontal="center"/>
    </xf>
    <xf numFmtId="0" fontId="0" fillId="6" borderId="7" xfId="0" applyNumberFormat="1" applyFill="1" applyBorder="1" applyAlignment="1">
      <alignment horizontal="center"/>
    </xf>
    <xf numFmtId="0" fontId="0" fillId="7" borderId="7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2" fontId="0" fillId="6" borderId="7" xfId="0" applyNumberFormat="1" applyFill="1" applyBorder="1" applyAlignment="1">
      <alignment horizontal="center"/>
    </xf>
    <xf numFmtId="22" fontId="0" fillId="7" borderId="7" xfId="0" applyNumberFormat="1" applyFill="1" applyBorder="1" applyAlignment="1">
      <alignment horizontal="center"/>
    </xf>
    <xf numFmtId="22" fontId="0" fillId="6" borderId="7" xfId="0" applyNumberFormat="1" applyFill="1" applyBorder="1" applyAlignment="1">
      <alignment horizontal="center"/>
    </xf>
    <xf numFmtId="165" fontId="0" fillId="6" borderId="0" xfId="0" applyNumberFormat="1" applyFill="1" applyAlignment="1">
      <alignment horizontal="center"/>
    </xf>
    <xf numFmtId="0" fontId="8" fillId="7" borderId="7" xfId="0" applyFont="1" applyFill="1" applyBorder="1"/>
    <xf numFmtId="22" fontId="0" fillId="6" borderId="7" xfId="0" applyNumberFormat="1" applyFill="1" applyBorder="1"/>
    <xf numFmtId="0" fontId="8" fillId="6" borderId="7" xfId="0" applyFont="1" applyFill="1" applyBorder="1"/>
    <xf numFmtId="22" fontId="8" fillId="7" borderId="7" xfId="0" applyNumberFormat="1" applyFont="1" applyFill="1" applyBorder="1" applyAlignment="1">
      <alignment horizontal="center"/>
    </xf>
    <xf numFmtId="0" fontId="0" fillId="9" borderId="7" xfId="0" applyNumberFormat="1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8" fillId="9" borderId="7" xfId="0" applyFont="1" applyFill="1" applyBorder="1" applyAlignment="1">
      <alignment horizontal="center"/>
    </xf>
    <xf numFmtId="0" fontId="8" fillId="9" borderId="7" xfId="0" applyNumberFormat="1" applyFont="1" applyFill="1" applyBorder="1" applyAlignment="1">
      <alignment horizontal="center"/>
    </xf>
    <xf numFmtId="0" fontId="8" fillId="7" borderId="7" xfId="0" applyNumberFormat="1" applyFont="1" applyFill="1" applyBorder="1" applyAlignment="1">
      <alignment horizontal="center"/>
    </xf>
    <xf numFmtId="0" fontId="0" fillId="9" borderId="7" xfId="0" applyFill="1" applyBorder="1"/>
    <xf numFmtId="22" fontId="0" fillId="9" borderId="7" xfId="0" applyNumberFormat="1" applyFill="1" applyBorder="1" applyAlignment="1">
      <alignment horizontal="center"/>
    </xf>
    <xf numFmtId="0" fontId="8" fillId="9" borderId="7" xfId="0" applyFont="1" applyFill="1" applyBorder="1"/>
    <xf numFmtId="0" fontId="0" fillId="0" borderId="0" xfId="0" applyAlignment="1">
      <alignment horizontal="left"/>
    </xf>
    <xf numFmtId="165" fontId="0" fillId="0" borderId="7" xfId="0" applyNumberFormat="1" applyBorder="1" applyAlignment="1">
      <alignment horizontal="center"/>
    </xf>
    <xf numFmtId="14" fontId="0" fillId="0" borderId="0" xfId="0" applyNumberFormat="1" applyBorder="1"/>
    <xf numFmtId="0" fontId="8" fillId="6" borderId="7" xfId="0" applyNumberFormat="1" applyFont="1" applyFill="1" applyBorder="1" applyAlignment="1">
      <alignment horizontal="center"/>
    </xf>
    <xf numFmtId="0" fontId="8" fillId="6" borderId="7" xfId="0" applyFont="1" applyFill="1" applyBorder="1" applyAlignment="1">
      <alignment horizontal="left"/>
    </xf>
    <xf numFmtId="0" fontId="0" fillId="6" borderId="7" xfId="0" applyFill="1" applyBorder="1" applyAlignment="1">
      <alignment horizontal="left"/>
    </xf>
    <xf numFmtId="165" fontId="0" fillId="6" borderId="7" xfId="0" applyNumberFormat="1" applyFill="1" applyBorder="1" applyAlignment="1">
      <alignment horizontal="left"/>
    </xf>
    <xf numFmtId="166" fontId="0" fillId="10" borderId="0" xfId="0" applyNumberFormat="1" applyFill="1"/>
    <xf numFmtId="0" fontId="0" fillId="10" borderId="0" xfId="0" applyFill="1"/>
    <xf numFmtId="0" fontId="0" fillId="11" borderId="7" xfId="0" applyFill="1" applyBorder="1" applyAlignment="1">
      <alignment horizontal="center"/>
    </xf>
    <xf numFmtId="0" fontId="8" fillId="11" borderId="7" xfId="0" applyFont="1" applyFill="1" applyBorder="1"/>
    <xf numFmtId="0" fontId="0" fillId="11" borderId="7" xfId="0" applyNumberFormat="1" applyFill="1" applyBorder="1"/>
    <xf numFmtId="0" fontId="0" fillId="11" borderId="7" xfId="0" applyFill="1" applyBorder="1"/>
    <xf numFmtId="0" fontId="8" fillId="11" borderId="7" xfId="0" applyFont="1" applyFill="1" applyBorder="1" applyAlignment="1">
      <alignment horizontal="center"/>
    </xf>
    <xf numFmtId="14" fontId="0" fillId="6" borderId="7" xfId="0" applyNumberFormat="1" applyFill="1" applyBorder="1"/>
    <xf numFmtId="1" fontId="0" fillId="11" borderId="7" xfId="0" applyNumberFormat="1" applyFill="1" applyBorder="1"/>
    <xf numFmtId="164" fontId="0" fillId="0" borderId="0" xfId="0" applyNumberFormat="1" applyBorder="1"/>
    <xf numFmtId="166" fontId="0" fillId="6" borderId="0" xfId="0" applyNumberFormat="1" applyFill="1" applyBorder="1" applyAlignment="1">
      <alignment horizontal="left" indent="1"/>
    </xf>
    <xf numFmtId="164" fontId="0" fillId="7" borderId="0" xfId="0" applyNumberFormat="1" applyFill="1" applyBorder="1"/>
    <xf numFmtId="1" fontId="0" fillId="6" borderId="7" xfId="0" applyNumberFormat="1" applyFill="1" applyBorder="1"/>
    <xf numFmtId="0" fontId="0" fillId="0" borderId="7" xfId="0" applyBorder="1"/>
    <xf numFmtId="1" fontId="0" fillId="0" borderId="7" xfId="0" applyNumberFormat="1" applyBorder="1"/>
    <xf numFmtId="0" fontId="0" fillId="0" borderId="7" xfId="0" applyBorder="1" applyAlignment="1">
      <alignment horizontal="center"/>
    </xf>
    <xf numFmtId="14" fontId="0" fillId="0" borderId="7" xfId="0" applyNumberFormat="1" applyBorder="1"/>
    <xf numFmtId="0" fontId="0" fillId="0" borderId="7" xfId="0" applyBorder="1" applyAlignment="1">
      <alignment horizontal="left"/>
    </xf>
    <xf numFmtId="0" fontId="0" fillId="12" borderId="0" xfId="0" applyFill="1"/>
    <xf numFmtId="0" fontId="0" fillId="12" borderId="7" xfId="0" applyFill="1" applyBorder="1" applyAlignment="1">
      <alignment horizontal="center"/>
    </xf>
    <xf numFmtId="9" fontId="0" fillId="0" borderId="0" xfId="1" applyFont="1"/>
    <xf numFmtId="0" fontId="8" fillId="0" borderId="7" xfId="0" applyFont="1" applyBorder="1"/>
    <xf numFmtId="0" fontId="0" fillId="6" borderId="0" xfId="0" applyFill="1" applyBorder="1" applyAlignment="1">
      <alignment horizontal="center"/>
    </xf>
    <xf numFmtId="165" fontId="0" fillId="9" borderId="7" xfId="0" applyNumberFormat="1" applyFill="1" applyBorder="1"/>
    <xf numFmtId="165" fontId="0" fillId="6" borderId="0" xfId="0" applyNumberFormat="1" applyFill="1" applyBorder="1" applyAlignment="1">
      <alignment horizontal="center"/>
    </xf>
    <xf numFmtId="0" fontId="3" fillId="8" borderId="4" xfId="0" applyFont="1" applyFill="1" applyBorder="1" applyAlignment="1">
      <alignment horizontal="right" wrapText="1"/>
    </xf>
    <xf numFmtId="0" fontId="3" fillId="8" borderId="5" xfId="0" applyFont="1" applyFill="1" applyBorder="1" applyAlignment="1">
      <alignment horizontal="right" wrapText="1"/>
    </xf>
    <xf numFmtId="0" fontId="0" fillId="8" borderId="5" xfId="0" applyFill="1" applyBorder="1"/>
    <xf numFmtId="0" fontId="0" fillId="8" borderId="6" xfId="0" applyFill="1" applyBorder="1"/>
    <xf numFmtId="14" fontId="0" fillId="8" borderId="2" xfId="0" applyNumberFormat="1" applyFill="1" applyBorder="1" applyAlignment="1">
      <alignment horizontal="center" vertical="center" wrapText="1"/>
    </xf>
    <xf numFmtId="14" fontId="0" fillId="8" borderId="4" xfId="0" applyNumberFormat="1" applyFill="1" applyBorder="1"/>
    <xf numFmtId="0" fontId="0" fillId="8" borderId="4" xfId="0" applyFill="1" applyBorder="1"/>
    <xf numFmtId="0" fontId="0" fillId="8" borderId="2" xfId="0" applyFill="1" applyBorder="1"/>
    <xf numFmtId="0" fontId="8" fillId="7" borderId="0" xfId="0" applyFont="1" applyFill="1" applyBorder="1" applyAlignment="1">
      <alignment horizontal="center"/>
    </xf>
    <xf numFmtId="165" fontId="8" fillId="7" borderId="7" xfId="0" applyNumberFormat="1" applyFont="1" applyFill="1" applyBorder="1"/>
    <xf numFmtId="165" fontId="8" fillId="6" borderId="7" xfId="0" applyNumberFormat="1" applyFont="1" applyFill="1" applyBorder="1"/>
    <xf numFmtId="1" fontId="0" fillId="6" borderId="7" xfId="0" applyNumberFormat="1" applyFill="1" applyBorder="1" applyAlignment="1">
      <alignment horizontal="center"/>
    </xf>
    <xf numFmtId="1" fontId="8" fillId="6" borderId="7" xfId="0" applyNumberFormat="1" applyFont="1" applyFill="1" applyBorder="1" applyAlignment="1">
      <alignment horizontal="center"/>
    </xf>
    <xf numFmtId="1" fontId="0" fillId="6" borderId="0" xfId="0" applyNumberFormat="1" applyFill="1"/>
    <xf numFmtId="1" fontId="8" fillId="6" borderId="7" xfId="0" applyNumberFormat="1" applyFont="1" applyFill="1" applyBorder="1"/>
    <xf numFmtId="0" fontId="8" fillId="6" borderId="7" xfId="0" applyFont="1" applyFill="1" applyBorder="1" applyAlignment="1">
      <alignment horizontal="right"/>
    </xf>
    <xf numFmtId="0" fontId="0" fillId="6" borderId="7" xfId="0" applyFill="1" applyBorder="1" applyAlignment="1">
      <alignment horizontal="right"/>
    </xf>
    <xf numFmtId="165" fontId="0" fillId="6" borderId="7" xfId="0" applyNumberFormat="1" applyFill="1" applyBorder="1" applyAlignment="1">
      <alignment horizontal="right"/>
    </xf>
    <xf numFmtId="22" fontId="0" fillId="6" borderId="7" xfId="0" applyNumberFormat="1" applyFill="1" applyBorder="1" applyAlignment="1">
      <alignment horizontal="right"/>
    </xf>
    <xf numFmtId="2" fontId="0" fillId="6" borderId="7" xfId="0" applyNumberFormat="1" applyFill="1" applyBorder="1" applyAlignment="1">
      <alignment horizontal="right"/>
    </xf>
    <xf numFmtId="22" fontId="8" fillId="6" borderId="7" xfId="0" applyNumberFormat="1" applyFont="1" applyFill="1" applyBorder="1" applyAlignment="1">
      <alignment horizontal="right"/>
    </xf>
    <xf numFmtId="14" fontId="0" fillId="6" borderId="7" xfId="0" applyNumberFormat="1" applyFill="1" applyBorder="1" applyAlignment="1">
      <alignment horizontal="right"/>
    </xf>
    <xf numFmtId="0" fontId="0" fillId="6" borderId="0" xfId="0" applyFill="1" applyBorder="1" applyAlignment="1">
      <alignment horizontal="right"/>
    </xf>
    <xf numFmtId="0" fontId="0" fillId="6" borderId="4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14" fontId="0" fillId="6" borderId="0" xfId="0" applyNumberFormat="1" applyFill="1" applyBorder="1" applyAlignment="1">
      <alignment horizontal="right"/>
    </xf>
    <xf numFmtId="0" fontId="8" fillId="6" borderId="7" xfId="0" applyFont="1" applyFill="1" applyBorder="1" applyAlignment="1">
      <alignment horizontal="center" wrapText="1"/>
    </xf>
    <xf numFmtId="167" fontId="0" fillId="0" borderId="7" xfId="0" applyNumberFormat="1" applyBorder="1"/>
    <xf numFmtId="0" fontId="0" fillId="8" borderId="7" xfId="0" applyFill="1" applyBorder="1" applyAlignment="1">
      <alignment horizontal="center"/>
    </xf>
    <xf numFmtId="0" fontId="0" fillId="13" borderId="7" xfId="0" applyFill="1" applyBorder="1" applyAlignment="1">
      <alignment horizontal="center"/>
    </xf>
    <xf numFmtId="165" fontId="0" fillId="13" borderId="7" xfId="0" applyNumberFormat="1" applyFill="1" applyBorder="1" applyAlignment="1">
      <alignment horizontal="center"/>
    </xf>
    <xf numFmtId="0" fontId="0" fillId="13" borderId="7" xfId="0" applyFill="1" applyBorder="1"/>
    <xf numFmtId="0" fontId="1" fillId="2" borderId="0" xfId="0" applyFont="1" applyFill="1" applyAlignment="1">
      <alignment horizontal="center" vertical="center" wrapText="1"/>
    </xf>
    <xf numFmtId="0" fontId="0" fillId="2" borderId="1" xfId="0" applyFill="1" applyBorder="1"/>
    <xf numFmtId="0" fontId="0" fillId="2" borderId="0" xfId="0" applyFill="1"/>
    <xf numFmtId="0" fontId="1" fillId="6" borderId="7" xfId="0" applyFont="1" applyFill="1" applyBorder="1" applyAlignment="1">
      <alignment horizontal="center" vertical="center" wrapText="1"/>
    </xf>
    <xf numFmtId="14" fontId="6" fillId="0" borderId="7" xfId="0" applyNumberFormat="1" applyFont="1" applyBorder="1" applyAlignment="1">
      <alignment horizontal="right"/>
    </xf>
    <xf numFmtId="0" fontId="7" fillId="0" borderId="7" xfId="0" applyFont="1" applyBorder="1"/>
    <xf numFmtId="14" fontId="0" fillId="8" borderId="7" xfId="0" applyNumberFormat="1" applyFill="1" applyBorder="1" applyAlignment="1">
      <alignment horizontal="center" vertical="center" wrapText="1"/>
    </xf>
    <xf numFmtId="0" fontId="0" fillId="8" borderId="7" xfId="0" applyFill="1" applyBorder="1"/>
    <xf numFmtId="0" fontId="0" fillId="0" borderId="7" xfId="0" applyBorder="1" applyAlignment="1">
      <alignment horizontal="right"/>
    </xf>
    <xf numFmtId="2" fontId="0" fillId="0" borderId="7" xfId="0" applyNumberFormat="1" applyBorder="1"/>
    <xf numFmtId="2" fontId="0" fillId="7" borderId="7" xfId="0" applyNumberFormat="1" applyFill="1" applyBorder="1"/>
    <xf numFmtId="164" fontId="0" fillId="6" borderId="7" xfId="0" applyNumberFormat="1" applyFill="1" applyBorder="1"/>
    <xf numFmtId="0" fontId="0" fillId="6" borderId="7" xfId="0" applyNumberFormat="1" applyFill="1" applyBorder="1"/>
    <xf numFmtId="0" fontId="0" fillId="0" borderId="7" xfId="0" pivotButton="1" applyBorder="1"/>
    <xf numFmtId="0" fontId="0" fillId="0" borderId="7" xfId="0" applyNumberFormat="1" applyBorder="1"/>
    <xf numFmtId="164" fontId="0" fillId="7" borderId="7" xfId="0" applyNumberFormat="1" applyFill="1" applyBorder="1"/>
    <xf numFmtId="0" fontId="0" fillId="7" borderId="7" xfId="0" applyNumberFormat="1" applyFill="1" applyBorder="1"/>
    <xf numFmtId="14" fontId="0" fillId="8" borderId="7" xfId="0" applyNumberFormat="1" applyFill="1" applyBorder="1"/>
    <xf numFmtId="0" fontId="3" fillId="8" borderId="7" xfId="0" applyFont="1" applyFill="1" applyBorder="1" applyAlignment="1">
      <alignment horizontal="right" wrapText="1"/>
    </xf>
    <xf numFmtId="14" fontId="0" fillId="7" borderId="7" xfId="0" applyNumberFormat="1" applyFill="1" applyBorder="1"/>
    <xf numFmtId="14" fontId="0" fillId="6" borderId="7" xfId="0" applyNumberFormat="1" applyFill="1" applyBorder="1" applyAlignment="1">
      <alignment horizontal="left" indent="1"/>
    </xf>
    <xf numFmtId="166" fontId="1" fillId="6" borderId="7" xfId="0" applyNumberFormat="1" applyFont="1" applyFill="1" applyBorder="1" applyAlignment="1">
      <alignment horizontal="center" vertical="center" wrapText="1"/>
    </xf>
    <xf numFmtId="166" fontId="0" fillId="8" borderId="7" xfId="0" applyNumberFormat="1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 wrapText="1"/>
    </xf>
    <xf numFmtId="166" fontId="0" fillId="7" borderId="7" xfId="0" applyNumberFormat="1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right"/>
    </xf>
    <xf numFmtId="0" fontId="7" fillId="7" borderId="7" xfId="0" applyFont="1" applyFill="1" applyBorder="1"/>
    <xf numFmtId="0" fontId="0" fillId="8" borderId="7" xfId="0" applyFill="1" applyBorder="1" applyAlignment="1">
      <alignment horizontal="right"/>
    </xf>
    <xf numFmtId="165" fontId="0" fillId="8" borderId="7" xfId="0" applyNumberFormat="1" applyFill="1" applyBorder="1" applyAlignment="1">
      <alignment horizontal="center"/>
    </xf>
    <xf numFmtId="0" fontId="7" fillId="8" borderId="7" xfId="0" applyFont="1" applyFill="1" applyBorder="1"/>
    <xf numFmtId="2" fontId="0" fillId="8" borderId="7" xfId="0" applyNumberFormat="1" applyFill="1" applyBorder="1"/>
    <xf numFmtId="166" fontId="0" fillId="13" borderId="7" xfId="0" applyNumberFormat="1" applyFill="1" applyBorder="1" applyAlignment="1">
      <alignment horizontal="center" vertical="center" wrapText="1"/>
    </xf>
    <xf numFmtId="0" fontId="0" fillId="13" borderId="7" xfId="0" applyFill="1" applyBorder="1" applyAlignment="1">
      <alignment horizontal="center" vertical="center" wrapText="1"/>
    </xf>
    <xf numFmtId="0" fontId="0" fillId="13" borderId="7" xfId="0" applyFill="1" applyBorder="1" applyAlignment="1">
      <alignment horizontal="right"/>
    </xf>
    <xf numFmtId="2" fontId="0" fillId="13" borderId="7" xfId="0" applyNumberFormat="1" applyFill="1" applyBorder="1"/>
    <xf numFmtId="0" fontId="7" fillId="6" borderId="7" xfId="0" applyFont="1" applyFill="1" applyBorder="1"/>
    <xf numFmtId="2" fontId="0" fillId="11" borderId="7" xfId="0" applyNumberFormat="1" applyFill="1" applyBorder="1"/>
    <xf numFmtId="0" fontId="0" fillId="6" borderId="7" xfId="0" applyFill="1" applyBorder="1" applyAlignment="1">
      <alignment horizontal="left" indent="1"/>
    </xf>
    <xf numFmtId="0" fontId="0" fillId="0" borderId="7" xfId="0" applyBorder="1" applyAlignment="1">
      <alignment horizontal="left" indent="1"/>
    </xf>
    <xf numFmtId="164" fontId="0" fillId="0" borderId="7" xfId="0" applyNumberFormat="1" applyBorder="1"/>
    <xf numFmtId="166" fontId="0" fillId="8" borderId="7" xfId="0" applyNumberFormat="1" applyFill="1" applyBorder="1"/>
    <xf numFmtId="166" fontId="0" fillId="7" borderId="7" xfId="0" applyNumberFormat="1" applyFill="1" applyBorder="1"/>
    <xf numFmtId="166" fontId="0" fillId="6" borderId="7" xfId="0" applyNumberFormat="1" applyFill="1" applyBorder="1"/>
    <xf numFmtId="165" fontId="0" fillId="9" borderId="7" xfId="0" applyNumberFormat="1" applyFill="1" applyBorder="1" applyAlignment="1">
      <alignment horizontal="center"/>
    </xf>
    <xf numFmtId="166" fontId="0" fillId="6" borderId="7" xfId="0" applyNumberFormat="1" applyFill="1" applyBorder="1" applyAlignment="1">
      <alignment horizontal="left" indent="1"/>
    </xf>
  </cellXfs>
  <cellStyles count="2">
    <cellStyle name="Normal" xfId="0" builtinId="0"/>
    <cellStyle name="Percent" xfId="1" builtinId="5"/>
  </cellStyles>
  <dxfs count="25"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bottom style="hair">
          <color auto="1"/>
        </bottom>
      </border>
    </dxf>
    <dxf>
      <border>
        <bottom style="hair">
          <color auto="1"/>
        </bottom>
        <horizontal style="hair">
          <color auto="1"/>
        </horizontal>
      </border>
    </dxf>
    <dxf>
      <border>
        <bottom style="hair">
          <color auto="1"/>
        </bottom>
      </border>
    </dxf>
    <dxf>
      <border>
        <bottom style="hair">
          <color auto="1"/>
        </bottom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roy D. Rutter" refreshedDate="41598.62185891204" createdVersion="4" refreshedVersion="4" minRefreshableVersion="3" recordCount="361">
  <cacheSource type="worksheet">
    <worksheetSource ref="E396:N757" sheet="cargo deicer usage"/>
  </cacheSource>
  <cacheFields count="10">
    <cacheField name="storm ID" numFmtId="0">
      <sharedItems containsBlank="1" count="28">
        <s v="S51"/>
        <m/>
        <s v="S53"/>
        <s v="S54"/>
        <s v="S55"/>
        <s v="S56"/>
        <s v="S57"/>
        <s v="S58"/>
        <s v="S59"/>
        <s v="S60"/>
        <s v="S61"/>
        <s v="S63"/>
        <s v="S64"/>
        <s v="S65"/>
        <s v="S66"/>
        <s v="S67"/>
        <s v="S68"/>
        <s v="S71"/>
        <s v="S72"/>
        <s v="S73"/>
        <s v="S74"/>
        <s v="S75"/>
        <s v="S76"/>
        <s v="S78"/>
        <s v="S79"/>
        <s v="S80"/>
        <s v="S81"/>
        <s v="S82"/>
      </sharedItems>
    </cacheField>
    <cacheField name="%" numFmtId="0">
      <sharedItems containsString="0" containsBlank="1" containsNumber="1" minValue="0" maxValue="1"/>
    </cacheField>
    <cacheField name="daily" numFmtId="0">
      <sharedItems containsBlank="1" containsMixedTypes="1" containsNumber="1" minValue="0" maxValue="3504.1800000000003"/>
    </cacheField>
    <cacheField name="CG storm total" numFmtId="0">
      <sharedItems containsBlank="1" containsMixedTypes="1" containsNumber="1" minValue="0" maxValue="4300.0520000000006"/>
    </cacheField>
    <cacheField name="sample start" numFmtId="0">
      <sharedItems containsNonDate="0" containsDate="1" containsString="0" containsBlank="1" minDate="2006-01-21T01:21:00" maxDate="2010-04-08T05:24:00"/>
    </cacheField>
    <cacheField name="sample end" numFmtId="0">
      <sharedItems containsNonDate="0" containsDate="1" containsString="0" containsBlank="1" minDate="2006-01-21T03:52:00" maxDate="2010-04-08T12:49:00"/>
    </cacheField>
    <cacheField name="precip start" numFmtId="0">
      <sharedItems containsNonDate="0" containsDate="1" containsString="0" containsBlank="1" minDate="2006-01-20T15:00:00" maxDate="2010-02-08T19:00:00"/>
    </cacheField>
    <cacheField name="precip end" numFmtId="0">
      <sharedItems containsNonDate="0" containsDate="1" containsString="0" containsBlank="1" minDate="2006-01-21T01:30:00" maxDate="2107-01-01T20:00:00"/>
    </cacheField>
    <cacheField name="precip" numFmtId="0">
      <sharedItems containsBlank="1"/>
    </cacheField>
    <cacheField name="amount" numFmtId="0">
      <sharedItems containsBlank="1" containsMixedTypes="1" containsNumber="1" minValue="1.5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roy D. Rutter" refreshedDate="41598.625729629632" createdVersion="4" refreshedVersion="4" minRefreshableVersion="3" recordCount="57">
  <cacheSource type="worksheet">
    <worksheetSource ref="AF238:AH295" sheet="outfall deicer usage"/>
  </cacheSource>
  <cacheFields count="3">
    <cacheField name="Site" numFmtId="0">
      <sharedItems/>
    </cacheField>
    <cacheField name="Storm" numFmtId="0">
      <sharedItems count="33">
        <s v="S51"/>
        <s v="S52"/>
        <s v="S54"/>
        <s v="S55"/>
        <s v="S56"/>
        <s v="S57"/>
        <s v="S58"/>
        <s v="S59"/>
        <s v="S60"/>
        <s v="S61"/>
        <s v="S63"/>
        <s v="S64"/>
        <s v="S65"/>
        <s v="S66"/>
        <s v="S67"/>
        <s v="S68ab"/>
        <s v="S68c"/>
        <s v="S68d"/>
        <s v="S71"/>
        <s v="S72ac"/>
        <s v="S72d"/>
        <s v="S73"/>
        <s v="S74"/>
        <s v="S75"/>
        <s v="S76"/>
        <s v="S78"/>
        <s v="S79"/>
        <s v="S80"/>
        <s v="S81"/>
        <s v="S82"/>
        <s v="S53"/>
        <s v="S68"/>
        <s v="S72"/>
      </sharedItems>
    </cacheField>
    <cacheField name="Glycol (gal)" numFmtId="0">
      <sharedItems containsString="0" containsBlank="1" containsNumber="1" minValue="0" maxValue="12922.34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Troy D. Rutter" refreshedDate="41599.513073726848" createdVersion="4" refreshedVersion="4" minRefreshableVersion="3" recordCount="986">
  <cacheSource type="worksheet">
    <worksheetSource ref="E267:N1253" sheet="outfall deicer usage"/>
  </cacheSource>
  <cacheFields count="10">
    <cacheField name="storm ID" numFmtId="0">
      <sharedItems containsBlank="1" count="45">
        <s v="S37"/>
        <m/>
        <s v="S38"/>
        <s v="S39"/>
        <s v="S40"/>
        <s v="S41"/>
        <s v="S42"/>
        <s v="S43"/>
        <s v="S44"/>
        <s v="S45"/>
        <s v="S46"/>
        <s v="S47"/>
        <s v="S48"/>
        <s v="S49"/>
        <s v="S50"/>
        <s v="S51"/>
        <s v="S52"/>
        <s v="S54"/>
        <s v="S55"/>
        <s v="S56"/>
        <s v="S57"/>
        <s v="S58"/>
        <s v="S59"/>
        <s v="S60"/>
        <s v="S61"/>
        <s v="S63"/>
        <s v="S64"/>
        <s v="S65"/>
        <s v="S66"/>
        <s v="S67"/>
        <s v="S68ab"/>
        <s v="S68c"/>
        <s v="S68d"/>
        <s v="S71"/>
        <s v="S72ac"/>
        <s v="S72d"/>
        <s v="S73"/>
        <s v="S74"/>
        <s v="S75"/>
        <s v="S76"/>
        <s v="S78"/>
        <s v="S79"/>
        <s v="S80"/>
        <s v="S81"/>
        <s v="S82"/>
      </sharedItems>
    </cacheField>
    <cacheField name="%" numFmtId="0">
      <sharedItems containsString="0" containsBlank="1" containsNumber="1" minValue="0" maxValue="1"/>
    </cacheField>
    <cacheField name="daily" numFmtId="0">
      <sharedItems containsString="0" containsBlank="1" containsNumber="1" minValue="0" maxValue="14303.83"/>
    </cacheField>
    <cacheField name="storm total" numFmtId="0">
      <sharedItems containsBlank="1" containsMixedTypes="1" containsNumber="1" minValue="0" maxValue="14342.849999999999"/>
    </cacheField>
    <cacheField name="sample start" numFmtId="0">
      <sharedItems containsDate="1" containsBlank="1" containsMixedTypes="1" minDate="2003-01-31T08:05:00" maxDate="2010-04-08T05:20:00"/>
    </cacheField>
    <cacheField name="sample end" numFmtId="0">
      <sharedItems containsNonDate="0" containsDate="1" containsString="0" containsBlank="1" minDate="2003-01-31T17:40:00" maxDate="2010-04-08T12:45:00"/>
    </cacheField>
    <cacheField name="precip start" numFmtId="0">
      <sharedItems containsDate="1" containsBlank="1" containsMixedTypes="1" minDate="2003-01-31T06:00:00" maxDate="2010-04-07T13:00:00"/>
    </cacheField>
    <cacheField name="precip end" numFmtId="0">
      <sharedItems containsNonDate="0" containsDate="1" containsString="0" containsBlank="1" minDate="2003-01-31T12:00:00" maxDate="2107-01-01T20:00:00"/>
    </cacheField>
    <cacheField name="precip" numFmtId="0">
      <sharedItems containsBlank="1" count="24">
        <s v="snow"/>
        <m/>
        <s v="melt"/>
        <s v="rain, FR, snow"/>
        <s v="snow, FR"/>
        <s v="melt with rain and snow"/>
        <s v="rain, FR"/>
        <s v="FR"/>
        <s v="melt with rain"/>
        <s v="melt and some rain"/>
        <s v="lt snow"/>
        <s v="snow, FD"/>
        <s v="snow, FR, R"/>
        <s v="melt with snow and rain"/>
        <s v="snow, rain"/>
        <s v="FR, S, I, R"/>
        <s v="FR, rain"/>
        <s v="melt, ending with rain/snow mix"/>
        <s v="snow, some lt FR and rain"/>
        <s v="FR, then snow"/>
        <s v="snow, fFR"/>
        <s v="rain, some snow"/>
        <s v="melt with some rain"/>
        <s v="rain, turning to snow"/>
      </sharedItems>
    </cacheField>
    <cacheField name="amount" numFmtId="0">
      <sharedItems containsBlank="1" containsMixedTypes="1" containsNumber="1" minValue="0.79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Troy D. Rutter" refreshedDate="41600.31608113426" createdVersion="4" refreshedVersion="4" minRefreshableVersion="3" recordCount="542">
  <cacheSource type="worksheet">
    <worksheetSource ref="E215:N757" sheet="cargo deicer usage"/>
  </cacheSource>
  <cacheFields count="10">
    <cacheField name="storm ID" numFmtId="0">
      <sharedItems containsBlank="1" count="41">
        <s v="S37"/>
        <m/>
        <s v="S38"/>
        <s v="S39"/>
        <s v="S40"/>
        <s v="S41"/>
        <s v="S42"/>
        <s v="S43"/>
        <s v="S44"/>
        <s v="S45"/>
        <s v="S47"/>
        <s v="S48"/>
        <s v="S49"/>
        <s v="S50"/>
        <s v="S51"/>
        <s v="S53"/>
        <s v="S54"/>
        <s v="S55"/>
        <s v="S56"/>
        <s v="S57"/>
        <s v="S58"/>
        <s v="S59"/>
        <s v="S60"/>
        <s v="S61"/>
        <s v="S63"/>
        <s v="S64"/>
        <s v="S65"/>
        <s v="S66"/>
        <s v="S67"/>
        <s v="S68"/>
        <s v="S71"/>
        <s v="S72"/>
        <s v="S73"/>
        <s v="S74"/>
        <s v="S75"/>
        <s v="S76"/>
        <s v="S78"/>
        <s v="S79"/>
        <s v="S80"/>
        <s v="S81"/>
        <s v="S82"/>
      </sharedItems>
    </cacheField>
    <cacheField name="%" numFmtId="0">
      <sharedItems containsString="0" containsBlank="1" containsNumber="1" minValue="0" maxValue="1"/>
    </cacheField>
    <cacheField name="daily" numFmtId="0">
      <sharedItems containsBlank="1" containsMixedTypes="1" containsNumber="1" minValue="0" maxValue="3504.1800000000003"/>
    </cacheField>
    <cacheField name="storm total" numFmtId="0">
      <sharedItems containsBlank="1" containsMixedTypes="1" containsNumber="1" minValue="0" maxValue="4300.0520000000006"/>
    </cacheField>
    <cacheField name="sample start" numFmtId="0">
      <sharedItems containsNonDate="0" containsDate="1" containsString="0" containsBlank="1" minDate="2003-01-31T07:54:00" maxDate="2010-04-08T05:24:00"/>
    </cacheField>
    <cacheField name="sample end" numFmtId="0">
      <sharedItems containsNonDate="0" containsDate="1" containsString="0" containsBlank="1" minDate="2003-01-31T17:34:00" maxDate="2010-04-08T12:49:00"/>
    </cacheField>
    <cacheField name="precip start" numFmtId="0">
      <sharedItems containsNonDate="0" containsDate="1" containsString="0" containsBlank="1" minDate="2004-01-04T14:15:00" maxDate="2010-02-08T19:00:00"/>
    </cacheField>
    <cacheField name="precip end" numFmtId="0">
      <sharedItems containsDate="1" containsBlank="1" containsMixedTypes="1" minDate="2004-01-05T03:00:00" maxDate="2107-01-01T20:00:00"/>
    </cacheField>
    <cacheField name="precip" numFmtId="0">
      <sharedItems containsBlank="1"/>
    </cacheField>
    <cacheField name="amount" numFmtId="0">
      <sharedItems containsBlank="1" containsMixedTypes="1" containsNumber="1" minValue="1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Rutter, Troy D." refreshedDate="41654.491792361114" createdVersion="4" refreshedVersion="4" minRefreshableVersion="3" recordCount="1363">
  <cacheSource type="worksheet">
    <worksheetSource ref="E1:N1364" sheet="outfall deicer usage"/>
  </cacheSource>
  <cacheFields count="10">
    <cacheField name="storm ID" numFmtId="0">
      <sharedItems containsBlank="1" count="55">
        <m/>
        <s v="S31"/>
        <s v="S32"/>
        <s v="S33"/>
        <s v="S34"/>
        <s v="S35"/>
        <s v="S37"/>
        <s v="S38"/>
        <s v="S39"/>
        <s v="S40"/>
        <s v="S41"/>
        <s v="S42"/>
        <s v="S43"/>
        <s v="S44"/>
        <s v="S45"/>
        <s v="S46"/>
        <s v="S47"/>
        <s v="S48"/>
        <s v="S49"/>
        <s v="S50"/>
        <s v="S51"/>
        <s v="S52"/>
        <s v="S53"/>
        <s v="S54"/>
        <s v="S55"/>
        <s v="S56"/>
        <s v="S57"/>
        <s v="S58"/>
        <s v="S59"/>
        <s v="S60"/>
        <s v="S61"/>
        <s v="S63"/>
        <s v="S64"/>
        <s v="S65"/>
        <s v="S66"/>
        <s v="S67"/>
        <s v="S68ab"/>
        <s v="S68c"/>
        <s v="S68d"/>
        <s v="S71"/>
        <s v="S72ac"/>
        <s v="S72d"/>
        <s v="S73"/>
        <s v="S74"/>
        <s v="S75"/>
        <s v="S76"/>
        <s v="S78"/>
        <s v="S79"/>
        <s v="S80"/>
        <s v="S81"/>
        <s v="S82"/>
        <s v="S85"/>
        <s v="S86"/>
        <s v="S87"/>
        <s v="S88"/>
      </sharedItems>
    </cacheField>
    <cacheField name="%" numFmtId="0">
      <sharedItems containsString="0" containsBlank="1" containsNumber="1" minValue="0" maxValue="1"/>
    </cacheField>
    <cacheField name="daily" numFmtId="0">
      <sharedItems containsBlank="1" containsMixedTypes="1" containsNumber="1" minValue="0" maxValue="14303.83" count="86">
        <m/>
        <n v="569.40660000000003"/>
        <n v="4289.7568000000001"/>
        <n v="983.02679999999998"/>
        <n v="10267.183000000001"/>
        <n v="3091.4883999999993"/>
        <n v="3188.6527999999998"/>
        <n v="69.297299999999993"/>
        <n v="9311.0260000000017"/>
        <n v="2474.27"/>
        <n v="4612.8179999999993"/>
        <n v="4954.18"/>
        <n v="3312.31"/>
        <n v="2353.6799999999998"/>
        <n v="427.81000000000006"/>
        <n v="420.64"/>
        <n v="205.48000000000002"/>
        <n v="2.64"/>
        <n v="5002.26"/>
        <n v="125.03750000000001"/>
        <n v="4939.5509999999995"/>
        <n v="1074.6959999999997"/>
        <n v="6981.2599999999993"/>
        <n v="36.607999999999997"/>
        <n v="0"/>
        <n v="1532.6799999999998"/>
        <n v="1958.4399999999998"/>
        <n v="503.50559999999996"/>
        <n v="956.9"/>
        <n v="5132.894400000001"/>
        <n v="162.00480000000002"/>
        <n v="7329.7"/>
        <n v="6546.6127999999981"/>
        <n v="1686.5139999999999"/>
        <n v="126.42680000000001"/>
        <n v="14303.83"/>
        <n v="2460.3680000000004"/>
        <n v="2416.48"/>
        <n v="215.76999999999998"/>
        <n v="5557.1579999999994"/>
        <n v="1514.877"/>
        <n v="1823.6970000000001"/>
        <n v="5988.4559999999992"/>
        <n v="3368.0879999999997"/>
        <n v="358.6"/>
        <n v="59.62"/>
        <n v="8178.4834999999985"/>
        <n v="1969.143"/>
        <n v="5784.6179999999995"/>
        <n v="9039.33"/>
        <n v="352.65999999999997"/>
        <n v="4666.2800000000007"/>
        <n v="5157.1499999999996"/>
        <n v="1990.7220000000002"/>
        <n v="6413.13"/>
        <n v="1772.8120000000004"/>
        <n v="5405.2080000000005"/>
        <n v="98.992000000000004"/>
        <n v="1286.1817200000003"/>
        <n v="1093.2416000000001"/>
        <n v="20.173120000000001"/>
        <n v="10537.155199999999"/>
        <n v="435.84111999999999"/>
        <n v="5.984"/>
        <n v="46.569600000000001"/>
        <n v="77.228800000000007"/>
        <n v="23.708080000000002"/>
        <n v="2095.2368000000001"/>
        <n v="389.8048"/>
        <n v="260.09845999999999"/>
        <n v="3014.9271000000003"/>
        <n v="6381.3791999999994"/>
        <n v="2191.1363200000001"/>
        <n v="6820.8106479999997"/>
        <n v="168.01940000000002"/>
        <n v="8124.472499999998"/>
        <n v="4609.0160000000005"/>
        <n v="1080.2720000000002"/>
        <n v="7105.6378800000011"/>
        <s v="no report"/>
        <s v="missing"/>
        <n v="55.281600000000005"/>
        <n v="11531.144"/>
        <n v="1391.2048"/>
        <n v="52.8"/>
        <s v="missing and no report on 2/2"/>
      </sharedItems>
    </cacheField>
    <cacheField name="storm total" numFmtId="0">
      <sharedItems containsBlank="1" containsMixedTypes="1" containsNumber="1" minValue="0" maxValue="15660.797999999999"/>
    </cacheField>
    <cacheField name="sample start" numFmtId="0">
      <sharedItems containsDate="1" containsBlank="1" containsMixedTypes="1" minDate="2002-01-14T08:40:00" maxDate="2011-04-19T18:45:00"/>
    </cacheField>
    <cacheField name="sample end" numFmtId="0">
      <sharedItems containsDate="1" containsBlank="1" containsMixedTypes="1" minDate="2002-01-14T14:30:00" maxDate="2011-04-20T08:50:00"/>
    </cacheField>
    <cacheField name="precip start" numFmtId="0">
      <sharedItems containsDate="1" containsBlank="1" containsMixedTypes="1" minDate="2003-01-31T06:00:00" maxDate="2011-02-20T09:30:00"/>
    </cacheField>
    <cacheField name="precip end" numFmtId="0">
      <sharedItems containsNonDate="0" containsDate="1" containsString="0" containsBlank="1" minDate="2003-01-31T12:00:00" maxDate="2107-01-01T20:00:00"/>
    </cacheField>
    <cacheField name="precip" numFmtId="0">
      <sharedItems containsBlank="1"/>
    </cacheField>
    <cacheField name="amount" numFmtId="0">
      <sharedItems containsBlank="1" containsMixedTypes="1" containsNumber="1" minValue="0.79" maxValue="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1">
  <r>
    <x v="0"/>
    <n v="0.8"/>
    <n v="729.34400000000005"/>
    <n v="729.34400000000005"/>
    <d v="2006-01-21T01:21:00"/>
    <d v="2006-01-21T03:52:00"/>
    <d v="2006-01-20T15:00:00"/>
    <d v="2006-01-21T01:30:00"/>
    <s v="snow"/>
    <n v="5"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2"/>
    <n v="0.8"/>
    <n v="2444.6272000000004"/>
    <n v="2444.6272000000004"/>
    <d v="2006-02-16T05:29:00"/>
    <d v="2006-02-16T17:46:00"/>
    <d v="2006-02-16T07:00:00"/>
    <d v="2006-02-16T18:30:00"/>
    <s v="S, R, FR, D, I"/>
    <n v="2"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3"/>
    <n v="1"/>
    <n v="1838.04"/>
    <n v="1838.04"/>
    <d v="2006-03-06T01:00:00"/>
    <d v="2006-03-06T14:15:00"/>
    <d v="2006-03-06T06:00:00"/>
    <d v="2006-03-06T12:00:00"/>
    <s v="snow"/>
    <n v="1.5"/>
  </r>
  <r>
    <x v="4"/>
    <n v="0.5"/>
    <n v="52.72"/>
    <n v="90.56"/>
    <d v="2006-03-07T13:28:00"/>
    <d v="2006-03-09T02:21:00"/>
    <m/>
    <m/>
    <s v="melt and rain"/>
    <m/>
  </r>
  <r>
    <x v="4"/>
    <n v="1"/>
    <n v="20.239999999999998"/>
    <m/>
    <m/>
    <m/>
    <m/>
    <m/>
    <m/>
    <m/>
  </r>
  <r>
    <x v="4"/>
    <n v="1"/>
    <n v="17.600000000000001"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5"/>
    <n v="1"/>
    <n v="925.1"/>
    <n v="925.1"/>
    <d v="2006-12-01T03:33:00"/>
    <d v="2006-12-01T22:11:00"/>
    <d v="2006-12-01T02:30:00"/>
    <d v="2006-12-01T14:00:00"/>
    <s v="snow"/>
    <n v="10"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6"/>
    <n v="0.3"/>
    <n v="39.6"/>
    <n v="531.18999999999994"/>
    <d v="2007-01-14T21:15:00"/>
    <d v="2007-01-15T10:13:00"/>
    <d v="2007-01-14T19:00:00"/>
    <d v="2007-01-15T14:00:00"/>
    <s v="lt snow"/>
    <n v="3"/>
  </r>
  <r>
    <x v="6"/>
    <n v="0.5"/>
    <n v="491.59"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7"/>
    <n v="0.3"/>
    <n v="112.06799999999998"/>
    <n v="112.06799999999998"/>
    <d v="2007-01-21T18:02:00"/>
    <d v="2007-01-22T06:19:00"/>
    <d v="2007-01-21T05:00:00"/>
    <d v="2107-01-01T20:00:00"/>
    <s v="snow, FD"/>
    <n v="3"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8"/>
    <n v="1"/>
    <n v="38.35"/>
    <n v="38.35"/>
    <d v="2007-02-23T23:48:00"/>
    <d v="2007-02-25T20:18:00"/>
    <d v="2007-02-23T22:30:00"/>
    <d v="2007-02-26T05:00:00"/>
    <s v="snow, FR, R"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9"/>
    <n v="1"/>
    <n v="789.62600000000009"/>
    <n v="789.62600000000009"/>
    <d v="2007-03-01T07:17:00"/>
    <d v="2007-03-01T15:36:00"/>
    <d v="2007-03-01T04:30:00"/>
    <d v="2007-03-01T16:30:00"/>
    <s v="snow, rain"/>
    <n v="2"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0"/>
    <n v="0.7"/>
    <n v="318.95499999999998"/>
    <n v="510.48699999999997"/>
    <d v="2007-04-11T12:23:00"/>
    <d v="2007-04-12T02:37:00"/>
    <d v="2007-04-11T06:30:00"/>
    <d v="2007-04-12T04:30:00"/>
    <s v="snow, rain"/>
    <n v="7"/>
  </r>
  <r>
    <x v="10"/>
    <n v="0.3"/>
    <n v="191.53200000000001"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1"/>
    <n v="1"/>
    <n v="0"/>
    <n v="13.86"/>
    <d v="2007-12-01T20:08:00"/>
    <d v="2007-12-03T05:41:00"/>
    <d v="2007-12-01T11:00:00"/>
    <d v="2007-12-01T23:00:00"/>
    <s v="snow, FR"/>
    <n v="3"/>
  </r>
  <r>
    <x v="11"/>
    <n v="1"/>
    <n v="0"/>
    <m/>
    <m/>
    <m/>
    <m/>
    <m/>
    <m/>
    <m/>
  </r>
  <r>
    <x v="11"/>
    <n v="1"/>
    <n v="13.86"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2"/>
    <n v="1"/>
    <n v="3504.1800000000003"/>
    <n v="4300.0520000000006"/>
    <d v="2007-12-11T10:06:00"/>
    <d v="2007-12-12T04:32:00"/>
    <d v="2007-12-11T04:30:00"/>
    <d v="2007-12-11T17:30:00"/>
    <s v="FR, S, I, R"/>
    <n v="3"/>
  </r>
  <r>
    <x v="12"/>
    <n v="0.2"/>
    <n v="795.87200000000007"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3"/>
    <n v="0"/>
    <n v="0"/>
    <n v="296.60000000000002"/>
    <d v="2008-01-05T17:50:00"/>
    <d v="2008-01-09T06:05:00"/>
    <m/>
    <m/>
    <s v="melt with rain"/>
    <m/>
  </r>
  <r>
    <x v="1"/>
    <n v="1"/>
    <n v="168.79999999999998"/>
    <m/>
    <m/>
    <m/>
    <m/>
    <m/>
    <m/>
    <m/>
  </r>
  <r>
    <x v="1"/>
    <n v="1"/>
    <n v="0"/>
    <m/>
    <m/>
    <m/>
    <m/>
    <m/>
    <m/>
    <m/>
  </r>
  <r>
    <x v="1"/>
    <n v="1"/>
    <n v="127.80000000000001"/>
    <m/>
    <m/>
    <m/>
    <m/>
    <m/>
    <m/>
    <m/>
  </r>
  <r>
    <x v="1"/>
    <n v="0"/>
    <n v="0"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4"/>
    <n v="1"/>
    <n v="0"/>
    <n v="132.369"/>
    <d v="2008-02-17T03:26:00"/>
    <d v="2008-02-18T05:49:00"/>
    <d v="2008-02-17T01:30:00"/>
    <d v="2008-02-18T12:00:00"/>
    <s v="FR, then rain, some melt, ending as snow"/>
    <s v="T"/>
  </r>
  <r>
    <x v="1"/>
    <n v="0.3"/>
    <n v="132.369"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5"/>
    <n v="1"/>
    <n v="308"/>
    <n v="308"/>
    <d v="2008-03-21T05:58:00"/>
    <d v="2008-03-22T10:22:00"/>
    <d v="2008-03-21T05:00:00"/>
    <d v="2008-03-22T05:00:00"/>
    <s v="snow"/>
    <n v="12"/>
  </r>
  <r>
    <x v="15"/>
    <n v="1"/>
    <n v="0"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6"/>
    <n v="1"/>
    <n v="0"/>
    <n v="10.56"/>
    <d v="2008-03-25T06:51:00"/>
    <d v="2008-03-27T06:05:00"/>
    <m/>
    <m/>
    <s v="melt, ending with rain/snow mix"/>
    <m/>
  </r>
  <r>
    <x v="16"/>
    <n v="1"/>
    <n v="0"/>
    <m/>
    <m/>
    <m/>
    <m/>
    <m/>
    <m/>
    <m/>
  </r>
  <r>
    <x v="16"/>
    <n v="0.1"/>
    <n v="10.56"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7"/>
    <n v="0.5"/>
    <n v="604.92499999999995"/>
    <n v="604.92499999999995"/>
    <d v="2008-11-30T15:32:00"/>
    <d v="2008-12-01T12:19:00"/>
    <d v="2008-11-30T12:30:00"/>
    <d v="2008-12-01T14:00:00"/>
    <s v="snow"/>
    <n v="4"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8"/>
    <n v="0.6"/>
    <n v="1078.4099999999999"/>
    <n v="3541.2941999999998"/>
    <d v="2008-12-08T15:45:00"/>
    <d v="2008-12-09T22:14:00"/>
    <d v="2008-12-08T13:30:00"/>
    <d v="2008-12-09T23:00:00"/>
    <s v="snow, some lt FR and rain"/>
    <n v="4"/>
  </r>
  <r>
    <x v="1"/>
    <n v="0.9"/>
    <n v="2462.8842"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9"/>
    <n v="0.67"/>
    <n v="1050.4930000000002"/>
    <n v="1050.4930000000002"/>
    <d v="2009-01-09T05:59:00"/>
    <d v="2009-01-09T16:58:00"/>
    <d v="2009-01-09T05:00:00"/>
    <d v="2009-01-09T18:00:00"/>
    <s v="snow"/>
    <n v="3"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20"/>
    <n v="0.6"/>
    <n v="246.15359999999998"/>
    <n v="246.15359999999998"/>
    <d v="2009-02-27T06:29:00"/>
    <d v="2009-02-27T12:50:00"/>
    <d v="2009-02-27T00:00:00"/>
    <d v="2009-02-27T06:00:00"/>
    <s v="FR, then snow"/>
    <s v="T"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21"/>
    <n v="1"/>
    <s v="no report/missing?"/>
    <n v="0"/>
    <d v="2009-03-28T19:06:00"/>
    <d v="2009-03-29T15:52:00"/>
    <d v="2009-03-28T17:30:00"/>
    <d v="2009-03-29T12:30:00"/>
    <s v="snow, fFR"/>
    <n v="5"/>
  </r>
  <r>
    <x v="22"/>
    <n v="1"/>
    <n v="0"/>
    <n v="0"/>
    <d v="2009-04-21T07:22:00"/>
    <d v="2009-04-21T12:37:00"/>
    <m/>
    <m/>
    <s v="rain, some snow"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23"/>
    <n v="1"/>
    <n v="2122.91"/>
    <n v="2122.91"/>
    <d v="2009-12-08T09:37:00"/>
    <d v="2009-12-09T01:43:00"/>
    <d v="2009-12-08T04:30:00"/>
    <d v="2009-12-09T17:00:00"/>
    <s v="snow, rain"/>
    <n v="3"/>
  </r>
  <r>
    <x v="23"/>
    <n v="0"/>
    <n v="0"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24"/>
    <n v="0"/>
    <n v="0"/>
    <n v="0"/>
    <d v="2010-01-23T14:29:00"/>
    <d v="2010-01-25T07:03:00"/>
    <m/>
    <m/>
    <s v="melt with some rain"/>
    <m/>
  </r>
  <r>
    <x v="1"/>
    <m/>
    <m/>
    <m/>
    <m/>
    <m/>
    <m/>
    <m/>
    <m/>
    <m/>
  </r>
  <r>
    <x v="1"/>
    <m/>
    <m/>
    <m/>
    <m/>
    <m/>
    <m/>
    <m/>
    <m/>
    <m/>
  </r>
  <r>
    <x v="25"/>
    <n v="1"/>
    <s v="missing"/>
    <s v="missing"/>
    <d v="2010-02-09T02:46:00"/>
    <d v="2010-02-10T09:23:00"/>
    <d v="2010-02-08T19:00:00"/>
    <d v="2010-02-09T04:30:00"/>
    <s v="snow"/>
    <n v="8"/>
  </r>
  <r>
    <x v="1"/>
    <m/>
    <m/>
    <m/>
    <m/>
    <m/>
    <m/>
    <m/>
    <m/>
    <m/>
  </r>
  <r>
    <x v="1"/>
    <m/>
    <m/>
    <m/>
    <m/>
    <m/>
    <m/>
    <m/>
    <m/>
    <m/>
  </r>
  <r>
    <x v="26"/>
    <n v="1"/>
    <n v="4.4000000000000004"/>
    <n v="4.4000000000000004"/>
    <d v="2010-03-09T15:32:00"/>
    <d v="2010-03-11T06:18:00"/>
    <m/>
    <m/>
    <s v="melt with rain"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27"/>
    <n v="0"/>
    <n v="0"/>
    <n v="0"/>
    <d v="2010-04-08T05:24:00"/>
    <d v="2010-04-08T12:49:00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7">
  <r>
    <s v="OUT"/>
    <x v="0"/>
    <n v="2108.1239999999998"/>
  </r>
  <r>
    <s v="OUT"/>
    <x v="1"/>
    <n v="3051.1080000000002"/>
  </r>
  <r>
    <s v="OUT"/>
    <x v="2"/>
    <n v="5303.2199999999993"/>
  </r>
  <r>
    <s v="OUT"/>
    <x v="3"/>
    <n v="899.1400000000001"/>
  </r>
  <r>
    <s v="OUT"/>
    <x v="4"/>
    <n v="383.72399999999999"/>
  </r>
  <r>
    <s v="OUT"/>
    <x v="5"/>
    <n v="3571.6600000000003"/>
  </r>
  <r>
    <s v="OUT"/>
    <x v="6"/>
    <n v="2768.7024999999999"/>
  </r>
  <r>
    <s v="OUT"/>
    <x v="7"/>
    <n v="6979.42"/>
  </r>
  <r>
    <s v="OUT"/>
    <x v="8"/>
    <n v="3566.8589999999999"/>
  </r>
  <r>
    <s v="OUT"/>
    <x v="9"/>
    <n v="1817.6756000000003"/>
  </r>
  <r>
    <s v="OUT"/>
    <x v="10"/>
    <n v="2256.6873600000004"/>
  </r>
  <r>
    <s v="OUT"/>
    <x v="11"/>
    <n v="8865.5652799999989"/>
  </r>
  <r>
    <s v="OUT"/>
    <x v="12"/>
    <n v="129.7824"/>
  </r>
  <r>
    <s v="OUT"/>
    <x v="13"/>
    <n v="1964.2845000000002"/>
  </r>
  <r>
    <s v="OUT"/>
    <x v="14"/>
    <m/>
  </r>
  <r>
    <s v="OUT"/>
    <x v="15"/>
    <n v="0"/>
  </r>
  <r>
    <s v="OUT"/>
    <x v="16"/>
    <n v="389.8048"/>
  </r>
  <r>
    <s v="OUT"/>
    <x v="17"/>
    <n v="520.19691999999998"/>
  </r>
  <r>
    <s v="OUT"/>
    <x v="18"/>
    <n v="7856.8443299999999"/>
  </r>
  <r>
    <s v="OUT"/>
    <x v="19"/>
    <n v="8358.2902479999993"/>
  </r>
  <r>
    <s v="OUT"/>
    <x v="20"/>
    <n v="3527.5231520000002"/>
  </r>
  <r>
    <s v="OUT"/>
    <x v="21"/>
    <n v="7257.8620999999985"/>
  </r>
  <r>
    <s v="OUT"/>
    <x v="22"/>
    <n v="3456.7620000000002"/>
  </r>
  <r>
    <s v="OUT"/>
    <x v="23"/>
    <n v="8185.9098800000011"/>
  </r>
  <r>
    <s v="OUT"/>
    <x v="24"/>
    <n v="0"/>
  </r>
  <r>
    <s v="OUT"/>
    <x v="25"/>
    <n v="0"/>
  </r>
  <r>
    <s v="OUT"/>
    <x v="26"/>
    <n v="55.281600000000005"/>
  </r>
  <r>
    <s v="OUT"/>
    <x v="27"/>
    <n v="12922.3488"/>
  </r>
  <r>
    <s v="OUT"/>
    <x v="28"/>
    <n v="52.8"/>
  </r>
  <r>
    <s v="OUT"/>
    <x v="29"/>
    <n v="0"/>
  </r>
  <r>
    <s v="CG"/>
    <x v="0"/>
    <n v="729.34400000000005"/>
  </r>
  <r>
    <s v="CG"/>
    <x v="30"/>
    <n v="2444.6272000000004"/>
  </r>
  <r>
    <s v="CG"/>
    <x v="2"/>
    <n v="1838.04"/>
  </r>
  <r>
    <s v="CG"/>
    <x v="3"/>
    <n v="90.56"/>
  </r>
  <r>
    <s v="CG"/>
    <x v="4"/>
    <n v="925.1"/>
  </r>
  <r>
    <s v="CG"/>
    <x v="5"/>
    <n v="531.18999999999994"/>
  </r>
  <r>
    <s v="CG"/>
    <x v="6"/>
    <n v="112.06799999999998"/>
  </r>
  <r>
    <s v="CG"/>
    <x v="7"/>
    <n v="38.35"/>
  </r>
  <r>
    <s v="CG"/>
    <x v="8"/>
    <n v="789.62600000000009"/>
  </r>
  <r>
    <s v="CG"/>
    <x v="9"/>
    <n v="510.48699999999997"/>
  </r>
  <r>
    <s v="CG"/>
    <x v="10"/>
    <n v="13.86"/>
  </r>
  <r>
    <s v="CG"/>
    <x v="11"/>
    <n v="4300.0520000000006"/>
  </r>
  <r>
    <s v="CG"/>
    <x v="12"/>
    <n v="296.60000000000002"/>
  </r>
  <r>
    <s v="CG"/>
    <x v="13"/>
    <n v="132.369"/>
  </r>
  <r>
    <s v="CG"/>
    <x v="14"/>
    <n v="308"/>
  </r>
  <r>
    <s v="CG"/>
    <x v="31"/>
    <n v="10.56"/>
  </r>
  <r>
    <s v="CG"/>
    <x v="18"/>
    <n v="604.92499999999995"/>
  </r>
  <r>
    <s v="CG"/>
    <x v="32"/>
    <n v="3541.2941999999998"/>
  </r>
  <r>
    <s v="CG"/>
    <x v="21"/>
    <n v="1050.4930000000002"/>
  </r>
  <r>
    <s v="CG"/>
    <x v="22"/>
    <n v="246.15359999999998"/>
  </r>
  <r>
    <s v="CG"/>
    <x v="23"/>
    <n v="0"/>
  </r>
  <r>
    <s v="CG"/>
    <x v="24"/>
    <n v="0"/>
  </r>
  <r>
    <s v="CG"/>
    <x v="25"/>
    <n v="2122.91"/>
  </r>
  <r>
    <s v="CG"/>
    <x v="26"/>
    <n v="0"/>
  </r>
  <r>
    <s v="CG"/>
    <x v="27"/>
    <n v="0"/>
  </r>
  <r>
    <s v="CG"/>
    <x v="28"/>
    <n v="4.4000000000000004"/>
  </r>
  <r>
    <s v="CG"/>
    <x v="29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986">
  <r>
    <x v="0"/>
    <n v="1"/>
    <n v="2474.27"/>
    <n v="2474.27"/>
    <d v="2003-01-31T08:05:00"/>
    <d v="2003-01-31T17:40:00"/>
    <d v="2003-01-31T06:00:00"/>
    <d v="2003-01-31T12:00:00"/>
    <x v="0"/>
    <s v="T"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2"/>
    <n v="0.5"/>
    <n v="3294.87"/>
    <n v="14342.849999999999"/>
    <d v="2003-03-04T16:20:00"/>
    <d v="2003-03-08T11:55:00"/>
    <m/>
    <m/>
    <x v="0"/>
    <m/>
  </r>
  <r>
    <x v="1"/>
    <n v="1"/>
    <n v="4954.18"/>
    <m/>
    <m/>
    <m/>
    <m/>
    <m/>
    <x v="1"/>
    <m/>
  </r>
  <r>
    <x v="1"/>
    <n v="1"/>
    <n v="3312.31"/>
    <m/>
    <m/>
    <m/>
    <m/>
    <m/>
    <x v="1"/>
    <m/>
  </r>
  <r>
    <x v="1"/>
    <n v="1"/>
    <n v="2353.6799999999998"/>
    <m/>
    <m/>
    <m/>
    <m/>
    <m/>
    <x v="1"/>
    <m/>
  </r>
  <r>
    <x v="1"/>
    <n v="0.1"/>
    <n v="427.81000000000006"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3"/>
    <n v="1"/>
    <n v="420.64"/>
    <n v="628.76"/>
    <d v="2003-03-14T13:40:00"/>
    <d v="2003-03-16T19:10:00"/>
    <m/>
    <m/>
    <x v="2"/>
    <m/>
  </r>
  <r>
    <x v="1"/>
    <n v="1"/>
    <n v="205.48000000000002"/>
    <m/>
    <m/>
    <m/>
    <m/>
    <m/>
    <x v="1"/>
    <m/>
  </r>
  <r>
    <x v="1"/>
    <n v="1"/>
    <n v="2.64"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4"/>
    <n v="1"/>
    <n v="5002.26"/>
    <n v="5127.2975000000006"/>
    <d v="2003-04-04T16:35:00"/>
    <d v="2003-04-05T01:55:00"/>
    <m/>
    <m/>
    <x v="3"/>
    <m/>
  </r>
  <r>
    <x v="1"/>
    <n v="0.05"/>
    <n v="125.03750000000001"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5"/>
    <n v="0.8"/>
    <n v="4390.7119999999995"/>
    <n v="5465.4079999999994"/>
    <d v="2004-01-04T16:15:00"/>
    <d v="2004-01-05T04:15:00"/>
    <d v="2004-01-04T14:15:00"/>
    <d v="2004-01-05T03:00:00"/>
    <x v="0"/>
    <m/>
  </r>
  <r>
    <x v="1"/>
    <n v="0.3"/>
    <n v="1074.6959999999997"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6"/>
    <n v="1"/>
    <n v="6981.2599999999993"/>
    <n v="7017.8679999999995"/>
    <d v="2004-01-17T05:40:00"/>
    <d v="2004-01-18T05:00:00"/>
    <d v="2004-01-17T00:15:00"/>
    <d v="2004-01-17T11:00:00"/>
    <x v="4"/>
    <m/>
  </r>
  <r>
    <x v="1"/>
    <n v="0.2"/>
    <n v="36.607999999999997"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7"/>
    <n v="0"/>
    <n v="0"/>
    <n v="3994.6255999999998"/>
    <d v="2004-02-19T18:05:00"/>
    <d v="2004-02-22T08:10:00"/>
    <m/>
    <m/>
    <x v="5"/>
    <m/>
  </r>
  <r>
    <x v="1"/>
    <n v="1"/>
    <n v="1532.6799999999998"/>
    <m/>
    <m/>
    <m/>
    <m/>
    <m/>
    <x v="1"/>
    <m/>
  </r>
  <r>
    <x v="1"/>
    <n v="1"/>
    <n v="1958.4399999999998"/>
    <m/>
    <m/>
    <m/>
    <m/>
    <m/>
    <x v="1"/>
    <m/>
  </r>
  <r>
    <x v="1"/>
    <n v="0.8"/>
    <n v="503.50559999999996"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8"/>
    <n v="0.5"/>
    <n v="683.5"/>
    <n v="683.5"/>
    <d v="2005-01-01T16:55:00"/>
    <d v="2005-01-02T00:05:00"/>
    <d v="2005-01-01T14:00:00"/>
    <d v="2005-01-02T01:00:00"/>
    <x v="6"/>
    <m/>
  </r>
  <r>
    <x v="1"/>
    <m/>
    <m/>
    <m/>
    <m/>
    <m/>
    <m/>
    <m/>
    <x v="1"/>
    <m/>
  </r>
  <r>
    <x v="9"/>
    <n v="0.5"/>
    <n v="3208.0590000000002"/>
    <n v="3208.0590000000002"/>
    <d v="2005-01-03T13:30:00"/>
    <d v="2005-01-04T00:05:00"/>
    <d v="2005-01-03T10:00:00"/>
    <d v="2005-01-03T16:30:00"/>
    <x v="7"/>
    <m/>
  </r>
  <r>
    <x v="10"/>
    <n v="0.1"/>
    <n v="162.00480000000002"/>
    <n v="12167.856799999998"/>
    <d v="2005-01-04T22:45:00"/>
    <d v="2005-01-06T10:10:00"/>
    <d v="2005-01-04T19:30:00"/>
    <d v="2005-01-06T14:00:00"/>
    <x v="0"/>
    <n v="1"/>
  </r>
  <r>
    <x v="10"/>
    <n v="1"/>
    <n v="7329.7"/>
    <m/>
    <m/>
    <m/>
    <m/>
    <m/>
    <x v="1"/>
    <m/>
  </r>
  <r>
    <x v="10"/>
    <n v="0.5"/>
    <n v="4676.1519999999991"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1"/>
    <n v="0"/>
    <n v="0"/>
    <n v="1812.9407999999999"/>
    <d v="2005-01-11T22:35:00"/>
    <d v="2005-01-13T08:00:00"/>
    <m/>
    <m/>
    <x v="8"/>
    <m/>
  </r>
  <r>
    <x v="11"/>
    <n v="1"/>
    <n v="1686.5139999999999"/>
    <m/>
    <m/>
    <m/>
    <m/>
    <m/>
    <x v="1"/>
    <m/>
  </r>
  <r>
    <x v="11"/>
    <n v="0.2"/>
    <n v="126.42680000000001"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2"/>
    <n v="0"/>
    <n v="0"/>
    <n v="14303.83"/>
    <d v="2005-02-19T23:35:00"/>
    <d v="2005-02-21T00:10:00"/>
    <d v="2005-02-19T22:30:00"/>
    <d v="2005-02-20T17:00:00"/>
    <x v="0"/>
    <n v="1"/>
  </r>
  <r>
    <x v="12"/>
    <n v="1"/>
    <n v="14303.83"/>
    <m/>
    <m/>
    <m/>
    <m/>
    <m/>
    <x v="1"/>
    <m/>
  </r>
  <r>
    <x v="12"/>
    <n v="0"/>
    <n v="0"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3"/>
    <n v="0.6"/>
    <n v="1845.2759999999998"/>
    <n v="4020.1079999999997"/>
    <d v="2005-03-17T16:20:00"/>
    <d v="2005-03-18T10:45:00"/>
    <d v="2005-03-17T11:30:00"/>
    <d v="2005-03-18T02:00:00"/>
    <x v="0"/>
    <m/>
  </r>
  <r>
    <x v="13"/>
    <n v="0.9"/>
    <n v="2174.8319999999999"/>
    <m/>
    <d v="2005-03-18T11:55:00"/>
    <d v="2005-03-19T20:15:00"/>
    <m/>
    <m/>
    <x v="1"/>
    <m/>
  </r>
  <r>
    <x v="14"/>
    <n v="0.8"/>
    <n v="172.61599999999999"/>
    <n v="172.61599999999999"/>
    <m/>
    <m/>
    <m/>
    <m/>
    <x v="2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5"/>
    <n v="0.9"/>
    <n v="5264.6759999999995"/>
    <n v="6779.5529999999999"/>
    <d v="2006-01-20T16:25:00"/>
    <d v="2006-01-21T05:40:00"/>
    <d v="2006-01-20T15:00:00"/>
    <d v="2006-01-21T01:30:00"/>
    <x v="0"/>
    <n v="5"/>
  </r>
  <r>
    <x v="15"/>
    <n v="0.3"/>
    <n v="1514.877"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6"/>
    <n v="0.9"/>
    <n v="1823.6970000000001"/>
    <n v="1823.6970000000001"/>
    <d v="2006-02-11T17:05:00"/>
    <d v="2006-02-11T23:00:00"/>
    <s v=" 2/11/06 09:00"/>
    <d v="2006-02-11T21:30:00"/>
    <x v="0"/>
    <n v="7"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7"/>
    <n v="0.75"/>
    <n v="4990.3799999999992"/>
    <n v="8147.9624999999987"/>
    <d v="2006-03-05T15:55:00"/>
    <d v="2006-03-06T13:05:00"/>
    <d v="2006-03-05T14:00:00"/>
    <d v="2006-03-06T01:15:00"/>
    <x v="0"/>
    <n v="4"/>
  </r>
  <r>
    <x v="17"/>
    <n v="0.75"/>
    <n v="3157.5824999999995"/>
    <m/>
    <m/>
    <m/>
    <m/>
    <m/>
    <x v="1"/>
    <m/>
  </r>
  <r>
    <x v="18"/>
    <n v="0"/>
    <n v="0"/>
    <n v="418.22"/>
    <d v="2006-03-07T13:25:00"/>
    <d v="2006-03-09T09:25:00"/>
    <m/>
    <m/>
    <x v="9"/>
    <n v="0.79"/>
  </r>
  <r>
    <x v="18"/>
    <n v="1"/>
    <n v="358.6"/>
    <m/>
    <m/>
    <m/>
    <m/>
    <m/>
    <x v="1"/>
    <m/>
  </r>
  <r>
    <x v="18"/>
    <n v="0.5"/>
    <n v="59.62"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9"/>
    <n v="0.95"/>
    <n v="8178.4834999999985"/>
    <n v="8178.4834999999985"/>
    <d v="2006-12-01T03:30:00"/>
    <d v="2006-12-01T21:40:00"/>
    <d v="2006-12-01T02:30:00"/>
    <d v="2006-12-01T14:00:00"/>
    <x v="0"/>
    <n v="10"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20"/>
    <n v="0.25"/>
    <n v="1640.9525000000001"/>
    <n v="5772.8225000000002"/>
    <d v="2007-01-14T21:10:00"/>
    <d v="2007-01-15T12:25:00"/>
    <d v="2007-01-14T19:00:00"/>
    <d v="2007-01-15T14:00:00"/>
    <x v="10"/>
    <n v="3"/>
  </r>
  <r>
    <x v="20"/>
    <n v="0.5"/>
    <n v="4131.87"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21"/>
    <n v="1"/>
    <n v="9039.33"/>
    <n v="9165.2800000000007"/>
    <d v="2007-01-21T08:20:00"/>
    <d v="2007-01-22T06:35:00"/>
    <d v="2007-01-21T05:00:00"/>
    <d v="2107-01-01T20:00:00"/>
    <x v="11"/>
    <n v="3"/>
  </r>
  <r>
    <x v="21"/>
    <n v="0.25"/>
    <n v="125.94999999999999"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22"/>
    <n v="0"/>
    <n v="0"/>
    <n v="11150.578000000001"/>
    <d v="2007-02-23T23:40:00"/>
    <d v="2007-02-26T10:10:00"/>
    <d v="2007-02-23T22:30:00"/>
    <d v="2007-02-26T05:00:00"/>
    <x v="12"/>
    <m/>
  </r>
  <r>
    <x v="22"/>
    <n v="1"/>
    <n v="4666.2800000000007"/>
    <m/>
    <m/>
    <m/>
    <m/>
    <m/>
    <x v="1"/>
    <m/>
  </r>
  <r>
    <x v="22"/>
    <n v="1"/>
    <n v="5157.1499999999996"/>
    <m/>
    <m/>
    <m/>
    <m/>
    <m/>
    <x v="1"/>
    <m/>
  </r>
  <r>
    <x v="22"/>
    <n v="0.4"/>
    <n v="1327.1480000000001"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23"/>
    <n v="1"/>
    <n v="6413.13"/>
    <n v="7742.7390000000005"/>
    <d v="2007-03-01T07:10:00"/>
    <d v="2007-03-02T08:40:00"/>
    <d v="2007-03-01T04:30:00"/>
    <d v="2007-03-01T16:30:00"/>
    <x v="13"/>
    <n v="2"/>
  </r>
  <r>
    <x v="23"/>
    <n v="0.3"/>
    <n v="1329.6090000000002"/>
    <m/>
    <m/>
    <m/>
    <d v="2007-03-01T23:00:00"/>
    <d v="2007-03-02T12:00:00"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24"/>
    <n v="0.67"/>
    <n v="4526.8617000000004"/>
    <n v="4551.6097"/>
    <d v="2007-04-11T12:30:00"/>
    <d v="2007-04-12T06:15:00"/>
    <d v="2007-04-11T06:30:00"/>
    <d v="2007-04-12T04:30:00"/>
    <x v="14"/>
    <n v="7"/>
  </r>
  <r>
    <x v="24"/>
    <n v="0.2"/>
    <n v="24.748000000000001"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25"/>
    <n v="0.8"/>
    <n v="1143.2726400000001"/>
    <n v="2256.6873600000004"/>
    <d v="2007-12-01T13:05:00"/>
    <d v="2007-12-03T05:35:00"/>
    <d v="2007-12-01T11:00:00"/>
    <d v="2007-12-01T23:00:00"/>
    <x v="4"/>
    <n v="3"/>
  </r>
  <r>
    <x v="25"/>
    <n v="1"/>
    <n v="1093.2416000000001"/>
    <m/>
    <m/>
    <m/>
    <m/>
    <m/>
    <x v="1"/>
    <m/>
  </r>
  <r>
    <x v="25"/>
    <n v="0.2"/>
    <n v="20.173120000000001"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26"/>
    <n v="0.8"/>
    <n v="8429.7241599999998"/>
    <n v="8865.5652799999989"/>
    <d v="2007-12-11T06:20:00"/>
    <d v="2007-12-12T04:30:00"/>
    <d v="2007-12-11T04:30:00"/>
    <d v="2007-12-11T17:30:00"/>
    <x v="15"/>
    <n v="3"/>
  </r>
  <r>
    <x v="26"/>
    <n v="0.1"/>
    <n v="435.84111999999999"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27"/>
    <n v="0"/>
    <n v="0"/>
    <n v="129.7824"/>
    <d v="2008-01-05T17:45:00"/>
    <d v="2008-01-09T03:55:00"/>
    <m/>
    <m/>
    <x v="8"/>
    <m/>
  </r>
  <r>
    <x v="27"/>
    <n v="1"/>
    <n v="5.984"/>
    <m/>
    <m/>
    <m/>
    <m/>
    <m/>
    <x v="1"/>
    <m/>
  </r>
  <r>
    <x v="27"/>
    <n v="1"/>
    <n v="46.569600000000001"/>
    <m/>
    <m/>
    <m/>
    <m/>
    <m/>
    <x v="1"/>
    <m/>
  </r>
  <r>
    <x v="27"/>
    <n v="1"/>
    <n v="77.228800000000007"/>
    <m/>
    <m/>
    <m/>
    <m/>
    <m/>
    <x v="1"/>
    <m/>
  </r>
  <r>
    <x v="27"/>
    <n v="0"/>
    <n v="0"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28"/>
    <n v="0.75"/>
    <n v="1964.2845000000002"/>
    <n v="1964.2845000000002"/>
    <d v="2008-02-17T03:25:00"/>
    <d v="2008-02-17T15:35:00"/>
    <d v="2008-02-17T01:30:00"/>
    <d v="2008-02-17T13:00:00"/>
    <x v="16"/>
    <s v="T"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29"/>
    <m/>
    <m/>
    <m/>
    <s v="no samples"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30"/>
    <n v="1"/>
    <n v="0"/>
    <n v="0"/>
    <d v="2008-03-25T06:45:00"/>
    <d v="2008-03-25T22:30:00"/>
    <m/>
    <m/>
    <x v="17"/>
    <m/>
  </r>
  <r>
    <x v="31"/>
    <n v="1"/>
    <n v="389.8048"/>
    <n v="389.8048"/>
    <d v="2008-03-25T23:45:00"/>
    <d v="2008-03-26T17:35:00"/>
    <m/>
    <m/>
    <x v="1"/>
    <m/>
  </r>
  <r>
    <x v="32"/>
    <n v="0.05"/>
    <n v="260.09845999999999"/>
    <n v="260.09845999999999"/>
    <d v="2008-03-26T19:55:00"/>
    <d v="2008-03-27T05:35:00"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33"/>
    <n v="0.75"/>
    <n v="2512.4392500000004"/>
    <n v="7856.8443299999999"/>
    <d v="2008-11-30T15:25:00"/>
    <d v="2008-12-01T12:10:00"/>
    <d v="2008-11-30T12:30:00"/>
    <d v="2008-12-01T14:00:00"/>
    <x v="0"/>
    <n v="4"/>
  </r>
  <r>
    <x v="1"/>
    <n v="0.67"/>
    <n v="5344.4050799999995"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34"/>
    <n v="0.5"/>
    <n v="1369.4602"/>
    <n v="8358.2902479999993"/>
    <d v="2008-12-08T15:45:00"/>
    <d v="2008-12-09T18:25:00"/>
    <d v="2008-12-08T13:30:00"/>
    <d v="2008-12-09T23:00:00"/>
    <x v="18"/>
    <n v="4"/>
  </r>
  <r>
    <x v="35"/>
    <n v="0.67"/>
    <n v="6820.8106479999997"/>
    <n v="3527.5231520000002"/>
    <d v="2008-12-09T19:35:00"/>
    <d v="2008-12-10T08:00:00"/>
    <m/>
    <m/>
    <x v="1"/>
    <m/>
  </r>
  <r>
    <x v="1"/>
    <n v="0.25"/>
    <n v="168.01940000000002"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36"/>
    <n v="0.67"/>
    <n v="7257.8620999999985"/>
    <n v="7257.8620999999985"/>
    <d v="2009-01-09T06:10:00"/>
    <d v="2009-01-09T16:25:00"/>
    <d v="2009-01-09T05:00:00"/>
    <d v="2009-01-09T18:00:00"/>
    <x v="0"/>
    <n v="3"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37"/>
    <n v="0.6"/>
    <n v="3456.7620000000002"/>
    <n v="3456.7620000000002"/>
    <d v="2009-02-27T06:20:00"/>
    <d v="2009-02-27T14:45:00"/>
    <s v="2/27/09 00;00"/>
    <d v="2009-02-27T06:00:00"/>
    <x v="19"/>
    <s v="T"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38"/>
    <n v="0.8"/>
    <n v="1080.2720000000002"/>
    <n v="8185.9098800000011"/>
    <d v="2009-03-28T19:00:00"/>
    <d v="2009-03-29T17:25:00"/>
    <d v="2009-03-28T17:30:00"/>
    <d v="2009-03-29T12:30:00"/>
    <x v="20"/>
    <n v="5"/>
  </r>
  <r>
    <x v="1"/>
    <n v="0.9"/>
    <n v="7105.6378800000011"/>
    <m/>
    <m/>
    <m/>
    <m/>
    <m/>
    <x v="1"/>
    <m/>
  </r>
  <r>
    <x v="1"/>
    <m/>
    <m/>
    <m/>
    <m/>
    <m/>
    <m/>
    <m/>
    <x v="1"/>
    <m/>
  </r>
  <r>
    <x v="39"/>
    <n v="0"/>
    <n v="0"/>
    <n v="0"/>
    <d v="2009-04-21T07:20:00"/>
    <d v="2009-04-21T12:55:00"/>
    <m/>
    <m/>
    <x v="2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40"/>
    <m/>
    <m/>
    <s v="missing"/>
    <d v="2009-12-08T09:00:00"/>
    <d v="2009-12-09T05:23:00"/>
    <d v="2009-12-08T04:30:00"/>
    <d v="2009-12-09T17:00:00"/>
    <x v="14"/>
    <n v="3"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41"/>
    <n v="0"/>
    <n v="0"/>
    <n v="55.281600000000005"/>
    <d v="2010-01-23T14:40:00"/>
    <d v="2010-01-25T02:05:00"/>
    <m/>
    <m/>
    <x v="22"/>
    <m/>
  </r>
  <r>
    <x v="41"/>
    <n v="1"/>
    <n v="55.281600000000005"/>
    <m/>
    <m/>
    <m/>
    <m/>
    <m/>
    <x v="1"/>
    <m/>
  </r>
  <r>
    <x v="41"/>
    <n v="0"/>
    <n v="0"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42"/>
    <n v="1"/>
    <n v="11531.144"/>
    <n v="12922.3488"/>
    <d v="2010-02-09T04:05:00"/>
    <d v="2010-02-10T11:05:00"/>
    <d v="2010-02-08T19:00:00"/>
    <d v="2010-02-09T04:30:00"/>
    <x v="0"/>
    <n v="8"/>
  </r>
  <r>
    <x v="42"/>
    <n v="0.8"/>
    <n v="1391.2048"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43"/>
    <n v="0"/>
    <n v="0"/>
    <n v="52.8"/>
    <d v="2010-03-09T16:20:00"/>
    <d v="2010-03-11T04:30:00"/>
    <m/>
    <m/>
    <x v="8"/>
    <m/>
  </r>
  <r>
    <x v="43"/>
    <n v="1"/>
    <n v="52.8"/>
    <m/>
    <m/>
    <m/>
    <m/>
    <m/>
    <x v="1"/>
    <m/>
  </r>
  <r>
    <x v="43"/>
    <n v="0"/>
    <n v="0"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1"/>
    <m/>
    <m/>
    <m/>
    <m/>
    <m/>
    <m/>
    <m/>
    <x v="1"/>
    <m/>
  </r>
  <r>
    <x v="44"/>
    <n v="0"/>
    <n v="0"/>
    <n v="0"/>
    <d v="2010-04-08T05:20:00"/>
    <d v="2010-04-08T12:45:00"/>
    <d v="2010-04-07T13:00:00"/>
    <d v="2010-04-08T07:00:00"/>
    <x v="23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42">
  <r>
    <x v="0"/>
    <n v="0.8"/>
    <n v="112.47200000000001"/>
    <n v="112.47200000000001"/>
    <d v="2003-01-31T07:54:00"/>
    <d v="2003-01-31T17:34:00"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2"/>
    <n v="0.8"/>
    <n v="975.42720000000008"/>
    <n v="1684.2132000000001"/>
    <d v="2003-03-04T16:26:00"/>
    <d v="2003-03-07T18:42:00"/>
    <m/>
    <s v="snow"/>
    <m/>
    <m/>
  </r>
  <r>
    <x v="2"/>
    <n v="1"/>
    <n v="399.61400000000003"/>
    <m/>
    <m/>
    <m/>
    <m/>
    <m/>
    <m/>
    <m/>
  </r>
  <r>
    <x v="2"/>
    <n v="1"/>
    <n v="309.17200000000003"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3"/>
    <n v="1"/>
    <n v="26.4"/>
    <n v="26.4"/>
    <d v="2003-03-14T13:20:00"/>
    <d v="2003-03-16T12:07:00"/>
    <m/>
    <s v="melt"/>
    <m/>
    <m/>
  </r>
  <r>
    <x v="1"/>
    <m/>
    <m/>
    <m/>
    <m/>
    <m/>
    <m/>
    <m/>
    <m/>
    <m/>
  </r>
  <r>
    <x v="4"/>
    <n v="1"/>
    <n v="539"/>
    <n v="715.88"/>
    <d v="2003-04-04T16:40:00"/>
    <d v="2003-04-05T01:33:00"/>
    <m/>
    <s v="rain, FR, snow"/>
    <m/>
    <m/>
  </r>
  <r>
    <x v="4"/>
    <n v="0.2"/>
    <n v="176.88"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5"/>
    <n v="0"/>
    <n v="0"/>
    <n v="0"/>
    <d v="2004-01-04T16:51:00"/>
    <d v="2004-01-04T23:09:00"/>
    <d v="2004-01-04T14:15:00"/>
    <d v="2004-01-05T03:00:00"/>
    <s v="snow"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6"/>
    <n v="1"/>
    <n v="911.30000000000007"/>
    <n v="911.30000000000007"/>
    <d v="2004-01-17T08:58:00"/>
    <d v="2004-01-17T20:02:00"/>
    <d v="2004-01-17T00:15:00"/>
    <d v="2004-01-17T11:00:00"/>
    <s v="snow, FR"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7"/>
    <n v="1"/>
    <n v="427.2"/>
    <n v="440.13599999999997"/>
    <d v="2004-02-20T14:16:00"/>
    <d v="2004-02-22T04:41:00"/>
    <m/>
    <m/>
    <s v="melt with rain and snow"/>
    <m/>
  </r>
  <r>
    <x v="7"/>
    <n v="0.1"/>
    <n v="12.936000000000002"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8"/>
    <n v="0"/>
    <n v="0"/>
    <n v="0"/>
    <d v="2005-01-01T16:58:00"/>
    <d v="2005-01-02T00:21:00"/>
    <d v="2005-01-01T14:00:00"/>
    <d v="2005-01-02T01:00:00"/>
    <s v="rain, FR"/>
    <m/>
  </r>
  <r>
    <x v="9"/>
    <n v="0.95"/>
    <n v="1966.3612999999998"/>
    <n v="1966.3612999999998"/>
    <d v="2005-01-03T13:12:00"/>
    <d v="2005-01-03T18:58:00"/>
    <d v="2005-01-03T10:00:00"/>
    <d v="2005-01-03T16:30:00"/>
    <s v="FR"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0"/>
    <n v="0"/>
    <n v="0"/>
    <n v="0"/>
    <d v="2005-01-11T13:33:00"/>
    <d v="2005-01-13T08:25:00"/>
    <m/>
    <m/>
    <s v="melt with rain"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1"/>
    <n v="1"/>
    <n v="572.25"/>
    <n v="572.25"/>
    <d v="2005-02-20T10:24:00"/>
    <d v="2005-02-21T00:29:00"/>
    <d v="2005-02-19T22:30:00"/>
    <d v="2005-02-20T17:00:00"/>
    <s v="snow"/>
    <n v="1"/>
  </r>
  <r>
    <x v="11"/>
    <n v="0"/>
    <n v="0"/>
    <n v="0"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2"/>
    <n v="1"/>
    <n v="1568.444"/>
    <n v="1568.444"/>
    <d v="2005-03-17T19:49:00"/>
    <d v="2005-03-18T13:00:00"/>
    <m/>
    <s v="snow"/>
    <m/>
    <m/>
  </r>
  <r>
    <x v="13"/>
    <n v="0"/>
    <n v="0"/>
    <n v="0"/>
    <d v="2005-03-18T16:29:00"/>
    <d v="2005-03-19T20:15:00"/>
    <m/>
    <s v="melt"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4"/>
    <n v="0.1"/>
    <n v="91.168000000000006"/>
    <n v="91.168000000000006"/>
    <d v="2006-01-21T01:21:00"/>
    <d v="2006-01-21T03:52:00"/>
    <d v="2006-01-20T15:00:00"/>
    <d v="2006-01-21T01:30:00"/>
    <s v="snow"/>
    <n v="5"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5"/>
    <n v="0.8"/>
    <n v="2444.6272000000004"/>
    <n v="2444.6272000000004"/>
    <d v="2006-02-16T05:29:00"/>
    <d v="2006-02-16T17:46:00"/>
    <d v="2006-02-16T07:00:00"/>
    <d v="2006-02-16T18:30:00"/>
    <s v="S, R, FR, D, I"/>
    <n v="2"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6"/>
    <n v="1"/>
    <n v="1838.04"/>
    <n v="1838.04"/>
    <d v="2006-03-06T01:00:00"/>
    <d v="2006-03-06T14:15:00"/>
    <d v="2006-03-06T06:00:00"/>
    <d v="2006-03-06T12:00:00"/>
    <s v="snow"/>
    <n v="1.5"/>
  </r>
  <r>
    <x v="17"/>
    <n v="0.5"/>
    <n v="52.72"/>
    <n v="90.56"/>
    <d v="2006-03-07T13:28:00"/>
    <d v="2006-03-09T02:21:00"/>
    <m/>
    <m/>
    <s v="melt and rain"/>
    <m/>
  </r>
  <r>
    <x v="17"/>
    <n v="1"/>
    <n v="20.239999999999998"/>
    <m/>
    <m/>
    <m/>
    <m/>
    <m/>
    <m/>
    <m/>
  </r>
  <r>
    <x v="17"/>
    <n v="1"/>
    <n v="17.600000000000001"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8"/>
    <n v="1"/>
    <n v="925.1"/>
    <n v="925.1"/>
    <d v="2006-12-01T03:33:00"/>
    <d v="2006-12-01T22:11:00"/>
    <d v="2006-12-01T02:30:00"/>
    <d v="2006-12-01T14:00:00"/>
    <s v="snow"/>
    <n v="10"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9"/>
    <n v="0.3"/>
    <n v="39.6"/>
    <n v="531.18999999999994"/>
    <d v="2007-01-14T21:15:00"/>
    <d v="2007-01-15T10:13:00"/>
    <d v="2007-01-14T19:00:00"/>
    <d v="2007-01-15T14:00:00"/>
    <s v="lt snow"/>
    <n v="3"/>
  </r>
  <r>
    <x v="19"/>
    <n v="0.5"/>
    <n v="491.59"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20"/>
    <n v="0.3"/>
    <n v="112.06799999999998"/>
    <n v="112.06799999999998"/>
    <d v="2007-01-21T18:02:00"/>
    <d v="2007-01-22T06:19:00"/>
    <d v="2007-01-21T05:00:00"/>
    <d v="2107-01-01T20:00:00"/>
    <s v="snow, FD"/>
    <n v="3"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21"/>
    <n v="1"/>
    <n v="38.35"/>
    <n v="38.35"/>
    <d v="2007-02-23T23:48:00"/>
    <d v="2007-02-25T20:18:00"/>
    <d v="2007-02-23T22:30:00"/>
    <d v="2007-02-26T05:00:00"/>
    <s v="snow, FR, R"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22"/>
    <n v="1"/>
    <n v="789.62600000000009"/>
    <n v="789.62600000000009"/>
    <d v="2007-03-01T07:17:00"/>
    <d v="2007-03-01T15:36:00"/>
    <d v="2007-03-01T04:30:00"/>
    <d v="2007-03-01T16:30:00"/>
    <s v="snow, rain"/>
    <n v="2"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23"/>
    <n v="0.7"/>
    <n v="318.95499999999998"/>
    <n v="510.48699999999997"/>
    <d v="2007-04-11T12:23:00"/>
    <d v="2007-04-12T02:37:00"/>
    <d v="2007-04-11T06:30:00"/>
    <d v="2007-04-12T04:30:00"/>
    <s v="snow, rain"/>
    <n v="7"/>
  </r>
  <r>
    <x v="23"/>
    <n v="0.3"/>
    <n v="191.53200000000001"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24"/>
    <n v="1"/>
    <n v="0"/>
    <n v="13.86"/>
    <d v="2007-12-01T20:08:00"/>
    <d v="2007-12-03T05:41:00"/>
    <d v="2007-12-01T11:00:00"/>
    <d v="2007-12-01T23:00:00"/>
    <s v="snow, FR"/>
    <n v="3"/>
  </r>
  <r>
    <x v="24"/>
    <n v="1"/>
    <n v="0"/>
    <m/>
    <m/>
    <m/>
    <m/>
    <m/>
    <m/>
    <m/>
  </r>
  <r>
    <x v="24"/>
    <n v="1"/>
    <n v="13.86"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25"/>
    <n v="1"/>
    <n v="3504.1800000000003"/>
    <n v="4300.0520000000006"/>
    <d v="2007-12-11T10:06:00"/>
    <d v="2007-12-12T04:32:00"/>
    <d v="2007-12-11T04:30:00"/>
    <d v="2007-12-11T17:30:00"/>
    <s v="FR, S, I, R"/>
    <n v="3"/>
  </r>
  <r>
    <x v="25"/>
    <n v="0.2"/>
    <n v="795.87200000000007"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26"/>
    <n v="0"/>
    <n v="0"/>
    <n v="296.60000000000002"/>
    <d v="2008-01-05T17:50:00"/>
    <d v="2008-01-09T06:05:00"/>
    <m/>
    <m/>
    <s v="melt with rain"/>
    <m/>
  </r>
  <r>
    <x v="26"/>
    <n v="1"/>
    <n v="168.79999999999998"/>
    <m/>
    <m/>
    <m/>
    <m/>
    <m/>
    <m/>
    <m/>
  </r>
  <r>
    <x v="26"/>
    <n v="1"/>
    <n v="0"/>
    <m/>
    <m/>
    <m/>
    <m/>
    <m/>
    <m/>
    <m/>
  </r>
  <r>
    <x v="26"/>
    <n v="1"/>
    <n v="127.80000000000001"/>
    <m/>
    <m/>
    <m/>
    <m/>
    <m/>
    <m/>
    <m/>
  </r>
  <r>
    <x v="26"/>
    <n v="0"/>
    <n v="0"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27"/>
    <n v="1"/>
    <n v="0"/>
    <n v="132.369"/>
    <d v="2008-02-17T03:26:00"/>
    <d v="2008-02-18T05:49:00"/>
    <d v="2008-02-17T01:30:00"/>
    <d v="2008-02-18T12:00:00"/>
    <s v="FR, then rain, some melt, ending as snow"/>
    <s v="T"/>
  </r>
  <r>
    <x v="27"/>
    <n v="0.3"/>
    <n v="132.369"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28"/>
    <n v="1"/>
    <n v="308"/>
    <n v="308"/>
    <d v="2008-03-21T05:58:00"/>
    <d v="2008-03-22T10:22:00"/>
    <d v="2008-03-21T05:00:00"/>
    <d v="2008-03-22T05:00:00"/>
    <s v="snow"/>
    <n v="12"/>
  </r>
  <r>
    <x v="28"/>
    <n v="1"/>
    <n v="0"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29"/>
    <n v="1"/>
    <n v="0"/>
    <n v="10.56"/>
    <d v="2008-03-25T06:51:00"/>
    <d v="2008-03-27T06:05:00"/>
    <m/>
    <m/>
    <s v="melt, ending with rain/snow mix"/>
    <m/>
  </r>
  <r>
    <x v="29"/>
    <n v="1"/>
    <n v="0"/>
    <m/>
    <m/>
    <m/>
    <m/>
    <m/>
    <m/>
    <m/>
  </r>
  <r>
    <x v="29"/>
    <n v="0.1"/>
    <n v="10.56"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30"/>
    <n v="0.5"/>
    <n v="604.92499999999995"/>
    <n v="604.92499999999995"/>
    <d v="2008-11-30T15:32:00"/>
    <d v="2008-12-01T12:19:00"/>
    <d v="2008-11-30T12:30:00"/>
    <d v="2008-12-01T14:00:00"/>
    <s v="snow"/>
    <n v="4"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31"/>
    <n v="0.6"/>
    <n v="1078.4099999999999"/>
    <n v="3541.2941999999998"/>
    <d v="2008-12-08T15:45:00"/>
    <d v="2008-12-09T22:14:00"/>
    <d v="2008-12-08T13:30:00"/>
    <d v="2008-12-09T23:00:00"/>
    <s v="snow, some lt FR and rain"/>
    <n v="4"/>
  </r>
  <r>
    <x v="31"/>
    <n v="0.9"/>
    <n v="2462.8842"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32"/>
    <n v="0.67"/>
    <n v="1050.4930000000002"/>
    <n v="1050.4930000000002"/>
    <d v="2009-01-09T05:59:00"/>
    <d v="2009-01-09T16:58:00"/>
    <d v="2009-01-09T05:00:00"/>
    <d v="2009-01-09T18:00:00"/>
    <s v="snow"/>
    <n v="3"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33"/>
    <n v="0.6"/>
    <n v="246.15359999999998"/>
    <n v="246.15359999999998"/>
    <d v="2009-02-27T06:29:00"/>
    <d v="2009-02-27T12:50:00"/>
    <d v="2009-02-27T00:00:00"/>
    <d v="2009-02-27T06:00:00"/>
    <s v="FR, then snow"/>
    <s v="T"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34"/>
    <n v="1"/>
    <s v="no report/missing?"/>
    <n v="0"/>
    <d v="2009-03-28T19:06:00"/>
    <d v="2009-03-29T15:52:00"/>
    <d v="2009-03-28T17:30:00"/>
    <d v="2009-03-29T12:30:00"/>
    <s v="snow, fFR"/>
    <n v="5"/>
  </r>
  <r>
    <x v="35"/>
    <n v="1"/>
    <n v="0"/>
    <n v="0"/>
    <d v="2009-04-21T07:22:00"/>
    <d v="2009-04-21T12:37:00"/>
    <m/>
    <m/>
    <s v="rain, some snow"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36"/>
    <n v="1"/>
    <n v="2122.91"/>
    <n v="2122.91"/>
    <d v="2009-12-08T09:37:00"/>
    <d v="2009-12-09T01:43:00"/>
    <d v="2009-12-08T04:30:00"/>
    <d v="2009-12-09T17:00:00"/>
    <s v="snow, rain"/>
    <n v="3"/>
  </r>
  <r>
    <x v="36"/>
    <n v="0"/>
    <n v="0"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37"/>
    <n v="0"/>
    <n v="0"/>
    <n v="0"/>
    <d v="2010-01-23T14:29:00"/>
    <d v="2010-01-25T07:03:00"/>
    <m/>
    <m/>
    <s v="melt with some rain"/>
    <m/>
  </r>
  <r>
    <x v="1"/>
    <m/>
    <m/>
    <m/>
    <m/>
    <m/>
    <m/>
    <m/>
    <m/>
    <m/>
  </r>
  <r>
    <x v="1"/>
    <m/>
    <m/>
    <m/>
    <m/>
    <m/>
    <m/>
    <m/>
    <m/>
    <m/>
  </r>
  <r>
    <x v="38"/>
    <n v="1"/>
    <s v="missing"/>
    <s v="missing"/>
    <d v="2010-02-09T02:46:00"/>
    <d v="2010-02-10T09:23:00"/>
    <d v="2010-02-08T19:00:00"/>
    <d v="2010-02-09T04:30:00"/>
    <s v="snow"/>
    <n v="8"/>
  </r>
  <r>
    <x v="1"/>
    <m/>
    <m/>
    <m/>
    <m/>
    <m/>
    <m/>
    <m/>
    <m/>
    <m/>
  </r>
  <r>
    <x v="1"/>
    <m/>
    <m/>
    <m/>
    <m/>
    <m/>
    <m/>
    <m/>
    <m/>
    <m/>
  </r>
  <r>
    <x v="39"/>
    <n v="1"/>
    <n v="4.4000000000000004"/>
    <n v="4.4000000000000004"/>
    <d v="2010-03-09T15:32:00"/>
    <d v="2010-03-11T06:18:00"/>
    <m/>
    <m/>
    <s v="melt with rain"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1"/>
    <m/>
    <m/>
    <m/>
    <m/>
    <m/>
    <m/>
    <m/>
    <m/>
    <m/>
  </r>
  <r>
    <x v="40"/>
    <n v="0"/>
    <n v="0"/>
    <n v="0"/>
    <d v="2010-04-08T05:24:00"/>
    <d v="2010-04-08T12:49:00"/>
    <m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363"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1"/>
    <n v="0.9"/>
    <x v="1"/>
    <n v="569.40660000000003"/>
    <d v="2002-01-14T08:40:00"/>
    <d v="2002-01-14T14:30:00"/>
    <m/>
    <m/>
    <m/>
    <m/>
  </r>
  <r>
    <x v="0"/>
    <m/>
    <x v="0"/>
    <m/>
    <m/>
    <m/>
    <m/>
    <m/>
    <m/>
    <m/>
  </r>
  <r>
    <x v="2"/>
    <n v="0.8"/>
    <x v="2"/>
    <n v="5272.7835999999998"/>
    <d v="2002-01-16T14:00:00"/>
    <d v="2002-01-17T04:40:00"/>
    <m/>
    <m/>
    <m/>
    <m/>
  </r>
  <r>
    <x v="2"/>
    <n v="0.7"/>
    <x v="3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3"/>
    <n v="1"/>
    <x v="4"/>
    <n v="13358.671399999999"/>
    <d v="2002-01-31T05:30:00"/>
    <d v="2002-02-01T12:50:00"/>
    <m/>
    <m/>
    <m/>
    <m/>
  </r>
  <r>
    <x v="3"/>
    <n v="0.7"/>
    <x v="5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4"/>
    <n v="0.8"/>
    <x v="6"/>
    <n v="3188.6527999999998"/>
    <d v="2002-02-21T05:20:00"/>
    <d v="2002-02-21T12:50:00"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5"/>
    <n v="0.1"/>
    <x v="7"/>
    <n v="9380.3233000000018"/>
    <d v="2002-03-01T21:45:00"/>
    <d v="2002-03-02T23:25:00"/>
    <m/>
    <m/>
    <m/>
    <m/>
  </r>
  <r>
    <x v="5"/>
    <n v="1"/>
    <x v="8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6"/>
    <n v="1"/>
    <x v="9"/>
    <n v="2474.27"/>
    <d v="2003-01-31T08:05:00"/>
    <d v="2003-01-31T17:40:00"/>
    <d v="2003-01-31T06:00:00"/>
    <d v="2003-01-31T12:00:00"/>
    <s v="snow"/>
    <s v="T"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7"/>
    <n v="0.7"/>
    <x v="10"/>
    <n v="15660.797999999999"/>
    <d v="2003-03-04T16:20:00"/>
    <d v="2003-03-08T11:55:00"/>
    <m/>
    <m/>
    <s v="snow"/>
    <m/>
  </r>
  <r>
    <x v="7"/>
    <n v="1"/>
    <x v="11"/>
    <m/>
    <m/>
    <m/>
    <m/>
    <m/>
    <m/>
    <m/>
  </r>
  <r>
    <x v="7"/>
    <n v="1"/>
    <x v="12"/>
    <m/>
    <m/>
    <m/>
    <m/>
    <m/>
    <m/>
    <m/>
  </r>
  <r>
    <x v="7"/>
    <n v="1"/>
    <x v="13"/>
    <m/>
    <m/>
    <m/>
    <m/>
    <m/>
    <m/>
    <m/>
  </r>
  <r>
    <x v="7"/>
    <n v="0.1"/>
    <x v="14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8"/>
    <n v="1"/>
    <x v="15"/>
    <n v="628.76"/>
    <d v="2003-03-14T13:40:00"/>
    <d v="2003-03-16T19:10:00"/>
    <m/>
    <m/>
    <s v="melt"/>
    <m/>
  </r>
  <r>
    <x v="8"/>
    <n v="1"/>
    <x v="16"/>
    <m/>
    <m/>
    <m/>
    <m/>
    <m/>
    <m/>
    <m/>
  </r>
  <r>
    <x v="8"/>
    <n v="1"/>
    <x v="17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9"/>
    <n v="1"/>
    <x v="18"/>
    <n v="5127.2975000000006"/>
    <d v="2003-04-04T16:35:00"/>
    <d v="2003-04-05T01:55:00"/>
    <m/>
    <m/>
    <s v="rain, FR, snow"/>
    <m/>
  </r>
  <r>
    <x v="9"/>
    <n v="0.05"/>
    <x v="19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10"/>
    <n v="0.9"/>
    <x v="20"/>
    <n v="6014.2469999999994"/>
    <d v="2004-01-04T16:15:00"/>
    <d v="2004-01-05T04:15:00"/>
    <d v="2004-01-04T14:15:00"/>
    <d v="2004-01-05T03:00:00"/>
    <s v="snow"/>
    <m/>
  </r>
  <r>
    <x v="10"/>
    <n v="0.3"/>
    <x v="21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11"/>
    <n v="1"/>
    <x v="22"/>
    <n v="7017.8679999999995"/>
    <d v="2004-01-17T05:40:00"/>
    <d v="2004-01-18T05:00:00"/>
    <d v="2004-01-17T00:15:00"/>
    <d v="2004-01-17T11:00:00"/>
    <s v="snow, FR"/>
    <m/>
  </r>
  <r>
    <x v="11"/>
    <n v="0.2"/>
    <x v="23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12"/>
    <n v="0"/>
    <x v="24"/>
    <n v="3994.6255999999998"/>
    <d v="2004-02-19T18:05:00"/>
    <d v="2004-02-22T08:10:00"/>
    <m/>
    <m/>
    <s v="melt with rain and snow"/>
    <m/>
  </r>
  <r>
    <x v="12"/>
    <n v="1"/>
    <x v="25"/>
    <m/>
    <m/>
    <m/>
    <m/>
    <m/>
    <m/>
    <m/>
  </r>
  <r>
    <x v="12"/>
    <n v="1"/>
    <x v="26"/>
    <m/>
    <m/>
    <m/>
    <m/>
    <m/>
    <m/>
    <m/>
  </r>
  <r>
    <x v="12"/>
    <n v="0.8"/>
    <x v="27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13"/>
    <n v="0.7"/>
    <x v="28"/>
    <n v="956.9"/>
    <d v="2005-01-01T16:55:00"/>
    <d v="2005-01-02T00:05:00"/>
    <d v="2005-01-01T14:00:00"/>
    <d v="2005-01-02T01:00:00"/>
    <s v="rain, FR"/>
    <m/>
  </r>
  <r>
    <x v="0"/>
    <m/>
    <x v="0"/>
    <m/>
    <m/>
    <m/>
    <m/>
    <m/>
    <m/>
    <m/>
  </r>
  <r>
    <x v="14"/>
    <n v="0.8"/>
    <x v="29"/>
    <n v="5132.894400000001"/>
    <d v="2005-01-03T13:30:00"/>
    <d v="2005-01-04T00:05:00"/>
    <d v="2005-01-03T10:00:00"/>
    <d v="2005-01-03T16:30:00"/>
    <s v="FR"/>
    <m/>
  </r>
  <r>
    <x v="15"/>
    <n v="0.1"/>
    <x v="30"/>
    <n v="14038.317599999998"/>
    <d v="2005-01-04T22:45:00"/>
    <d v="2005-01-06T10:10:00"/>
    <d v="2005-01-04T19:30:00"/>
    <d v="2005-01-06T14:00:00"/>
    <s v="snow"/>
    <n v="1"/>
  </r>
  <r>
    <x v="15"/>
    <n v="1"/>
    <x v="31"/>
    <m/>
    <m/>
    <m/>
    <m/>
    <m/>
    <m/>
    <m/>
  </r>
  <r>
    <x v="15"/>
    <n v="0.7"/>
    <x v="32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16"/>
    <n v="0"/>
    <x v="24"/>
    <n v="1812.9407999999999"/>
    <d v="2005-01-11T22:35:00"/>
    <d v="2005-01-13T08:00:00"/>
    <m/>
    <m/>
    <s v="melt with rain"/>
    <m/>
  </r>
  <r>
    <x v="16"/>
    <n v="1"/>
    <x v="33"/>
    <m/>
    <m/>
    <m/>
    <m/>
    <m/>
    <m/>
    <m/>
  </r>
  <r>
    <x v="16"/>
    <n v="0.2"/>
    <x v="34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17"/>
    <n v="0"/>
    <x v="24"/>
    <n v="14303.83"/>
    <d v="2005-02-19T23:35:00"/>
    <d v="2005-02-21T00:10:00"/>
    <d v="2005-02-19T22:30:00"/>
    <d v="2005-02-20T17:00:00"/>
    <s v="snow"/>
    <n v="1"/>
  </r>
  <r>
    <x v="17"/>
    <n v="1"/>
    <x v="35"/>
    <m/>
    <m/>
    <m/>
    <m/>
    <m/>
    <m/>
    <m/>
  </r>
  <r>
    <x v="17"/>
    <n v="0"/>
    <x v="24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18"/>
    <n v="0.8"/>
    <x v="36"/>
    <n v="4876.848"/>
    <d v="2005-03-17T16:20:00"/>
    <d v="2005-03-18T10:45:00"/>
    <d v="2005-03-17T11:30:00"/>
    <d v="2005-03-18T02:00:00"/>
    <s v="snow"/>
    <m/>
  </r>
  <r>
    <x v="18"/>
    <n v="1"/>
    <x v="37"/>
    <m/>
    <d v="2005-03-18T11:55:00"/>
    <d v="2005-03-19T20:15:00"/>
    <m/>
    <m/>
    <m/>
    <m/>
  </r>
  <r>
    <x v="19"/>
    <n v="1"/>
    <x v="38"/>
    <n v="215.76999999999998"/>
    <m/>
    <m/>
    <m/>
    <m/>
    <s v="melt"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20"/>
    <n v="0.95"/>
    <x v="39"/>
    <n v="7072.0349999999999"/>
    <d v="2006-01-20T16:25:00"/>
    <d v="2006-01-21T05:40:00"/>
    <d v="2006-01-20T15:00:00"/>
    <d v="2006-01-21T01:30:00"/>
    <s v="snow"/>
    <n v="5"/>
  </r>
  <r>
    <x v="20"/>
    <n v="0.3"/>
    <x v="4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21"/>
    <n v="0.9"/>
    <x v="41"/>
    <n v="1823.6970000000001"/>
    <d v="2006-02-11T17:05:00"/>
    <d v="2006-02-11T23:00:00"/>
    <s v=" 2/11/06 09:00"/>
    <d v="2006-02-11T21:30:00"/>
    <s v="snow"/>
    <n v="7"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22"/>
    <m/>
    <x v="0"/>
    <m/>
    <s v="out not sampled"/>
    <s v="2/16/2006  5:29:00 AM-17:46"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23"/>
    <n v="0.9"/>
    <x v="42"/>
    <n v="9356.5439999999981"/>
    <d v="2006-03-05T15:55:00"/>
    <d v="2006-03-06T13:05:00"/>
    <d v="2006-03-05T14:00:00"/>
    <d v="2006-03-06T01:15:00"/>
    <s v="snow"/>
    <n v="4"/>
  </r>
  <r>
    <x v="23"/>
    <n v="0.8"/>
    <x v="43"/>
    <m/>
    <m/>
    <m/>
    <m/>
    <m/>
    <m/>
    <m/>
  </r>
  <r>
    <x v="24"/>
    <n v="0"/>
    <x v="24"/>
    <n v="418.22"/>
    <d v="2006-03-07T13:25:00"/>
    <d v="2006-03-09T09:25:00"/>
    <m/>
    <m/>
    <s v="melt and some rain"/>
    <n v="0.79"/>
  </r>
  <r>
    <x v="24"/>
    <n v="1"/>
    <x v="44"/>
    <m/>
    <m/>
    <m/>
    <m/>
    <m/>
    <m/>
    <m/>
  </r>
  <r>
    <x v="24"/>
    <n v="0.5"/>
    <x v="45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25"/>
    <n v="0.95"/>
    <x v="46"/>
    <n v="8178.4834999999985"/>
    <d v="2006-12-01T03:30:00"/>
    <d v="2006-12-01T21:40:00"/>
    <d v="2006-12-01T02:30:00"/>
    <d v="2006-12-01T14:00:00"/>
    <s v="snow"/>
    <n v="10"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26"/>
    <n v="0.3"/>
    <x v="47"/>
    <n v="7753.7609999999995"/>
    <d v="2007-01-14T21:10:00"/>
    <d v="2007-01-15T12:25:00"/>
    <d v="2007-01-14T19:00:00"/>
    <d v="2007-01-15T14:00:00"/>
    <s v="lt snow"/>
    <n v="3"/>
  </r>
  <r>
    <x v="26"/>
    <n v="0.7"/>
    <x v="48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27"/>
    <n v="1"/>
    <x v="49"/>
    <n v="9391.99"/>
    <d v="2007-01-21T08:20:00"/>
    <d v="2007-01-22T06:35:00"/>
    <d v="2007-01-21T05:00:00"/>
    <d v="2107-01-01T20:00:00"/>
    <s v="snow, FD"/>
    <n v="3"/>
  </r>
  <r>
    <x v="27"/>
    <n v="0.7"/>
    <x v="5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28"/>
    <n v="0"/>
    <x v="24"/>
    <n v="11814.152"/>
    <d v="2007-02-23T23:40:00"/>
    <d v="2007-02-26T10:10:00"/>
    <d v="2007-02-23T22:30:00"/>
    <d v="2007-02-26T05:00:00"/>
    <s v="snow, FR, R"/>
    <m/>
  </r>
  <r>
    <x v="28"/>
    <n v="1"/>
    <x v="51"/>
    <m/>
    <m/>
    <m/>
    <m/>
    <m/>
    <m/>
    <m/>
  </r>
  <r>
    <x v="28"/>
    <n v="1"/>
    <x v="52"/>
    <m/>
    <m/>
    <m/>
    <m/>
    <m/>
    <m/>
    <m/>
  </r>
  <r>
    <x v="28"/>
    <n v="0.6"/>
    <x v="53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29"/>
    <n v="1"/>
    <x v="54"/>
    <n v="8185.9420000000009"/>
    <d v="2007-03-01T07:10:00"/>
    <d v="2007-03-02T08:40:00"/>
    <d v="2007-03-01T04:30:00"/>
    <d v="2007-03-01T16:30:00"/>
    <s v="melt with snow and rain"/>
    <n v="2"/>
  </r>
  <r>
    <x v="29"/>
    <n v="0.4"/>
    <x v="55"/>
    <m/>
    <m/>
    <m/>
    <d v="2007-03-01T23:00:00"/>
    <d v="2007-03-02T12:00:00"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30"/>
    <n v="0.8"/>
    <x v="56"/>
    <n v="5504.2000000000007"/>
    <d v="2007-04-11T12:30:00"/>
    <d v="2007-04-12T06:15:00"/>
    <d v="2007-04-11T06:30:00"/>
    <d v="2007-04-12T04:30:00"/>
    <s v="snow, rain"/>
    <n v="7"/>
  </r>
  <r>
    <x v="30"/>
    <n v="0.8"/>
    <x v="57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31"/>
    <n v="0.9"/>
    <x v="58"/>
    <n v="2399.5964400000003"/>
    <d v="2007-12-01T13:05:00"/>
    <d v="2007-12-03T05:35:00"/>
    <d v="2007-12-01T11:00:00"/>
    <d v="2007-12-01T23:00:00"/>
    <s v="snow, FR"/>
    <n v="3"/>
  </r>
  <r>
    <x v="31"/>
    <n v="1"/>
    <x v="59"/>
    <m/>
    <m/>
    <m/>
    <m/>
    <m/>
    <m/>
    <m/>
  </r>
  <r>
    <x v="31"/>
    <n v="0.2"/>
    <x v="6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32"/>
    <n v="1"/>
    <x v="61"/>
    <n v="10972.996319999998"/>
    <d v="2007-12-11T06:20:00"/>
    <d v="2007-12-12T04:30:00"/>
    <d v="2007-12-11T04:30:00"/>
    <d v="2007-12-11T17:30:00"/>
    <s v="FR, S, I, R"/>
    <n v="3"/>
  </r>
  <r>
    <x v="32"/>
    <n v="0.1"/>
    <x v="62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33"/>
    <n v="0"/>
    <x v="24"/>
    <n v="153.49047999999999"/>
    <d v="2008-01-05T17:45:00"/>
    <d v="2008-01-09T03:55:00"/>
    <m/>
    <m/>
    <s v="melt with rain"/>
    <m/>
  </r>
  <r>
    <x v="33"/>
    <n v="1"/>
    <x v="63"/>
    <m/>
    <m/>
    <m/>
    <m/>
    <m/>
    <m/>
    <m/>
  </r>
  <r>
    <x v="33"/>
    <n v="1"/>
    <x v="64"/>
    <m/>
    <m/>
    <m/>
    <m/>
    <m/>
    <m/>
    <m/>
  </r>
  <r>
    <x v="33"/>
    <n v="1"/>
    <x v="65"/>
    <m/>
    <m/>
    <m/>
    <m/>
    <m/>
    <m/>
    <m/>
  </r>
  <r>
    <x v="33"/>
    <n v="0.05"/>
    <x v="66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34"/>
    <n v="0.8"/>
    <x v="67"/>
    <n v="2095.2368000000001"/>
    <d v="2008-02-17T03:25:00"/>
    <d v="2008-02-17T15:35:00"/>
    <d v="2008-02-17T01:30:00"/>
    <d v="2008-02-17T13:00:00"/>
    <s v="FR, rain"/>
    <s v="T"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35"/>
    <m/>
    <x v="0"/>
    <m/>
    <s v="no samples"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36"/>
    <n v="1"/>
    <x v="24"/>
    <n v="0"/>
    <d v="2008-03-25T06:45:00"/>
    <d v="2008-03-25T22:30:00"/>
    <m/>
    <m/>
    <s v="melt"/>
    <m/>
  </r>
  <r>
    <x v="37"/>
    <n v="1"/>
    <x v="68"/>
    <n v="389.8048"/>
    <d v="2008-03-25T23:45:00"/>
    <d v="2008-03-26T17:35:00"/>
    <m/>
    <m/>
    <s v="melt"/>
    <m/>
  </r>
  <r>
    <x v="38"/>
    <n v="0.05"/>
    <x v="69"/>
    <n v="260.09845999999999"/>
    <d v="2008-03-26T19:55:00"/>
    <d v="2008-03-27T05:35:00"/>
    <m/>
    <m/>
    <s v="melt with rain and snow"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39"/>
    <n v="0.9"/>
    <x v="70"/>
    <n v="9396.3063000000002"/>
    <d v="2008-11-30T15:25:00"/>
    <d v="2008-12-01T12:10:00"/>
    <d v="2008-11-30T12:30:00"/>
    <d v="2008-12-01T14:00:00"/>
    <s v="snow"/>
    <n v="4"/>
  </r>
  <r>
    <x v="39"/>
    <n v="0.8"/>
    <x v="71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40"/>
    <n v="0.8"/>
    <x v="72"/>
    <n v="9011.9469680000002"/>
    <d v="2008-12-08T15:45:00"/>
    <d v="2008-12-09T18:25:00"/>
    <d v="2008-12-08T13:30:00"/>
    <d v="2008-12-09T23:00:00"/>
    <s v="snow, some lt FR and rain"/>
    <n v="4"/>
  </r>
  <r>
    <x v="41"/>
    <n v="0.67"/>
    <x v="73"/>
    <n v="2204.0822800000001"/>
    <d v="2008-12-09T19:35:00"/>
    <d v="2008-12-10T08:00:00"/>
    <m/>
    <m/>
    <m/>
    <m/>
  </r>
  <r>
    <x v="41"/>
    <n v="0.25"/>
    <x v="74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42"/>
    <n v="0.75"/>
    <x v="75"/>
    <n v="8124.472499999998"/>
    <d v="2009-01-09T06:10:00"/>
    <d v="2009-01-09T16:25:00"/>
    <d v="2009-01-09T05:00:00"/>
    <d v="2009-01-09T18:00:00"/>
    <s v="snow"/>
    <n v="3"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43"/>
    <n v="0.8"/>
    <x v="76"/>
    <n v="4609.0160000000005"/>
    <d v="2009-02-27T06:20:00"/>
    <d v="2009-02-27T14:45:00"/>
    <s v="2/27/09 00;00"/>
    <d v="2009-02-27T06:00:00"/>
    <s v="FR, then snow"/>
    <s v="T"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44"/>
    <n v="0.8"/>
    <x v="77"/>
    <n v="8185.9098800000011"/>
    <d v="2009-03-28T19:00:00"/>
    <d v="2009-03-29T17:25:00"/>
    <d v="2009-03-28T17:30:00"/>
    <d v="2009-03-29T12:30:00"/>
    <s v="snow, fFR"/>
    <n v="5"/>
  </r>
  <r>
    <x v="44"/>
    <n v="0.9"/>
    <x v="78"/>
    <m/>
    <m/>
    <m/>
    <m/>
    <m/>
    <m/>
    <m/>
  </r>
  <r>
    <x v="0"/>
    <m/>
    <x v="0"/>
    <m/>
    <m/>
    <m/>
    <m/>
    <m/>
    <m/>
    <m/>
  </r>
  <r>
    <x v="45"/>
    <n v="1"/>
    <x v="79"/>
    <s v="no report"/>
    <d v="2009-04-21T07:20:00"/>
    <d v="2009-04-21T12:55:00"/>
    <m/>
    <m/>
    <s v="rain, some snow"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46"/>
    <m/>
    <x v="80"/>
    <s v="missing"/>
    <d v="2009-12-08T09:00:00"/>
    <d v="2009-12-09T05:23:00"/>
    <d v="2009-12-08T04:30:00"/>
    <d v="2009-12-09T17:00:00"/>
    <s v="snow, rain"/>
    <n v="3"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47"/>
    <n v="0"/>
    <x v="24"/>
    <n v="55.281600000000005"/>
    <d v="2010-01-23T14:40:00"/>
    <d v="2010-01-25T02:05:00"/>
    <m/>
    <m/>
    <s v="melt with some rain"/>
    <m/>
  </r>
  <r>
    <x v="47"/>
    <n v="1"/>
    <x v="81"/>
    <m/>
    <m/>
    <m/>
    <m/>
    <m/>
    <m/>
    <m/>
  </r>
  <r>
    <x v="47"/>
    <n v="0"/>
    <x v="24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48"/>
    <n v="1"/>
    <x v="82"/>
    <n v="12922.3488"/>
    <d v="2010-02-09T04:05:00"/>
    <d v="2010-02-10T11:05:00"/>
    <d v="2010-02-08T19:00:00"/>
    <d v="2010-02-09T04:30:00"/>
    <s v="snow"/>
    <n v="8"/>
  </r>
  <r>
    <x v="48"/>
    <n v="0.8"/>
    <x v="83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49"/>
    <n v="0"/>
    <x v="24"/>
    <n v="52.8"/>
    <d v="2010-03-09T16:20:00"/>
    <d v="2010-03-11T04:30:00"/>
    <m/>
    <m/>
    <s v="melt with rain"/>
    <m/>
  </r>
  <r>
    <x v="49"/>
    <n v="1"/>
    <x v="84"/>
    <m/>
    <m/>
    <m/>
    <m/>
    <m/>
    <m/>
    <m/>
  </r>
  <r>
    <x v="49"/>
    <n v="0"/>
    <x v="24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50"/>
    <n v="1"/>
    <x v="79"/>
    <s v="no report"/>
    <d v="2010-04-08T05:20:00"/>
    <d v="2010-04-08T12:45:00"/>
    <d v="2010-04-07T13:00:00"/>
    <d v="2010-04-08T07:00:00"/>
    <s v="rain, turning to snow"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51"/>
    <n v="1"/>
    <x v="80"/>
    <s v="missing"/>
    <d v="2010-12-20T17:50:00"/>
    <d v="2010-12-21T12:55:00"/>
    <d v="2010-12-20T18:30:00"/>
    <d v="2010-12-21T09:00:00"/>
    <s v="snow with some FD"/>
    <n v="1"/>
  </r>
  <r>
    <x v="51"/>
    <n v="1"/>
    <x v="80"/>
    <s v="missing"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52"/>
    <n v="1"/>
    <x v="85"/>
    <s v="missing"/>
    <d v="2011-01-31T09:35:00"/>
    <d v="2011-02-02T13:20:00"/>
    <d v="2011-01-31T01:00:00"/>
    <d v="2011-02-02T09:00:00"/>
    <s v="heavy snow"/>
    <n v="18"/>
  </r>
  <r>
    <x v="52"/>
    <n v="1"/>
    <x v="80"/>
    <s v="missing"/>
    <m/>
    <m/>
    <m/>
    <m/>
    <m/>
    <m/>
  </r>
  <r>
    <x v="52"/>
    <n v="1"/>
    <x v="80"/>
    <s v="missing"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53"/>
    <n v="1"/>
    <x v="80"/>
    <s v="missing"/>
    <d v="2011-02-20T09:45:00"/>
    <d v="2011-02-22T09:10:00"/>
    <d v="2011-02-20T09:30:00"/>
    <d v="2011-02-22T12:00:00"/>
    <s v="snow with rain, FR"/>
    <n v="6"/>
  </r>
  <r>
    <x v="53"/>
    <n v="1"/>
    <x v="80"/>
    <s v="missing"/>
    <m/>
    <m/>
    <m/>
    <m/>
    <m/>
    <m/>
  </r>
  <r>
    <x v="53"/>
    <n v="1"/>
    <x v="80"/>
    <s v="missing"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0"/>
    <m/>
    <x v="0"/>
    <m/>
    <m/>
    <m/>
    <m/>
    <m/>
    <m/>
    <m/>
  </r>
  <r>
    <x v="54"/>
    <n v="1"/>
    <x v="80"/>
    <s v="missing"/>
    <d v="2011-04-19T18:45:00"/>
    <d v="2011-04-20T08:50:0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14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I238:AJ272" firstHeaderRow="1" firstDataRow="1" firstDataCol="1"/>
  <pivotFields count="3">
    <pivotField showAll="0"/>
    <pivotField axis="axisRow" showAll="0">
      <items count="34">
        <item x="0"/>
        <item x="1"/>
        <item x="3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31"/>
        <item x="15"/>
        <item x="16"/>
        <item x="17"/>
        <item x="18"/>
        <item x="32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dataField="1" showAll="0"/>
  </pivotFields>
  <rowFields count="1">
    <field x="1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Sum of Glycol (gal)" fld="2" baseField="1" baseItem="0"/>
  </dataFields>
  <formats count="1">
    <format dxfId="4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O129:P185" firstHeaderRow="1" firstDataRow="1" firstDataCol="1"/>
  <pivotFields count="10">
    <pivotField axis="axisRow" showAll="0">
      <items count="56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0"/>
        <item t="default"/>
      </items>
    </pivotField>
    <pivotField showAll="0"/>
    <pivotField dataField="1" showAll="0">
      <items count="87">
        <item x="24"/>
        <item x="17"/>
        <item x="63"/>
        <item x="60"/>
        <item x="66"/>
        <item x="23"/>
        <item x="64"/>
        <item x="84"/>
        <item x="81"/>
        <item x="45"/>
        <item x="7"/>
        <item x="65"/>
        <item x="57"/>
        <item x="19"/>
        <item x="34"/>
        <item x="30"/>
        <item x="74"/>
        <item x="16"/>
        <item x="38"/>
        <item x="69"/>
        <item x="50"/>
        <item x="44"/>
        <item x="68"/>
        <item x="15"/>
        <item x="14"/>
        <item x="62"/>
        <item x="27"/>
        <item x="1"/>
        <item x="28"/>
        <item x="3"/>
        <item x="21"/>
        <item x="77"/>
        <item x="59"/>
        <item x="58"/>
        <item x="83"/>
        <item x="40"/>
        <item x="25"/>
        <item x="33"/>
        <item x="55"/>
        <item x="41"/>
        <item x="26"/>
        <item x="47"/>
        <item x="53"/>
        <item x="67"/>
        <item x="72"/>
        <item x="13"/>
        <item x="37"/>
        <item x="36"/>
        <item x="9"/>
        <item x="70"/>
        <item x="5"/>
        <item x="6"/>
        <item x="12"/>
        <item x="43"/>
        <item x="2"/>
        <item x="76"/>
        <item x="10"/>
        <item x="51"/>
        <item x="20"/>
        <item x="11"/>
        <item x="18"/>
        <item x="29"/>
        <item x="52"/>
        <item x="56"/>
        <item x="39"/>
        <item x="48"/>
        <item x="42"/>
        <item x="71"/>
        <item x="54"/>
        <item x="32"/>
        <item x="73"/>
        <item x="22"/>
        <item x="78"/>
        <item x="31"/>
        <item x="75"/>
        <item x="46"/>
        <item x="49"/>
        <item x="8"/>
        <item x="4"/>
        <item x="61"/>
        <item x="82"/>
        <item x="35"/>
        <item x="80"/>
        <item x="85"/>
        <item x="79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 t="grand">
      <x/>
    </i>
  </rowItems>
  <colItems count="1">
    <i/>
  </colItems>
  <dataFields count="1">
    <dataField name="Sum of daily" fld="2" baseField="0" baseItem="0"/>
  </dataFields>
  <formats count="1">
    <format dxfId="3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V117:AW226" firstHeaderRow="1" firstDataRow="1" firstDataCol="1"/>
  <pivotFields count="10">
    <pivotField axis="axisRow" showAll="0">
      <items count="46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25">
        <item x="7"/>
        <item x="16"/>
        <item x="15"/>
        <item x="19"/>
        <item x="10"/>
        <item x="2"/>
        <item x="9"/>
        <item x="8"/>
        <item x="5"/>
        <item x="13"/>
        <item x="22"/>
        <item x="17"/>
        <item x="6"/>
        <item x="3"/>
        <item x="21"/>
        <item x="23"/>
        <item x="0"/>
        <item x="11"/>
        <item x="20"/>
        <item x="4"/>
        <item x="12"/>
        <item x="14"/>
        <item x="18"/>
        <item x="1"/>
        <item t="default"/>
      </items>
    </pivotField>
    <pivotField showAll="0"/>
  </pivotFields>
  <rowFields count="2">
    <field x="0"/>
    <field x="8"/>
  </rowFields>
  <rowItems count="109">
    <i>
      <x/>
    </i>
    <i r="1">
      <x v="16"/>
    </i>
    <i>
      <x v="1"/>
    </i>
    <i r="1">
      <x v="16"/>
    </i>
    <i>
      <x v="2"/>
    </i>
    <i r="1">
      <x v="5"/>
    </i>
    <i>
      <x v="3"/>
    </i>
    <i r="1">
      <x v="13"/>
    </i>
    <i>
      <x v="4"/>
    </i>
    <i r="1">
      <x v="16"/>
    </i>
    <i>
      <x v="5"/>
    </i>
    <i r="1">
      <x v="19"/>
    </i>
    <i>
      <x v="6"/>
    </i>
    <i r="1">
      <x v="8"/>
    </i>
    <i>
      <x v="7"/>
    </i>
    <i r="1">
      <x v="12"/>
    </i>
    <i>
      <x v="8"/>
    </i>
    <i r="1">
      <x/>
    </i>
    <i>
      <x v="9"/>
    </i>
    <i r="1">
      <x v="16"/>
    </i>
    <i r="1">
      <x v="23"/>
    </i>
    <i>
      <x v="10"/>
    </i>
    <i r="1">
      <x v="7"/>
    </i>
    <i r="1">
      <x v="23"/>
    </i>
    <i>
      <x v="11"/>
    </i>
    <i r="1">
      <x v="16"/>
    </i>
    <i r="1">
      <x v="23"/>
    </i>
    <i>
      <x v="12"/>
    </i>
    <i r="1">
      <x v="16"/>
    </i>
    <i r="1">
      <x v="23"/>
    </i>
    <i>
      <x v="13"/>
    </i>
    <i r="1">
      <x v="5"/>
    </i>
    <i>
      <x v="14"/>
    </i>
    <i r="1">
      <x v="16"/>
    </i>
    <i r="1">
      <x v="23"/>
    </i>
    <i>
      <x v="15"/>
    </i>
    <i r="1">
      <x v="16"/>
    </i>
    <i>
      <x v="16"/>
    </i>
    <i r="1">
      <x v="16"/>
    </i>
    <i r="1">
      <x v="23"/>
    </i>
    <i>
      <x v="17"/>
    </i>
    <i r="1">
      <x v="6"/>
    </i>
    <i r="1">
      <x v="23"/>
    </i>
    <i>
      <x v="18"/>
    </i>
    <i r="1">
      <x v="16"/>
    </i>
    <i>
      <x v="19"/>
    </i>
    <i r="1">
      <x v="4"/>
    </i>
    <i r="1">
      <x v="23"/>
    </i>
    <i>
      <x v="20"/>
    </i>
    <i r="1">
      <x v="17"/>
    </i>
    <i r="1">
      <x v="23"/>
    </i>
    <i>
      <x v="21"/>
    </i>
    <i r="1">
      <x v="20"/>
    </i>
    <i r="1">
      <x v="23"/>
    </i>
    <i>
      <x v="22"/>
    </i>
    <i r="1">
      <x v="9"/>
    </i>
    <i r="1">
      <x v="23"/>
    </i>
    <i>
      <x v="23"/>
    </i>
    <i r="1">
      <x v="21"/>
    </i>
    <i r="1">
      <x v="23"/>
    </i>
    <i>
      <x v="24"/>
    </i>
    <i r="1">
      <x v="19"/>
    </i>
    <i r="1">
      <x v="23"/>
    </i>
    <i>
      <x v="25"/>
    </i>
    <i r="1">
      <x v="2"/>
    </i>
    <i r="1">
      <x v="23"/>
    </i>
    <i>
      <x v="26"/>
    </i>
    <i r="1">
      <x v="7"/>
    </i>
    <i r="1">
      <x v="23"/>
    </i>
    <i>
      <x v="27"/>
    </i>
    <i r="1">
      <x v="1"/>
    </i>
    <i>
      <x v="28"/>
    </i>
    <i r="1">
      <x v="23"/>
    </i>
    <i>
      <x v="29"/>
    </i>
    <i r="1">
      <x v="11"/>
    </i>
    <i>
      <x v="30"/>
    </i>
    <i r="1">
      <x v="23"/>
    </i>
    <i>
      <x v="31"/>
    </i>
    <i r="1">
      <x v="23"/>
    </i>
    <i>
      <x v="32"/>
    </i>
    <i r="1">
      <x v="16"/>
    </i>
    <i>
      <x v="33"/>
    </i>
    <i r="1">
      <x v="22"/>
    </i>
    <i>
      <x v="34"/>
    </i>
    <i r="1">
      <x v="23"/>
    </i>
    <i>
      <x v="35"/>
    </i>
    <i r="1">
      <x v="16"/>
    </i>
    <i>
      <x v="36"/>
    </i>
    <i r="1">
      <x v="3"/>
    </i>
    <i>
      <x v="37"/>
    </i>
    <i r="1">
      <x v="18"/>
    </i>
    <i>
      <x v="38"/>
    </i>
    <i r="1">
      <x v="14"/>
    </i>
    <i>
      <x v="39"/>
    </i>
    <i r="1">
      <x v="21"/>
    </i>
    <i>
      <x v="40"/>
    </i>
    <i r="1">
      <x v="10"/>
    </i>
    <i r="1">
      <x v="23"/>
    </i>
    <i>
      <x v="41"/>
    </i>
    <i r="1">
      <x v="16"/>
    </i>
    <i r="1">
      <x v="23"/>
    </i>
    <i>
      <x v="42"/>
    </i>
    <i r="1">
      <x v="7"/>
    </i>
    <i r="1">
      <x v="23"/>
    </i>
    <i>
      <x v="43"/>
    </i>
    <i r="1">
      <x v="15"/>
    </i>
    <i>
      <x v="44"/>
    </i>
    <i r="1">
      <x v="23"/>
    </i>
    <i t="grand">
      <x/>
    </i>
  </rowItems>
  <colItems count="1">
    <i/>
  </colItems>
  <dataFields count="1">
    <dataField name="Sum of storm total" fld="3" baseField="0" baseItem="0"/>
  </dataFields>
  <formats count="7">
    <format dxfId="16">
      <pivotArea collapsedLevelsAreSubtotals="1" fieldPosition="0">
        <references count="1">
          <reference field="0" count="1">
            <x v="0"/>
          </reference>
        </references>
      </pivotArea>
    </format>
    <format dxfId="15">
      <pivotArea collapsedLevelsAreSubtotals="1" fieldPosition="0">
        <references count="2">
          <reference field="0" count="1" selected="0">
            <x v="0"/>
          </reference>
          <reference field="8" count="1">
            <x v="16"/>
          </reference>
        </references>
      </pivotArea>
    </format>
    <format dxfId="14">
      <pivotArea field="0" type="button" dataOnly="0" labelOnly="1" outline="0" axis="axisRow" fieldPosition="0"/>
    </format>
    <format dxfId="13">
      <pivotArea dataOnly="0" labelOnly="1" outline="0" axis="axisValues" fieldPosition="0"/>
    </format>
    <format dxfId="12">
      <pivotArea dataOnly="0" labelOnly="1" fieldPosition="0">
        <references count="1">
          <reference field="0" count="1">
            <x v="0"/>
          </reference>
        </references>
      </pivotArea>
    </format>
    <format dxfId="11">
      <pivotArea dataOnly="0" labelOnly="1" fieldPosition="0">
        <references count="2">
          <reference field="0" count="1" selected="0">
            <x v="0"/>
          </reference>
          <reference field="8" count="1">
            <x v="16"/>
          </reference>
        </references>
      </pivotArea>
    </format>
    <format dxfId="2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S117:AT159" firstHeaderRow="1" firstDataRow="1" firstDataCol="1"/>
  <pivotFields count="10">
    <pivotField axis="axisRow" showAll="0">
      <items count="42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Items count="1">
    <i/>
  </colItems>
  <dataFields count="1">
    <dataField name="Sum of storm total" fld="3" baseField="0" baseItem="0"/>
  </dataFields>
  <formats count="5">
    <format dxfId="20">
      <pivotArea collapsedLevelsAreSubtotals="1" fieldPosition="0">
        <references count="1">
          <reference field="0" count="2">
            <x v="0"/>
            <x v="1"/>
          </reference>
        </references>
      </pivotArea>
    </format>
    <format dxfId="19">
      <pivotArea field="0" type="button" dataOnly="0" labelOnly="1" outline="0" axis="axisRow" fieldPosition="0"/>
    </format>
    <format dxfId="18">
      <pivotArea dataOnly="0" labelOnly="1" outline="0" axis="axisValues" fieldPosition="0"/>
    </format>
    <format dxfId="17">
      <pivotArea dataOnly="0" labelOnly="1" fieldPosition="0">
        <references count="1">
          <reference field="0" count="2">
            <x v="0"/>
            <x v="1"/>
          </reference>
        </references>
      </pivotArea>
    </format>
    <format dxfId="1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P117:AQ163" firstHeaderRow="1" firstDataRow="1" firstDataCol="1"/>
  <pivotFields count="10">
    <pivotField axis="axisRow" showAll="0">
      <items count="46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Items count="1">
    <i/>
  </colItems>
  <dataFields count="1">
    <dataField name="Sum of storm total" fld="3" baseField="0" baseItem="0"/>
  </dataFields>
  <formats count="5">
    <format dxfId="24">
      <pivotArea collapsedLevelsAreSubtotals="1" fieldPosition="0">
        <references count="1">
          <reference field="0" count="2">
            <x v="0"/>
            <x v="1"/>
          </reference>
        </references>
      </pivotArea>
    </format>
    <format dxfId="23">
      <pivotArea field="0" type="button" dataOnly="0" labelOnly="1" outline="0" axis="axisRow" fieldPosition="0"/>
    </format>
    <format dxfId="22">
      <pivotArea dataOnly="0" labelOnly="1" outline="0" axis="axisValues" fieldPosition="0"/>
    </format>
    <format dxfId="21">
      <pivotArea dataOnly="0" labelOnly="1" fieldPosition="0">
        <references count="1">
          <reference field="0" count="2">
            <x v="0"/>
            <x v="1"/>
          </reference>
        </references>
      </pivotArea>
    </format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O216:P258" firstHeaderRow="1" firstDataRow="1" firstDataCol="1"/>
  <pivotFields count="10">
    <pivotField axis="axisRow" showAll="0">
      <items count="42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Items count="1">
    <i/>
  </colItems>
  <dataFields count="1">
    <dataField name="Sum of storm total" fld="3" baseField="0" baseItem="0"/>
  </dataFields>
  <formats count="2">
    <format dxfId="10">
      <pivotArea type="all" dataOnly="0" outline="0" fieldPosition="0"/>
    </format>
    <format dxfId="8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O397:P426" firstHeaderRow="1" firstDataRow="1" firstDataCol="1"/>
  <pivotFields count="10">
    <pivotField axis="axisRow" showAll="0">
      <items count="29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Sum of CG storm total" fld="3" baseField="0" baseItem="0"/>
  </dataFields>
  <formats count="2">
    <format dxfId="9">
      <pivotArea type="all" dataOnly="0" outline="0" fieldPosition="0"/>
    </format>
    <format dxfId="6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O397:P426" firstHeaderRow="1" firstDataRow="1" firstDataCol="1"/>
  <pivotFields count="10">
    <pivotField axis="axisRow" showAll="0">
      <items count="29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Sum of CG storm total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O216:P258" firstHeaderRow="1" firstDataRow="1" firstDataCol="1"/>
  <pivotFields count="10">
    <pivotField axis="axisRow" showAll="0">
      <items count="42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Items count="1">
    <i/>
  </colItems>
  <dataFields count="1">
    <dataField name="Sum of storm total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pivotTable" Target="../pivotTables/pivotTable3.xml"/><Relationship Id="rId7" Type="http://schemas.openxmlformats.org/officeDocument/2006/relationships/vmlDrawing" Target="../drawings/vmlDrawing1.v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365"/>
  <sheetViews>
    <sheetView tabSelected="1" zoomScale="80" zoomScaleNormal="80" workbookViewId="0">
      <pane ySplit="1" topLeftCell="A2" activePane="bottomLeft" state="frozen"/>
      <selection activeCell="Q1" sqref="Q1"/>
      <selection pane="bottomLeft" sqref="A1:XFD1048576"/>
    </sheetView>
  </sheetViews>
  <sheetFormatPr defaultRowHeight="12.75" x14ac:dyDescent="0.2"/>
  <cols>
    <col min="1" max="1" width="18.85546875" style="241" customWidth="1"/>
    <col min="2" max="4" width="18.85546875" style="95" customWidth="1"/>
    <col min="5" max="8" width="12.7109375" style="97" customWidth="1"/>
    <col min="9" max="13" width="21.7109375" style="97" customWidth="1"/>
    <col min="14" max="14" width="21.42578125" style="97" customWidth="1"/>
    <col min="15" max="15" width="14.140625" style="95" customWidth="1"/>
    <col min="16" max="16" width="21.5703125" style="97" customWidth="1"/>
    <col min="17" max="17" width="17.42578125" style="97" customWidth="1"/>
    <col min="18" max="18" width="14.5703125" style="97" customWidth="1"/>
    <col min="19" max="19" width="18.85546875" style="95" customWidth="1"/>
    <col min="20" max="20" width="16.42578125" style="95" customWidth="1"/>
    <col min="21" max="36" width="11.7109375" style="95" customWidth="1"/>
    <col min="37" max="37" width="13.7109375" style="95" customWidth="1"/>
    <col min="38" max="40" width="11.7109375" style="95" customWidth="1"/>
    <col min="41" max="41" width="18.85546875" style="95" customWidth="1"/>
    <col min="42" max="42" width="11.7109375" style="95" bestFit="1" customWidth="1"/>
    <col min="43" max="43" width="10.85546875" style="95" bestFit="1" customWidth="1"/>
    <col min="44" max="44" width="25.5703125" style="95" bestFit="1" customWidth="1"/>
    <col min="45" max="46" width="12.28515625" style="95" bestFit="1" customWidth="1"/>
    <col min="47" max="16384" width="9.140625" style="95"/>
  </cols>
  <sheetData>
    <row r="1" spans="1:41" ht="51" customHeight="1" x14ac:dyDescent="0.2">
      <c r="A1" s="219" t="s">
        <v>0</v>
      </c>
      <c r="B1" s="95" t="s">
        <v>22</v>
      </c>
      <c r="C1" s="95" t="s">
        <v>23</v>
      </c>
      <c r="D1" s="95" t="s">
        <v>24</v>
      </c>
      <c r="E1" s="114" t="s">
        <v>418</v>
      </c>
      <c r="F1" s="114" t="s">
        <v>421</v>
      </c>
      <c r="G1" s="114" t="s">
        <v>419</v>
      </c>
      <c r="H1" s="114" t="s">
        <v>420</v>
      </c>
      <c r="I1" s="114" t="s">
        <v>422</v>
      </c>
      <c r="J1" s="114" t="s">
        <v>423</v>
      </c>
      <c r="K1" s="114" t="s">
        <v>424</v>
      </c>
      <c r="L1" s="114" t="s">
        <v>425</v>
      </c>
      <c r="M1" s="114" t="s">
        <v>426</v>
      </c>
      <c r="N1" s="114" t="s">
        <v>427</v>
      </c>
      <c r="O1" s="202" t="s">
        <v>30</v>
      </c>
      <c r="P1" s="156" t="s">
        <v>31</v>
      </c>
      <c r="Q1" s="156" t="s">
        <v>32</v>
      </c>
      <c r="R1" s="156" t="s">
        <v>33</v>
      </c>
      <c r="S1" s="156" t="s">
        <v>34</v>
      </c>
      <c r="T1" s="156" t="s">
        <v>417</v>
      </c>
      <c r="U1" s="203"/>
      <c r="V1" s="154" t="s">
        <v>35</v>
      </c>
      <c r="W1" s="154"/>
      <c r="X1" s="154" t="s">
        <v>36</v>
      </c>
      <c r="Y1" s="154"/>
      <c r="Z1" s="154" t="s">
        <v>37</v>
      </c>
      <c r="AA1" s="154"/>
      <c r="AB1" s="154" t="s">
        <v>38</v>
      </c>
      <c r="AC1" s="154"/>
      <c r="AD1" s="154" t="s">
        <v>39</v>
      </c>
      <c r="AE1" s="154"/>
      <c r="AF1" s="154" t="s">
        <v>40</v>
      </c>
      <c r="AG1" s="154"/>
      <c r="AH1" s="154" t="s">
        <v>41</v>
      </c>
      <c r="AI1" s="154"/>
      <c r="AJ1" s="154" t="s">
        <v>42</v>
      </c>
      <c r="AK1" s="154" t="s">
        <v>43</v>
      </c>
      <c r="AL1" s="154" t="s">
        <v>44</v>
      </c>
      <c r="AM1" s="154" t="s">
        <v>45</v>
      </c>
      <c r="AN1" s="154" t="s">
        <v>46</v>
      </c>
      <c r="AO1" s="156" t="s">
        <v>34</v>
      </c>
    </row>
    <row r="2" spans="1:41" x14ac:dyDescent="0.2">
      <c r="A2" s="220">
        <v>37196</v>
      </c>
      <c r="B2" s="221">
        <v>0</v>
      </c>
      <c r="C2" s="221">
        <v>0</v>
      </c>
      <c r="D2" s="205">
        <v>0</v>
      </c>
      <c r="O2" s="206" t="s">
        <v>47</v>
      </c>
      <c r="P2" s="135">
        <v>35774.274305555555</v>
      </c>
      <c r="Q2" s="135">
        <v>35774.871527777781</v>
      </c>
      <c r="R2" s="156" t="s">
        <v>48</v>
      </c>
      <c r="S2" s="154" t="s">
        <v>49</v>
      </c>
      <c r="T2" s="154"/>
      <c r="U2" s="203"/>
      <c r="V2" s="154">
        <v>50</v>
      </c>
      <c r="W2" s="154"/>
      <c r="X2" s="154"/>
      <c r="Y2" s="154"/>
      <c r="Z2" s="154"/>
      <c r="AA2" s="154"/>
      <c r="AB2" s="154">
        <v>204.35</v>
      </c>
      <c r="AC2" s="154"/>
      <c r="AD2" s="154">
        <v>3970</v>
      </c>
      <c r="AE2" s="154"/>
      <c r="AF2" s="154">
        <v>7300</v>
      </c>
      <c r="AG2" s="154"/>
      <c r="AH2" s="154">
        <v>220</v>
      </c>
      <c r="AI2" s="154"/>
      <c r="AJ2" s="154">
        <v>3700</v>
      </c>
      <c r="AK2" s="207">
        <f t="shared" ref="AK2:AK65" si="0">AB2*28.31685*1000</f>
        <v>5786548.2974999994</v>
      </c>
      <c r="AL2" s="207">
        <f>AK2*AH2/1000000</f>
        <v>1273.0406254499999</v>
      </c>
      <c r="AM2" s="207">
        <f t="shared" ref="AM2:AM65" si="1">AK2*AJ2/1000000</f>
        <v>21410.228700749994</v>
      </c>
      <c r="AN2" s="207">
        <f t="shared" ref="AN2:AN65" si="2">AL2+AM2</f>
        <v>22683.269326199996</v>
      </c>
      <c r="AO2" s="154" t="s">
        <v>49</v>
      </c>
    </row>
    <row r="3" spans="1:41" x14ac:dyDescent="0.2">
      <c r="A3" s="220">
        <v>37197</v>
      </c>
      <c r="B3" s="221">
        <v>0</v>
      </c>
      <c r="C3" s="221">
        <v>0</v>
      </c>
      <c r="D3" s="205">
        <v>0</v>
      </c>
      <c r="O3" s="206" t="s">
        <v>47</v>
      </c>
      <c r="P3" s="135">
        <v>35799.253472222219</v>
      </c>
      <c r="Q3" s="135">
        <v>35799.520833333336</v>
      </c>
      <c r="R3" s="156" t="s">
        <v>50</v>
      </c>
      <c r="S3" s="154" t="s">
        <v>51</v>
      </c>
      <c r="T3" s="154"/>
      <c r="U3" s="203"/>
      <c r="V3" s="154">
        <v>50</v>
      </c>
      <c r="W3" s="154"/>
      <c r="X3" s="154"/>
      <c r="Y3" s="154"/>
      <c r="Z3" s="154"/>
      <c r="AA3" s="154"/>
      <c r="AB3" s="154">
        <v>129.24</v>
      </c>
      <c r="AC3" s="154" t="s">
        <v>52</v>
      </c>
      <c r="AD3" s="154">
        <v>300</v>
      </c>
      <c r="AE3" s="154"/>
      <c r="AF3" s="154">
        <v>6600</v>
      </c>
      <c r="AG3" s="154"/>
      <c r="AH3" s="154">
        <v>960</v>
      </c>
      <c r="AI3" s="154"/>
      <c r="AJ3" s="154">
        <v>3600</v>
      </c>
      <c r="AK3" s="207">
        <f t="shared" si="0"/>
        <v>3659669.6940000001</v>
      </c>
      <c r="AL3" s="207">
        <f t="shared" ref="AL3:AL66" si="3">AK3*AH3/1000000</f>
        <v>3513.2829062400001</v>
      </c>
      <c r="AM3" s="207">
        <f t="shared" si="1"/>
        <v>13174.810898399999</v>
      </c>
      <c r="AN3" s="207">
        <f t="shared" si="2"/>
        <v>16688.093804640001</v>
      </c>
      <c r="AO3" s="154" t="s">
        <v>51</v>
      </c>
    </row>
    <row r="4" spans="1:41" x14ac:dyDescent="0.2">
      <c r="A4" s="220">
        <v>37198</v>
      </c>
      <c r="B4" s="221">
        <v>9.68</v>
      </c>
      <c r="C4" s="221">
        <v>0</v>
      </c>
      <c r="D4" s="205">
        <v>9.68</v>
      </c>
      <c r="O4" s="206" t="s">
        <v>47</v>
      </c>
      <c r="P4" s="135">
        <v>35803.350694444445</v>
      </c>
      <c r="Q4" s="135">
        <v>35803.819444444445</v>
      </c>
      <c r="R4" s="156" t="s">
        <v>53</v>
      </c>
      <c r="S4" s="154" t="s">
        <v>54</v>
      </c>
      <c r="T4" s="154"/>
      <c r="U4" s="203"/>
      <c r="V4" s="154">
        <v>50</v>
      </c>
      <c r="W4" s="154"/>
      <c r="X4" s="154"/>
      <c r="Y4" s="154"/>
      <c r="Z4" s="154"/>
      <c r="AA4" s="154"/>
      <c r="AB4" s="154">
        <v>78.959999999999994</v>
      </c>
      <c r="AC4" s="154"/>
      <c r="AD4" s="154">
        <v>1550</v>
      </c>
      <c r="AE4" s="154"/>
      <c r="AF4" s="154">
        <v>2000</v>
      </c>
      <c r="AG4" s="154"/>
      <c r="AH4" s="154">
        <v>140</v>
      </c>
      <c r="AI4" s="154"/>
      <c r="AJ4" s="154">
        <v>1000</v>
      </c>
      <c r="AK4" s="207">
        <f t="shared" si="0"/>
        <v>2235898.4759999998</v>
      </c>
      <c r="AL4" s="207">
        <f t="shared" si="3"/>
        <v>313.02578663999998</v>
      </c>
      <c r="AM4" s="207">
        <f t="shared" si="1"/>
        <v>2235.8984759999998</v>
      </c>
      <c r="AN4" s="207">
        <f t="shared" si="2"/>
        <v>2548.9242626400001</v>
      </c>
      <c r="AO4" s="154" t="s">
        <v>54</v>
      </c>
    </row>
    <row r="5" spans="1:41" x14ac:dyDescent="0.2">
      <c r="A5" s="220">
        <v>37199</v>
      </c>
      <c r="B5" s="221">
        <v>0</v>
      </c>
      <c r="C5" s="221">
        <v>0</v>
      </c>
      <c r="D5" s="205">
        <v>0</v>
      </c>
      <c r="O5" s="206" t="s">
        <v>47</v>
      </c>
      <c r="P5" s="135">
        <v>35857.256944444445</v>
      </c>
      <c r="Q5" s="135">
        <v>35857.413194444445</v>
      </c>
      <c r="R5" s="156" t="s">
        <v>55</v>
      </c>
      <c r="S5" s="154" t="s">
        <v>56</v>
      </c>
      <c r="T5" s="154"/>
      <c r="U5" s="203"/>
      <c r="V5" s="154">
        <v>50</v>
      </c>
      <c r="W5" s="154"/>
      <c r="X5" s="154"/>
      <c r="Y5" s="154"/>
      <c r="Z5" s="154"/>
      <c r="AA5" s="154"/>
      <c r="AB5" s="154">
        <v>29.41</v>
      </c>
      <c r="AC5" s="154"/>
      <c r="AD5" s="154">
        <v>799</v>
      </c>
      <c r="AE5" s="154"/>
      <c r="AF5" s="154">
        <v>1200</v>
      </c>
      <c r="AG5" s="154"/>
      <c r="AH5" s="154">
        <v>120</v>
      </c>
      <c r="AI5" s="154"/>
      <c r="AJ5" s="154">
        <v>700</v>
      </c>
      <c r="AK5" s="207">
        <f t="shared" si="0"/>
        <v>832798.55850000004</v>
      </c>
      <c r="AL5" s="207">
        <f t="shared" si="3"/>
        <v>99.935827020000005</v>
      </c>
      <c r="AM5" s="207">
        <f t="shared" si="1"/>
        <v>582.95899095000004</v>
      </c>
      <c r="AN5" s="207">
        <f t="shared" si="2"/>
        <v>682.89481797000008</v>
      </c>
      <c r="AO5" s="154" t="s">
        <v>56</v>
      </c>
    </row>
    <row r="6" spans="1:41" x14ac:dyDescent="0.2">
      <c r="A6" s="220">
        <v>37200</v>
      </c>
      <c r="B6" s="221">
        <v>209.70400000000001</v>
      </c>
      <c r="C6" s="221">
        <v>0</v>
      </c>
      <c r="D6" s="205">
        <v>209.70400000000001</v>
      </c>
      <c r="O6" s="206" t="s">
        <v>47</v>
      </c>
      <c r="P6" s="135">
        <v>35996.826388888891</v>
      </c>
      <c r="Q6" s="135">
        <v>35997.15625</v>
      </c>
      <c r="R6" s="156" t="s">
        <v>57</v>
      </c>
      <c r="S6" s="154" t="s">
        <v>58</v>
      </c>
      <c r="T6" s="154"/>
      <c r="U6" s="203"/>
      <c r="V6" s="154">
        <v>50</v>
      </c>
      <c r="W6" s="154"/>
      <c r="X6" s="154"/>
      <c r="Y6" s="154"/>
      <c r="Z6" s="154"/>
      <c r="AA6" s="154"/>
      <c r="AB6" s="154">
        <v>819.7</v>
      </c>
      <c r="AC6" s="154"/>
      <c r="AD6" s="154">
        <v>15.7</v>
      </c>
      <c r="AE6" s="154"/>
      <c r="AF6" s="154">
        <v>60</v>
      </c>
      <c r="AG6" s="154" t="s">
        <v>52</v>
      </c>
      <c r="AH6" s="154">
        <v>18</v>
      </c>
      <c r="AI6" s="154" t="s">
        <v>52</v>
      </c>
      <c r="AJ6" s="154">
        <v>18</v>
      </c>
      <c r="AK6" s="207">
        <f t="shared" si="0"/>
        <v>23211321.945</v>
      </c>
      <c r="AL6" s="207">
        <f t="shared" si="3"/>
        <v>417.80379500999999</v>
      </c>
      <c r="AM6" s="207">
        <f t="shared" si="1"/>
        <v>417.80379500999999</v>
      </c>
      <c r="AN6" s="207">
        <f t="shared" si="2"/>
        <v>835.60759001999998</v>
      </c>
      <c r="AO6" s="154" t="s">
        <v>58</v>
      </c>
    </row>
    <row r="7" spans="1:41" x14ac:dyDescent="0.2">
      <c r="A7" s="220">
        <v>37201</v>
      </c>
      <c r="B7" s="221">
        <v>0</v>
      </c>
      <c r="C7" s="221">
        <v>0</v>
      </c>
      <c r="D7" s="205">
        <v>0</v>
      </c>
      <c r="O7" s="206" t="s">
        <v>47</v>
      </c>
      <c r="P7" s="135">
        <v>36149.868055555555</v>
      </c>
      <c r="Q7" s="135">
        <v>36149.958333333336</v>
      </c>
      <c r="R7" s="156" t="s">
        <v>59</v>
      </c>
      <c r="S7" s="154" t="s">
        <v>60</v>
      </c>
      <c r="T7" s="154"/>
      <c r="U7" s="203"/>
      <c r="V7" s="154">
        <v>50</v>
      </c>
      <c r="W7" s="154"/>
      <c r="X7" s="154"/>
      <c r="Y7" s="154"/>
      <c r="Z7" s="154"/>
      <c r="AA7" s="154"/>
      <c r="AB7" s="154">
        <v>2.66</v>
      </c>
      <c r="AC7" s="154" t="s">
        <v>52</v>
      </c>
      <c r="AD7" s="154">
        <v>600</v>
      </c>
      <c r="AE7" s="154"/>
      <c r="AF7" s="154">
        <v>300</v>
      </c>
      <c r="AG7" s="154" t="s">
        <v>52</v>
      </c>
      <c r="AH7" s="154">
        <v>18</v>
      </c>
      <c r="AI7" s="154"/>
      <c r="AJ7" s="154">
        <v>24</v>
      </c>
      <c r="AK7" s="207">
        <f t="shared" si="0"/>
        <v>75322.821000000011</v>
      </c>
      <c r="AL7" s="207">
        <f t="shared" si="3"/>
        <v>1.3558107780000002</v>
      </c>
      <c r="AM7" s="207">
        <f t="shared" si="1"/>
        <v>1.8077477040000003</v>
      </c>
      <c r="AN7" s="207">
        <f t="shared" si="2"/>
        <v>3.1635584820000004</v>
      </c>
      <c r="AO7" s="154" t="s">
        <v>60</v>
      </c>
    </row>
    <row r="8" spans="1:41" x14ac:dyDescent="0.2">
      <c r="A8" s="220">
        <v>37202</v>
      </c>
      <c r="B8" s="221">
        <v>16.103999999999999</v>
      </c>
      <c r="C8" s="221">
        <v>0</v>
      </c>
      <c r="D8" s="205">
        <v>16.103999999999999</v>
      </c>
      <c r="O8" s="206" t="s">
        <v>47</v>
      </c>
      <c r="P8" s="135">
        <v>36158.251388888886</v>
      </c>
      <c r="Q8" s="135">
        <v>36158.492361111108</v>
      </c>
      <c r="R8" s="156" t="s">
        <v>61</v>
      </c>
      <c r="S8" s="154" t="s">
        <v>62</v>
      </c>
      <c r="T8" s="154"/>
      <c r="U8" s="203"/>
      <c r="V8" s="154">
        <v>50</v>
      </c>
      <c r="W8" s="154"/>
      <c r="X8" s="154"/>
      <c r="Y8" s="154"/>
      <c r="Z8" s="154"/>
      <c r="AA8" s="154"/>
      <c r="AB8" s="154">
        <v>5.58</v>
      </c>
      <c r="AC8" s="154" t="s">
        <v>52</v>
      </c>
      <c r="AD8" s="154">
        <v>60</v>
      </c>
      <c r="AE8" s="154"/>
      <c r="AF8" s="154">
        <v>280</v>
      </c>
      <c r="AG8" s="154" t="s">
        <v>52</v>
      </c>
      <c r="AH8" s="154">
        <v>18</v>
      </c>
      <c r="AI8" s="154" t="s">
        <v>52</v>
      </c>
      <c r="AJ8" s="154">
        <v>18</v>
      </c>
      <c r="AK8" s="207">
        <f t="shared" si="0"/>
        <v>158008.02300000002</v>
      </c>
      <c r="AL8" s="207">
        <f t="shared" si="3"/>
        <v>2.8441444140000005</v>
      </c>
      <c r="AM8" s="207">
        <f t="shared" si="1"/>
        <v>2.8441444140000005</v>
      </c>
      <c r="AN8" s="207">
        <f t="shared" si="2"/>
        <v>5.688288828000001</v>
      </c>
      <c r="AO8" s="154" t="s">
        <v>62</v>
      </c>
    </row>
    <row r="9" spans="1:41" x14ac:dyDescent="0.2">
      <c r="A9" s="220">
        <v>37203</v>
      </c>
      <c r="B9" s="221">
        <v>23.231999999999999</v>
      </c>
      <c r="C9" s="221">
        <v>0</v>
      </c>
      <c r="D9" s="205">
        <v>23.231999999999999</v>
      </c>
      <c r="O9" s="206" t="s">
        <v>47</v>
      </c>
      <c r="P9" s="135">
        <v>36171.284722222219</v>
      </c>
      <c r="Q9" s="135">
        <v>36171.954861111109</v>
      </c>
      <c r="R9" s="156" t="s">
        <v>63</v>
      </c>
      <c r="S9" s="154" t="s">
        <v>64</v>
      </c>
      <c r="T9" s="154"/>
      <c r="U9" s="203"/>
      <c r="V9" s="154">
        <v>50</v>
      </c>
      <c r="W9" s="154"/>
      <c r="X9" s="154"/>
      <c r="Y9" s="154"/>
      <c r="Z9" s="154"/>
      <c r="AA9" s="154"/>
      <c r="AB9" s="154">
        <v>9.86</v>
      </c>
      <c r="AC9" s="154"/>
      <c r="AD9" s="154">
        <v>72</v>
      </c>
      <c r="AE9" s="154"/>
      <c r="AF9" s="154">
        <v>240</v>
      </c>
      <c r="AG9" s="154" t="s">
        <v>52</v>
      </c>
      <c r="AH9" s="154">
        <v>18</v>
      </c>
      <c r="AI9" s="154"/>
      <c r="AJ9" s="154">
        <v>34</v>
      </c>
      <c r="AK9" s="207">
        <f t="shared" si="0"/>
        <v>279204.141</v>
      </c>
      <c r="AL9" s="207">
        <f t="shared" si="3"/>
        <v>5.0256745379999996</v>
      </c>
      <c r="AM9" s="207">
        <f t="shared" si="1"/>
        <v>9.492940793999999</v>
      </c>
      <c r="AN9" s="207">
        <f t="shared" si="2"/>
        <v>14.518615332</v>
      </c>
      <c r="AO9" s="154" t="s">
        <v>64</v>
      </c>
    </row>
    <row r="10" spans="1:41" x14ac:dyDescent="0.2">
      <c r="A10" s="220">
        <v>37204</v>
      </c>
      <c r="B10" s="221">
        <v>300.16800000000001</v>
      </c>
      <c r="C10" s="221">
        <v>0</v>
      </c>
      <c r="D10" s="205">
        <v>300.16800000000001</v>
      </c>
      <c r="O10" s="206" t="s">
        <v>47</v>
      </c>
      <c r="P10" s="135">
        <v>36177.548611111109</v>
      </c>
      <c r="Q10" s="135">
        <v>36177.899305555555</v>
      </c>
      <c r="R10" s="156" t="s">
        <v>65</v>
      </c>
      <c r="S10" s="154" t="s">
        <v>66</v>
      </c>
      <c r="T10" s="154"/>
      <c r="U10" s="203"/>
      <c r="V10" s="154">
        <v>50</v>
      </c>
      <c r="W10" s="154"/>
      <c r="X10" s="154"/>
      <c r="Y10" s="154"/>
      <c r="Z10" s="154"/>
      <c r="AA10" s="154"/>
      <c r="AB10" s="154">
        <v>186.47</v>
      </c>
      <c r="AC10" s="154" t="s">
        <v>67</v>
      </c>
      <c r="AD10" s="154">
        <v>1047</v>
      </c>
      <c r="AE10" s="154"/>
      <c r="AF10" s="154">
        <v>4400</v>
      </c>
      <c r="AG10" s="154"/>
      <c r="AH10" s="154">
        <v>130</v>
      </c>
      <c r="AI10" s="154"/>
      <c r="AJ10" s="154">
        <v>1400</v>
      </c>
      <c r="AK10" s="207">
        <f t="shared" si="0"/>
        <v>5280243.0194999995</v>
      </c>
      <c r="AL10" s="207">
        <f t="shared" si="3"/>
        <v>686.43159253499994</v>
      </c>
      <c r="AM10" s="207">
        <f t="shared" si="1"/>
        <v>7392.3402272999992</v>
      </c>
      <c r="AN10" s="207">
        <f t="shared" si="2"/>
        <v>8078.7718198349994</v>
      </c>
      <c r="AO10" s="154" t="s">
        <v>66</v>
      </c>
    </row>
    <row r="11" spans="1:41" x14ac:dyDescent="0.2">
      <c r="A11" s="220">
        <v>37205</v>
      </c>
      <c r="B11" s="221">
        <v>1.1440000000000001</v>
      </c>
      <c r="C11" s="221">
        <v>0</v>
      </c>
      <c r="D11" s="205">
        <v>1.1440000000000001</v>
      </c>
      <c r="O11" s="206" t="s">
        <v>47</v>
      </c>
      <c r="P11" s="135">
        <v>36232.628472222219</v>
      </c>
      <c r="Q11" s="135">
        <v>36232.850694444445</v>
      </c>
      <c r="R11" s="156" t="s">
        <v>68</v>
      </c>
      <c r="S11" s="154" t="s">
        <v>69</v>
      </c>
      <c r="T11" s="154"/>
      <c r="U11" s="203"/>
      <c r="V11" s="154">
        <v>50</v>
      </c>
      <c r="W11" s="154"/>
      <c r="X11" s="154"/>
      <c r="Y11" s="154"/>
      <c r="Z11" s="154"/>
      <c r="AA11" s="154"/>
      <c r="AB11" s="154">
        <v>31.25</v>
      </c>
      <c r="AC11" s="154"/>
      <c r="AD11" s="154">
        <v>1962</v>
      </c>
      <c r="AE11" s="154"/>
      <c r="AF11" s="154">
        <v>2400</v>
      </c>
      <c r="AG11" s="154"/>
      <c r="AH11" s="154">
        <v>110</v>
      </c>
      <c r="AI11" s="154"/>
      <c r="AJ11" s="154">
        <v>780</v>
      </c>
      <c r="AK11" s="207">
        <f t="shared" si="0"/>
        <v>884901.5625</v>
      </c>
      <c r="AL11" s="207">
        <f t="shared" si="3"/>
        <v>97.339171875000005</v>
      </c>
      <c r="AM11" s="207">
        <f t="shared" si="1"/>
        <v>690.22321875</v>
      </c>
      <c r="AN11" s="207">
        <f t="shared" si="2"/>
        <v>787.56239062500003</v>
      </c>
      <c r="AO11" s="154" t="s">
        <v>69</v>
      </c>
    </row>
    <row r="12" spans="1:41" x14ac:dyDescent="0.2">
      <c r="A12" s="220">
        <v>37206</v>
      </c>
      <c r="B12" s="221">
        <v>9.3279999999999994</v>
      </c>
      <c r="C12" s="221">
        <v>0</v>
      </c>
      <c r="D12" s="205">
        <v>9.3279999999999994</v>
      </c>
      <c r="O12" s="206" t="s">
        <v>47</v>
      </c>
      <c r="P12" s="135">
        <v>36234.611111111109</v>
      </c>
      <c r="Q12" s="135">
        <v>36235.864583333336</v>
      </c>
      <c r="R12" s="156" t="s">
        <v>70</v>
      </c>
      <c r="S12" s="154" t="s">
        <v>71</v>
      </c>
      <c r="T12" s="154"/>
      <c r="U12" s="203"/>
      <c r="V12" s="154">
        <v>50</v>
      </c>
      <c r="W12" s="154"/>
      <c r="X12" s="154"/>
      <c r="Y12" s="154"/>
      <c r="Z12" s="154"/>
      <c r="AA12" s="154"/>
      <c r="AB12" s="154">
        <v>522.62</v>
      </c>
      <c r="AC12" s="154" t="s">
        <v>52</v>
      </c>
      <c r="AD12" s="154">
        <v>600</v>
      </c>
      <c r="AE12" s="154"/>
      <c r="AF12" s="154">
        <v>870</v>
      </c>
      <c r="AG12" s="154"/>
      <c r="AH12" s="154">
        <v>46</v>
      </c>
      <c r="AI12" s="154"/>
      <c r="AJ12" s="154">
        <v>350</v>
      </c>
      <c r="AK12" s="207">
        <f t="shared" si="0"/>
        <v>14798952.147</v>
      </c>
      <c r="AL12" s="207">
        <f t="shared" si="3"/>
        <v>680.75179876200002</v>
      </c>
      <c r="AM12" s="207">
        <f t="shared" si="1"/>
        <v>5179.63325145</v>
      </c>
      <c r="AN12" s="207">
        <f t="shared" si="2"/>
        <v>5860.3850502120004</v>
      </c>
      <c r="AO12" s="154" t="s">
        <v>71</v>
      </c>
    </row>
    <row r="13" spans="1:41" x14ac:dyDescent="0.2">
      <c r="A13" s="220">
        <v>37207</v>
      </c>
      <c r="B13" s="221">
        <v>239.44800000000001</v>
      </c>
      <c r="C13" s="221">
        <v>0</v>
      </c>
      <c r="D13" s="205">
        <v>239.44800000000001</v>
      </c>
      <c r="O13" s="206" t="s">
        <v>47</v>
      </c>
      <c r="P13" s="135">
        <v>36430.21875</v>
      </c>
      <c r="Q13" s="135">
        <v>36430.420138888891</v>
      </c>
      <c r="R13" s="156" t="s">
        <v>72</v>
      </c>
      <c r="S13" s="154" t="s">
        <v>73</v>
      </c>
      <c r="T13" s="154"/>
      <c r="U13" s="203"/>
      <c r="V13" s="154">
        <v>50</v>
      </c>
      <c r="W13" s="154"/>
      <c r="X13" s="154"/>
      <c r="Y13" s="154"/>
      <c r="Z13" s="154"/>
      <c r="AA13" s="154"/>
      <c r="AB13" s="154">
        <v>74.69</v>
      </c>
      <c r="AC13" s="154"/>
      <c r="AD13" s="154">
        <v>15.9</v>
      </c>
      <c r="AE13" s="154"/>
      <c r="AF13" s="154">
        <v>32</v>
      </c>
      <c r="AG13" s="154" t="s">
        <v>52</v>
      </c>
      <c r="AH13" s="154">
        <v>18</v>
      </c>
      <c r="AI13" s="154" t="s">
        <v>52</v>
      </c>
      <c r="AJ13" s="154">
        <v>18</v>
      </c>
      <c r="AK13" s="207">
        <f t="shared" si="0"/>
        <v>2114985.5264999997</v>
      </c>
      <c r="AL13" s="207">
        <f t="shared" si="3"/>
        <v>38.069739476999999</v>
      </c>
      <c r="AM13" s="207">
        <f t="shared" si="1"/>
        <v>38.069739476999999</v>
      </c>
      <c r="AN13" s="207">
        <f t="shared" si="2"/>
        <v>76.139478953999998</v>
      </c>
      <c r="AO13" s="154" t="s">
        <v>73</v>
      </c>
    </row>
    <row r="14" spans="1:41" x14ac:dyDescent="0.2">
      <c r="A14" s="220">
        <v>37208</v>
      </c>
      <c r="B14" s="221">
        <v>18.128</v>
      </c>
      <c r="C14" s="221">
        <v>0</v>
      </c>
      <c r="D14" s="205">
        <v>18.128</v>
      </c>
      <c r="O14" s="206" t="s">
        <v>47</v>
      </c>
      <c r="P14" s="135">
        <v>36528.65625</v>
      </c>
      <c r="Q14" s="135">
        <v>36529.465277777781</v>
      </c>
      <c r="R14" s="156" t="s">
        <v>74</v>
      </c>
      <c r="S14" s="154" t="s">
        <v>75</v>
      </c>
      <c r="T14" s="154"/>
      <c r="U14" s="203"/>
      <c r="V14" s="154">
        <v>50</v>
      </c>
      <c r="W14" s="154"/>
      <c r="X14" s="154"/>
      <c r="Y14" s="154"/>
      <c r="Z14" s="154"/>
      <c r="AA14" s="154"/>
      <c r="AB14" s="154">
        <v>41.07</v>
      </c>
      <c r="AC14" s="154"/>
      <c r="AD14" s="154">
        <v>3920</v>
      </c>
      <c r="AE14" s="154"/>
      <c r="AF14" s="154">
        <v>4200</v>
      </c>
      <c r="AG14" s="154"/>
      <c r="AH14" s="154">
        <v>77</v>
      </c>
      <c r="AI14" s="154"/>
      <c r="AJ14" s="154">
        <v>3000</v>
      </c>
      <c r="AK14" s="207">
        <f t="shared" si="0"/>
        <v>1162973.0294999999</v>
      </c>
      <c r="AL14" s="207">
        <f t="shared" si="3"/>
        <v>89.548923271499987</v>
      </c>
      <c r="AM14" s="207">
        <f t="shared" si="1"/>
        <v>3488.9190884999998</v>
      </c>
      <c r="AN14" s="207">
        <f t="shared" si="2"/>
        <v>3578.4680117714997</v>
      </c>
      <c r="AO14" s="154" t="s">
        <v>75</v>
      </c>
    </row>
    <row r="15" spans="1:41" x14ac:dyDescent="0.2">
      <c r="A15" s="220">
        <v>37209</v>
      </c>
      <c r="B15" s="221">
        <v>42.503999999999998</v>
      </c>
      <c r="C15" s="221">
        <v>0</v>
      </c>
      <c r="D15" s="205">
        <v>42.503999999999998</v>
      </c>
      <c r="O15" s="206" t="s">
        <v>47</v>
      </c>
      <c r="P15" s="135">
        <v>36544.666666666664</v>
      </c>
      <c r="Q15" s="135">
        <v>36544.993055555555</v>
      </c>
      <c r="R15" s="156" t="s">
        <v>76</v>
      </c>
      <c r="S15" s="154" t="s">
        <v>77</v>
      </c>
      <c r="T15" s="154"/>
      <c r="U15" s="203"/>
      <c r="V15" s="154">
        <v>50</v>
      </c>
      <c r="W15" s="154"/>
      <c r="X15" s="154"/>
      <c r="Y15" s="154"/>
      <c r="Z15" s="154"/>
      <c r="AA15" s="154"/>
      <c r="AB15" s="154">
        <v>10.41</v>
      </c>
      <c r="AC15" s="154"/>
      <c r="AD15" s="154">
        <v>572</v>
      </c>
      <c r="AE15" s="154"/>
      <c r="AF15" s="154">
        <v>880</v>
      </c>
      <c r="AG15" s="154" t="s">
        <v>52</v>
      </c>
      <c r="AH15" s="154">
        <v>18</v>
      </c>
      <c r="AI15" s="154"/>
      <c r="AJ15" s="154">
        <v>480</v>
      </c>
      <c r="AK15" s="207">
        <f t="shared" si="0"/>
        <v>294778.40850000002</v>
      </c>
      <c r="AL15" s="207">
        <f t="shared" si="3"/>
        <v>5.3060113529999997</v>
      </c>
      <c r="AM15" s="207">
        <f t="shared" si="1"/>
        <v>141.49363608000002</v>
      </c>
      <c r="AN15" s="207">
        <f t="shared" si="2"/>
        <v>146.79964743300002</v>
      </c>
      <c r="AO15" s="154" t="s">
        <v>77</v>
      </c>
    </row>
    <row r="16" spans="1:41" x14ac:dyDescent="0.2">
      <c r="A16" s="220">
        <v>37210</v>
      </c>
      <c r="B16" s="221">
        <v>7.8320000000000007</v>
      </c>
      <c r="C16" s="221">
        <v>0</v>
      </c>
      <c r="D16" s="205">
        <v>7.8320000000000007</v>
      </c>
      <c r="O16" s="206" t="s">
        <v>47</v>
      </c>
      <c r="P16" s="135">
        <v>36569.267361111109</v>
      </c>
      <c r="Q16" s="135">
        <v>36569.881944444445</v>
      </c>
      <c r="R16" s="156" t="s">
        <v>78</v>
      </c>
      <c r="S16" s="154" t="s">
        <v>79</v>
      </c>
      <c r="T16" s="154"/>
      <c r="U16" s="203"/>
      <c r="V16" s="154">
        <v>50</v>
      </c>
      <c r="W16" s="154"/>
      <c r="X16" s="154"/>
      <c r="Y16" s="154"/>
      <c r="Z16" s="154"/>
      <c r="AA16" s="154"/>
      <c r="AB16" s="154">
        <v>45.98</v>
      </c>
      <c r="AC16" s="154"/>
      <c r="AD16" s="154">
        <v>3990</v>
      </c>
      <c r="AE16" s="154"/>
      <c r="AF16" s="154">
        <v>8800</v>
      </c>
      <c r="AG16" s="154"/>
      <c r="AH16" s="154">
        <v>590</v>
      </c>
      <c r="AI16" s="154"/>
      <c r="AJ16" s="154">
        <v>4200</v>
      </c>
      <c r="AK16" s="207">
        <f t="shared" si="0"/>
        <v>1302008.7629999998</v>
      </c>
      <c r="AL16" s="207">
        <f t="shared" si="3"/>
        <v>768.18517016999988</v>
      </c>
      <c r="AM16" s="207">
        <f t="shared" si="1"/>
        <v>5468.436804599999</v>
      </c>
      <c r="AN16" s="207">
        <f t="shared" si="2"/>
        <v>6236.6219747699988</v>
      </c>
      <c r="AO16" s="154" t="s">
        <v>79</v>
      </c>
    </row>
    <row r="17" spans="1:41" x14ac:dyDescent="0.2">
      <c r="A17" s="220">
        <v>37211</v>
      </c>
      <c r="B17" s="221">
        <v>15.048000000000002</v>
      </c>
      <c r="C17" s="221">
        <v>0</v>
      </c>
      <c r="D17" s="205">
        <v>15.048000000000002</v>
      </c>
      <c r="O17" s="206" t="s">
        <v>47</v>
      </c>
      <c r="P17" s="135">
        <v>36578.475694444445</v>
      </c>
      <c r="Q17" s="135">
        <v>36580.583333333336</v>
      </c>
      <c r="R17" s="156" t="s">
        <v>80</v>
      </c>
      <c r="S17" s="154" t="s">
        <v>81</v>
      </c>
      <c r="T17" s="154"/>
      <c r="U17" s="203"/>
      <c r="V17" s="154">
        <v>50</v>
      </c>
      <c r="W17" s="154"/>
      <c r="X17" s="154"/>
      <c r="Y17" s="154"/>
      <c r="Z17" s="154"/>
      <c r="AA17" s="154"/>
      <c r="AB17" s="154">
        <v>2654</v>
      </c>
      <c r="AC17" s="154"/>
      <c r="AD17" s="154">
        <v>578</v>
      </c>
      <c r="AE17" s="154"/>
      <c r="AF17" s="154">
        <v>660</v>
      </c>
      <c r="AG17" s="154"/>
      <c r="AH17" s="154">
        <v>39</v>
      </c>
      <c r="AI17" s="154"/>
      <c r="AJ17" s="154">
        <v>340</v>
      </c>
      <c r="AK17" s="207">
        <f t="shared" si="0"/>
        <v>75152919.899999991</v>
      </c>
      <c r="AL17" s="207">
        <f t="shared" si="3"/>
        <v>2930.9638760999997</v>
      </c>
      <c r="AM17" s="207">
        <f t="shared" si="1"/>
        <v>25551.992765999996</v>
      </c>
      <c r="AN17" s="207">
        <f t="shared" si="2"/>
        <v>28482.956642099994</v>
      </c>
      <c r="AO17" s="154" t="s">
        <v>81</v>
      </c>
    </row>
    <row r="18" spans="1:41" x14ac:dyDescent="0.2">
      <c r="A18" s="220">
        <v>37212</v>
      </c>
      <c r="B18" s="221">
        <v>58.08</v>
      </c>
      <c r="C18" s="221">
        <v>0</v>
      </c>
      <c r="D18" s="205">
        <v>58.08</v>
      </c>
      <c r="O18" s="206" t="s">
        <v>47</v>
      </c>
      <c r="P18" s="135">
        <v>36580.809027777781</v>
      </c>
      <c r="Q18" s="135">
        <v>36583.583333333336</v>
      </c>
      <c r="R18" s="156" t="s">
        <v>82</v>
      </c>
      <c r="S18" s="154" t="s">
        <v>83</v>
      </c>
      <c r="T18" s="154"/>
      <c r="U18" s="203"/>
      <c r="V18" s="154">
        <v>50</v>
      </c>
      <c r="W18" s="154"/>
      <c r="X18" s="154"/>
      <c r="Y18" s="154"/>
      <c r="Z18" s="154"/>
      <c r="AA18" s="154"/>
      <c r="AB18" s="154">
        <v>864.75</v>
      </c>
      <c r="AC18" s="154"/>
      <c r="AD18" s="154">
        <v>257</v>
      </c>
      <c r="AE18" s="154"/>
      <c r="AF18" s="154">
        <v>430</v>
      </c>
      <c r="AG18" s="154"/>
      <c r="AH18" s="154">
        <v>25</v>
      </c>
      <c r="AI18" s="154"/>
      <c r="AJ18" s="154">
        <v>170</v>
      </c>
      <c r="AK18" s="207">
        <f t="shared" si="0"/>
        <v>24486996.037499998</v>
      </c>
      <c r="AL18" s="207">
        <f t="shared" si="3"/>
        <v>612.17490093749996</v>
      </c>
      <c r="AM18" s="207">
        <f t="shared" si="1"/>
        <v>4162.7893263749993</v>
      </c>
      <c r="AN18" s="207">
        <f t="shared" si="2"/>
        <v>4774.9642273124991</v>
      </c>
      <c r="AO18" s="154" t="s">
        <v>83</v>
      </c>
    </row>
    <row r="19" spans="1:41" x14ac:dyDescent="0.2">
      <c r="A19" s="220">
        <v>37213</v>
      </c>
      <c r="B19" s="221">
        <v>16.808</v>
      </c>
      <c r="C19" s="221">
        <v>0</v>
      </c>
      <c r="D19" s="205">
        <v>16.808</v>
      </c>
      <c r="O19" s="206" t="s">
        <v>47</v>
      </c>
      <c r="P19" s="135">
        <v>36623.524305555555</v>
      </c>
      <c r="Q19" s="135">
        <v>36624.152777777781</v>
      </c>
      <c r="R19" s="156" t="s">
        <v>84</v>
      </c>
      <c r="S19" s="154" t="s">
        <v>85</v>
      </c>
      <c r="T19" s="154"/>
      <c r="U19" s="203"/>
      <c r="V19" s="154">
        <v>50</v>
      </c>
      <c r="W19" s="154"/>
      <c r="X19" s="154"/>
      <c r="Y19" s="154"/>
      <c r="Z19" s="154"/>
      <c r="AA19" s="154"/>
      <c r="AB19" s="154">
        <v>462.76</v>
      </c>
      <c r="AC19" s="154"/>
      <c r="AD19" s="154">
        <v>1610</v>
      </c>
      <c r="AE19" s="154"/>
      <c r="AF19" s="154">
        <v>3100</v>
      </c>
      <c r="AG19" s="154"/>
      <c r="AH19" s="154">
        <v>220</v>
      </c>
      <c r="AI19" s="154"/>
      <c r="AJ19" s="154">
        <v>1300</v>
      </c>
      <c r="AK19" s="207">
        <f t="shared" si="0"/>
        <v>13103905.505999999</v>
      </c>
      <c r="AL19" s="207">
        <f t="shared" si="3"/>
        <v>2882.8592113199998</v>
      </c>
      <c r="AM19" s="207">
        <f t="shared" si="1"/>
        <v>17035.077157799999</v>
      </c>
      <c r="AN19" s="207">
        <f t="shared" si="2"/>
        <v>19917.936369119998</v>
      </c>
      <c r="AO19" s="154" t="s">
        <v>85</v>
      </c>
    </row>
    <row r="20" spans="1:41" x14ac:dyDescent="0.2">
      <c r="A20" s="220">
        <v>37214</v>
      </c>
      <c r="B20" s="221">
        <v>28.336000000000002</v>
      </c>
      <c r="C20" s="221">
        <v>0</v>
      </c>
      <c r="D20" s="205">
        <v>28.336000000000002</v>
      </c>
      <c r="O20" s="206" t="s">
        <v>47</v>
      </c>
      <c r="P20" s="135">
        <v>36791.520833333336</v>
      </c>
      <c r="Q20" s="135">
        <v>36791.90625</v>
      </c>
      <c r="R20" s="156" t="s">
        <v>86</v>
      </c>
      <c r="S20" s="154" t="s">
        <v>87</v>
      </c>
      <c r="T20" s="154"/>
      <c r="U20" s="203"/>
      <c r="V20" s="154">
        <v>50</v>
      </c>
      <c r="W20" s="154"/>
      <c r="X20" s="154"/>
      <c r="Y20" s="154"/>
      <c r="Z20" s="154"/>
      <c r="AA20" s="154"/>
      <c r="AB20" s="154">
        <v>1068.04</v>
      </c>
      <c r="AC20" s="154"/>
      <c r="AD20" s="154"/>
      <c r="AE20" s="154"/>
      <c r="AF20" s="154">
        <v>17</v>
      </c>
      <c r="AG20" s="154" t="s">
        <v>52</v>
      </c>
      <c r="AH20" s="154">
        <v>18</v>
      </c>
      <c r="AI20" s="154" t="s">
        <v>52</v>
      </c>
      <c r="AJ20" s="154">
        <v>18</v>
      </c>
      <c r="AK20" s="207">
        <f t="shared" si="0"/>
        <v>30243528.473999999</v>
      </c>
      <c r="AL20" s="207">
        <f t="shared" si="3"/>
        <v>544.38351253199994</v>
      </c>
      <c r="AM20" s="207">
        <f t="shared" si="1"/>
        <v>544.38351253199994</v>
      </c>
      <c r="AN20" s="207">
        <f t="shared" si="2"/>
        <v>1088.7670250639999</v>
      </c>
      <c r="AO20" s="154" t="s">
        <v>87</v>
      </c>
    </row>
    <row r="21" spans="1:41" x14ac:dyDescent="0.2">
      <c r="A21" s="220">
        <v>37215</v>
      </c>
      <c r="B21" s="221">
        <v>91.432000000000002</v>
      </c>
      <c r="C21" s="221">
        <v>0</v>
      </c>
      <c r="D21" s="205">
        <v>91.432000000000002</v>
      </c>
      <c r="O21" s="206" t="s">
        <v>47</v>
      </c>
      <c r="P21" s="135">
        <v>36871.305555555555</v>
      </c>
      <c r="Q21" s="135">
        <v>36871.899305555555</v>
      </c>
      <c r="R21" s="156" t="s">
        <v>88</v>
      </c>
      <c r="S21" s="154" t="s">
        <v>89</v>
      </c>
      <c r="T21" s="154"/>
      <c r="U21" s="203"/>
      <c r="V21" s="154">
        <v>50</v>
      </c>
      <c r="W21" s="154"/>
      <c r="X21" s="154"/>
      <c r="Y21" s="154"/>
      <c r="Z21" s="154"/>
      <c r="AA21" s="154"/>
      <c r="AB21" s="154">
        <v>20.92</v>
      </c>
      <c r="AC21" s="154"/>
      <c r="AD21" s="154">
        <v>777</v>
      </c>
      <c r="AE21" s="154"/>
      <c r="AF21" s="154">
        <v>1920</v>
      </c>
      <c r="AG21" s="154"/>
      <c r="AH21" s="154">
        <v>59</v>
      </c>
      <c r="AI21" s="154"/>
      <c r="AJ21" s="154">
        <v>1000</v>
      </c>
      <c r="AK21" s="207">
        <f t="shared" si="0"/>
        <v>592388.50199999998</v>
      </c>
      <c r="AL21" s="207">
        <f t="shared" si="3"/>
        <v>34.950921618000002</v>
      </c>
      <c r="AM21" s="207">
        <f t="shared" si="1"/>
        <v>592.38850200000002</v>
      </c>
      <c r="AN21" s="207">
        <f t="shared" si="2"/>
        <v>627.33942361800007</v>
      </c>
      <c r="AO21" s="154" t="s">
        <v>89</v>
      </c>
    </row>
    <row r="22" spans="1:41" x14ac:dyDescent="0.2">
      <c r="A22" s="220">
        <v>37216</v>
      </c>
      <c r="B22" s="221">
        <v>0</v>
      </c>
      <c r="C22" s="221">
        <v>0</v>
      </c>
      <c r="D22" s="205">
        <v>0</v>
      </c>
      <c r="O22" s="206" t="s">
        <v>47</v>
      </c>
      <c r="P22" s="135">
        <v>36876.263888888891</v>
      </c>
      <c r="Q22" s="135">
        <v>36876.454861111109</v>
      </c>
      <c r="R22" s="156" t="s">
        <v>90</v>
      </c>
      <c r="S22" s="154" t="s">
        <v>91</v>
      </c>
      <c r="T22" s="154"/>
      <c r="U22" s="203"/>
      <c r="V22" s="154">
        <v>50</v>
      </c>
      <c r="W22" s="154"/>
      <c r="X22" s="154"/>
      <c r="Y22" s="154"/>
      <c r="Z22" s="154"/>
      <c r="AA22" s="154"/>
      <c r="AB22" s="154">
        <v>16.66</v>
      </c>
      <c r="AC22" s="154"/>
      <c r="AD22" s="154"/>
      <c r="AE22" s="154"/>
      <c r="AF22" s="154">
        <v>9980</v>
      </c>
      <c r="AG22" s="154"/>
      <c r="AH22" s="154">
        <v>300</v>
      </c>
      <c r="AI22" s="154"/>
      <c r="AJ22" s="154">
        <v>6600</v>
      </c>
      <c r="AK22" s="207">
        <f t="shared" si="0"/>
        <v>471758.72099999996</v>
      </c>
      <c r="AL22" s="207">
        <f t="shared" si="3"/>
        <v>141.52761629999998</v>
      </c>
      <c r="AM22" s="207">
        <f t="shared" si="1"/>
        <v>3113.6075585999997</v>
      </c>
      <c r="AN22" s="207">
        <f t="shared" si="2"/>
        <v>3255.1351748999996</v>
      </c>
      <c r="AO22" s="154" t="s">
        <v>91</v>
      </c>
    </row>
    <row r="23" spans="1:41" x14ac:dyDescent="0.2">
      <c r="A23" s="220">
        <v>37217</v>
      </c>
      <c r="B23" s="221">
        <v>19.184000000000001</v>
      </c>
      <c r="C23" s="221">
        <v>0</v>
      </c>
      <c r="D23" s="205">
        <v>19.184000000000001</v>
      </c>
      <c r="O23" s="206" t="s">
        <v>47</v>
      </c>
      <c r="P23" s="135">
        <v>36905.277777777781</v>
      </c>
      <c r="Q23" s="135">
        <v>36905.690972222219</v>
      </c>
      <c r="R23" s="156" t="s">
        <v>92</v>
      </c>
      <c r="S23" s="154" t="s">
        <v>93</v>
      </c>
      <c r="T23" s="154"/>
      <c r="U23" s="203"/>
      <c r="V23" s="154">
        <v>50</v>
      </c>
      <c r="W23" s="154"/>
      <c r="X23" s="154"/>
      <c r="Y23" s="154"/>
      <c r="Z23" s="154"/>
      <c r="AA23" s="154"/>
      <c r="AB23" s="154">
        <v>121.49</v>
      </c>
      <c r="AC23" s="154" t="s">
        <v>67</v>
      </c>
      <c r="AD23" s="154">
        <v>1081.5</v>
      </c>
      <c r="AE23" s="154"/>
      <c r="AF23" s="154">
        <v>3064</v>
      </c>
      <c r="AG23" s="154"/>
      <c r="AH23" s="154">
        <v>190</v>
      </c>
      <c r="AI23" s="154"/>
      <c r="AJ23" s="154">
        <v>1600</v>
      </c>
      <c r="AK23" s="207">
        <f t="shared" si="0"/>
        <v>3440214.1064999998</v>
      </c>
      <c r="AL23" s="207">
        <f t="shared" si="3"/>
        <v>653.64068023499988</v>
      </c>
      <c r="AM23" s="207">
        <f t="shared" si="1"/>
        <v>5504.3425703999992</v>
      </c>
      <c r="AN23" s="207">
        <f t="shared" si="2"/>
        <v>6157.9832506349994</v>
      </c>
      <c r="AO23" s="154" t="s">
        <v>93</v>
      </c>
    </row>
    <row r="24" spans="1:41" x14ac:dyDescent="0.2">
      <c r="A24" s="220">
        <v>37218</v>
      </c>
      <c r="B24" s="221">
        <v>0</v>
      </c>
      <c r="C24" s="221">
        <v>0</v>
      </c>
      <c r="D24" s="205">
        <v>0</v>
      </c>
      <c r="O24" s="206" t="s">
        <v>47</v>
      </c>
      <c r="P24" s="135">
        <v>36920.274305555555</v>
      </c>
      <c r="Q24" s="135">
        <v>36920.572916666664</v>
      </c>
      <c r="R24" s="156" t="s">
        <v>94</v>
      </c>
      <c r="S24" s="154" t="s">
        <v>95</v>
      </c>
      <c r="T24" s="154"/>
      <c r="U24" s="203"/>
      <c r="V24" s="154">
        <v>50</v>
      </c>
      <c r="W24" s="154"/>
      <c r="X24" s="154"/>
      <c r="Y24" s="154"/>
      <c r="Z24" s="154"/>
      <c r="AA24" s="154"/>
      <c r="AB24" s="154">
        <v>27.86</v>
      </c>
      <c r="AC24" s="154" t="s">
        <v>67</v>
      </c>
      <c r="AD24" s="154">
        <v>1050</v>
      </c>
      <c r="AE24" s="154"/>
      <c r="AF24" s="154">
        <v>10000</v>
      </c>
      <c r="AG24" s="154"/>
      <c r="AH24" s="154">
        <v>280</v>
      </c>
      <c r="AI24" s="154"/>
      <c r="AJ24" s="154">
        <v>4400</v>
      </c>
      <c r="AK24" s="207">
        <f t="shared" si="0"/>
        <v>788907.44099999999</v>
      </c>
      <c r="AL24" s="207">
        <f t="shared" si="3"/>
        <v>220.89408347999998</v>
      </c>
      <c r="AM24" s="207">
        <f t="shared" si="1"/>
        <v>3471.1927404000003</v>
      </c>
      <c r="AN24" s="207">
        <f t="shared" si="2"/>
        <v>3692.0868238800003</v>
      </c>
      <c r="AO24" s="154" t="s">
        <v>95</v>
      </c>
    </row>
    <row r="25" spans="1:41" x14ac:dyDescent="0.2">
      <c r="A25" s="220">
        <v>37219</v>
      </c>
      <c r="B25" s="221">
        <v>15.751999999999999</v>
      </c>
      <c r="C25" s="221">
        <v>0</v>
      </c>
      <c r="D25" s="205">
        <v>15.751999999999999</v>
      </c>
      <c r="O25" s="206" t="s">
        <v>47</v>
      </c>
      <c r="P25" s="135">
        <v>36946.260416666664</v>
      </c>
      <c r="Q25" s="135">
        <v>36946.527777777781</v>
      </c>
      <c r="R25" s="156" t="s">
        <v>96</v>
      </c>
      <c r="S25" s="154" t="s">
        <v>97</v>
      </c>
      <c r="T25" s="154"/>
      <c r="U25" s="203"/>
      <c r="V25" s="154">
        <v>50</v>
      </c>
      <c r="W25" s="154"/>
      <c r="X25" s="154"/>
      <c r="Y25" s="154"/>
      <c r="Z25" s="154"/>
      <c r="AA25" s="154"/>
      <c r="AB25" s="154">
        <v>158.16999999999999</v>
      </c>
      <c r="AC25" s="154" t="s">
        <v>67</v>
      </c>
      <c r="AD25" s="154">
        <v>208</v>
      </c>
      <c r="AE25" s="154"/>
      <c r="AF25" s="154">
        <v>5000</v>
      </c>
      <c r="AG25" s="154"/>
      <c r="AH25" s="154">
        <v>190</v>
      </c>
      <c r="AI25" s="154"/>
      <c r="AJ25" s="154">
        <v>2100</v>
      </c>
      <c r="AK25" s="207">
        <f t="shared" si="0"/>
        <v>4478876.1645</v>
      </c>
      <c r="AL25" s="207">
        <f t="shared" si="3"/>
        <v>850.98647125499997</v>
      </c>
      <c r="AM25" s="207">
        <f t="shared" si="1"/>
        <v>9405.6399454500006</v>
      </c>
      <c r="AN25" s="207">
        <f t="shared" si="2"/>
        <v>10256.626416705001</v>
      </c>
      <c r="AO25" s="154" t="s">
        <v>97</v>
      </c>
    </row>
    <row r="26" spans="1:41" x14ac:dyDescent="0.2">
      <c r="A26" s="220">
        <v>37220</v>
      </c>
      <c r="B26" s="221">
        <v>28.6</v>
      </c>
      <c r="C26" s="221">
        <v>0</v>
      </c>
      <c r="D26" s="205">
        <v>28.6</v>
      </c>
      <c r="O26" s="206" t="s">
        <v>47</v>
      </c>
      <c r="P26" s="135">
        <v>36970.409722222219</v>
      </c>
      <c r="Q26" s="135">
        <v>36975.104166666664</v>
      </c>
      <c r="R26" s="156" t="s">
        <v>98</v>
      </c>
      <c r="S26" s="154" t="s">
        <v>99</v>
      </c>
      <c r="T26" s="154"/>
      <c r="U26" s="203"/>
      <c r="V26" s="154">
        <v>50</v>
      </c>
      <c r="W26" s="154"/>
      <c r="X26" s="154"/>
      <c r="Y26" s="154"/>
      <c r="Z26" s="154"/>
      <c r="AA26" s="154"/>
      <c r="AB26" s="154">
        <v>446.6</v>
      </c>
      <c r="AC26" s="154"/>
      <c r="AD26" s="154">
        <v>229.8</v>
      </c>
      <c r="AE26" s="154"/>
      <c r="AF26" s="154">
        <v>380</v>
      </c>
      <c r="AG26" s="154" t="s">
        <v>52</v>
      </c>
      <c r="AH26" s="154">
        <v>18</v>
      </c>
      <c r="AI26" s="154"/>
      <c r="AJ26" s="154">
        <v>46</v>
      </c>
      <c r="AK26" s="207">
        <f t="shared" si="0"/>
        <v>12646305.210000001</v>
      </c>
      <c r="AL26" s="207">
        <f t="shared" si="3"/>
        <v>227.63349378000004</v>
      </c>
      <c r="AM26" s="207">
        <f t="shared" si="1"/>
        <v>581.7300396600001</v>
      </c>
      <c r="AN26" s="207">
        <f t="shared" si="2"/>
        <v>809.36353344000008</v>
      </c>
      <c r="AO26" s="154" t="s">
        <v>99</v>
      </c>
    </row>
    <row r="27" spans="1:41" x14ac:dyDescent="0.2">
      <c r="A27" s="220">
        <v>37221</v>
      </c>
      <c r="B27" s="221">
        <v>30.536000000000001</v>
      </c>
      <c r="C27" s="221">
        <v>0</v>
      </c>
      <c r="D27" s="205">
        <v>30.536000000000001</v>
      </c>
      <c r="O27" s="206" t="s">
        <v>47</v>
      </c>
      <c r="P27" s="135">
        <v>37188.032638888886</v>
      </c>
      <c r="Q27" s="135">
        <v>37188.097222222219</v>
      </c>
      <c r="R27" s="156" t="s">
        <v>100</v>
      </c>
      <c r="S27" s="154" t="s">
        <v>101</v>
      </c>
      <c r="T27" s="154"/>
      <c r="U27" s="203"/>
      <c r="V27" s="154">
        <v>50</v>
      </c>
      <c r="W27" s="154"/>
      <c r="X27" s="154"/>
      <c r="Y27" s="154"/>
      <c r="Z27" s="154"/>
      <c r="AA27" s="154"/>
      <c r="AB27" s="154">
        <v>245.49</v>
      </c>
      <c r="AC27" s="154"/>
      <c r="AD27" s="154">
        <v>8.6</v>
      </c>
      <c r="AE27" s="154"/>
      <c r="AF27" s="154">
        <v>46</v>
      </c>
      <c r="AG27" s="154" t="s">
        <v>52</v>
      </c>
      <c r="AH27" s="154">
        <v>18</v>
      </c>
      <c r="AI27" s="154" t="s">
        <v>52</v>
      </c>
      <c r="AJ27" s="154">
        <v>18</v>
      </c>
      <c r="AK27" s="207">
        <f t="shared" si="0"/>
        <v>6951503.5065000001</v>
      </c>
      <c r="AL27" s="207">
        <f t="shared" si="3"/>
        <v>125.12706311699999</v>
      </c>
      <c r="AM27" s="207">
        <f t="shared" si="1"/>
        <v>125.12706311699999</v>
      </c>
      <c r="AN27" s="207">
        <f t="shared" si="2"/>
        <v>250.25412623399998</v>
      </c>
      <c r="AO27" s="154" t="s">
        <v>101</v>
      </c>
    </row>
    <row r="28" spans="1:41" x14ac:dyDescent="0.2">
      <c r="A28" s="220">
        <v>37222</v>
      </c>
      <c r="B28" s="221">
        <v>29.831999999999997</v>
      </c>
      <c r="C28" s="221">
        <v>0</v>
      </c>
      <c r="D28" s="205">
        <v>29.831999999999997</v>
      </c>
      <c r="O28" s="206" t="s">
        <v>47</v>
      </c>
      <c r="P28" s="135">
        <v>37270.361111111109</v>
      </c>
      <c r="Q28" s="135">
        <v>37270.604166666664</v>
      </c>
      <c r="R28" s="156" t="s">
        <v>102</v>
      </c>
      <c r="S28" s="154" t="s">
        <v>103</v>
      </c>
      <c r="T28" s="154"/>
      <c r="U28" s="203"/>
      <c r="V28" s="154">
        <v>50</v>
      </c>
      <c r="W28" s="154"/>
      <c r="X28" s="154"/>
      <c r="Y28" s="154"/>
      <c r="Z28" s="154"/>
      <c r="AA28" s="154"/>
      <c r="AB28" s="154">
        <v>29.48</v>
      </c>
      <c r="AC28" s="154"/>
      <c r="AD28" s="154">
        <v>137</v>
      </c>
      <c r="AE28" s="154"/>
      <c r="AF28" s="154">
        <v>263</v>
      </c>
      <c r="AG28" s="154" t="s">
        <v>52</v>
      </c>
      <c r="AH28" s="154">
        <v>18</v>
      </c>
      <c r="AI28" s="154"/>
      <c r="AJ28" s="154">
        <v>73</v>
      </c>
      <c r="AK28" s="207">
        <f t="shared" si="0"/>
        <v>834780.7379999999</v>
      </c>
      <c r="AL28" s="207">
        <f t="shared" si="3"/>
        <v>15.026053283999998</v>
      </c>
      <c r="AM28" s="207">
        <f t="shared" si="1"/>
        <v>60.938993873999991</v>
      </c>
      <c r="AN28" s="207">
        <f t="shared" si="2"/>
        <v>75.96504715799999</v>
      </c>
      <c r="AO28" s="154" t="s">
        <v>103</v>
      </c>
    </row>
    <row r="29" spans="1:41" x14ac:dyDescent="0.2">
      <c r="A29" s="220">
        <v>37223</v>
      </c>
      <c r="B29" s="221">
        <v>33.176000000000002</v>
      </c>
      <c r="C29" s="221">
        <v>0</v>
      </c>
      <c r="D29" s="205">
        <v>33.176000000000002</v>
      </c>
      <c r="O29" s="206" t="s">
        <v>47</v>
      </c>
      <c r="P29" s="135">
        <v>37272.583333333336</v>
      </c>
      <c r="Q29" s="135">
        <v>37273.194444444445</v>
      </c>
      <c r="R29" s="156" t="s">
        <v>104</v>
      </c>
      <c r="S29" s="154" t="s">
        <v>105</v>
      </c>
      <c r="T29" s="154"/>
      <c r="U29" s="203"/>
      <c r="V29" s="154">
        <v>50</v>
      </c>
      <c r="W29" s="154"/>
      <c r="X29" s="154"/>
      <c r="Y29" s="154"/>
      <c r="Z29" s="154"/>
      <c r="AA29" s="154"/>
      <c r="AB29" s="154">
        <v>61.3</v>
      </c>
      <c r="AC29" s="154" t="s">
        <v>52</v>
      </c>
      <c r="AD29" s="154">
        <v>120</v>
      </c>
      <c r="AE29" s="154"/>
      <c r="AF29" s="154">
        <v>175</v>
      </c>
      <c r="AG29" s="154"/>
      <c r="AH29" s="154">
        <v>22</v>
      </c>
      <c r="AI29" s="154"/>
      <c r="AJ29" s="154">
        <v>30</v>
      </c>
      <c r="AK29" s="207">
        <f t="shared" si="0"/>
        <v>1735822.9049999998</v>
      </c>
      <c r="AL29" s="207">
        <f t="shared" si="3"/>
        <v>38.188103909999995</v>
      </c>
      <c r="AM29" s="207">
        <f t="shared" si="1"/>
        <v>52.074687149999988</v>
      </c>
      <c r="AN29" s="207">
        <f t="shared" si="2"/>
        <v>90.262791059999984</v>
      </c>
      <c r="AO29" s="154" t="s">
        <v>105</v>
      </c>
    </row>
    <row r="30" spans="1:41" x14ac:dyDescent="0.2">
      <c r="A30" s="220">
        <v>37224</v>
      </c>
      <c r="B30" s="221">
        <v>40.216000000000001</v>
      </c>
      <c r="C30" s="221">
        <v>0</v>
      </c>
      <c r="D30" s="205">
        <v>40.216000000000001</v>
      </c>
      <c r="O30" s="206" t="s">
        <v>47</v>
      </c>
      <c r="P30" s="135">
        <v>37287.229166666664</v>
      </c>
      <c r="Q30" s="135">
        <v>37288.534722222219</v>
      </c>
      <c r="R30" s="156" t="s">
        <v>106</v>
      </c>
      <c r="S30" s="154" t="s">
        <v>107</v>
      </c>
      <c r="T30" s="154"/>
      <c r="U30" s="203"/>
      <c r="V30" s="154">
        <v>50</v>
      </c>
      <c r="W30" s="154"/>
      <c r="X30" s="154"/>
      <c r="Y30" s="154"/>
      <c r="Z30" s="154"/>
      <c r="AA30" s="154"/>
      <c r="AB30" s="154">
        <v>323</v>
      </c>
      <c r="AC30" s="154"/>
      <c r="AD30" s="154">
        <v>1690</v>
      </c>
      <c r="AE30" s="154"/>
      <c r="AF30" s="154">
        <v>3270</v>
      </c>
      <c r="AG30" s="154"/>
      <c r="AH30" s="154">
        <v>110</v>
      </c>
      <c r="AI30" s="154"/>
      <c r="AJ30" s="154">
        <v>1400</v>
      </c>
      <c r="AK30" s="207">
        <f t="shared" si="0"/>
        <v>9146342.5499999989</v>
      </c>
      <c r="AL30" s="207">
        <f t="shared" si="3"/>
        <v>1006.0976804999999</v>
      </c>
      <c r="AM30" s="207">
        <f t="shared" si="1"/>
        <v>12804.879569999997</v>
      </c>
      <c r="AN30" s="207">
        <f t="shared" si="2"/>
        <v>13810.977250499996</v>
      </c>
      <c r="AO30" s="154" t="s">
        <v>107</v>
      </c>
    </row>
    <row r="31" spans="1:41" x14ac:dyDescent="0.2">
      <c r="A31" s="220">
        <v>37225</v>
      </c>
      <c r="B31" s="221">
        <v>36.167999999999999</v>
      </c>
      <c r="C31" s="221">
        <v>0</v>
      </c>
      <c r="D31" s="205">
        <v>36.167999999999999</v>
      </c>
      <c r="O31" s="206" t="s">
        <v>47</v>
      </c>
      <c r="P31" s="135">
        <v>37308.222222222219</v>
      </c>
      <c r="Q31" s="135">
        <v>37308.534722222219</v>
      </c>
      <c r="R31" s="156" t="s">
        <v>108</v>
      </c>
      <c r="S31" s="154" t="s">
        <v>109</v>
      </c>
      <c r="T31" s="154"/>
      <c r="U31" s="203"/>
      <c r="V31" s="154">
        <v>50</v>
      </c>
      <c r="W31" s="154"/>
      <c r="X31" s="154"/>
      <c r="Y31" s="154"/>
      <c r="Z31" s="154"/>
      <c r="AA31" s="154"/>
      <c r="AB31" s="154">
        <v>93.85</v>
      </c>
      <c r="AC31" s="154"/>
      <c r="AD31" s="154">
        <v>202</v>
      </c>
      <c r="AE31" s="154"/>
      <c r="AF31" s="154">
        <v>313</v>
      </c>
      <c r="AG31" s="154" t="s">
        <v>52</v>
      </c>
      <c r="AH31" s="154">
        <v>18</v>
      </c>
      <c r="AI31" s="154"/>
      <c r="AJ31" s="154">
        <v>180</v>
      </c>
      <c r="AK31" s="207">
        <f t="shared" si="0"/>
        <v>2657536.3724999996</v>
      </c>
      <c r="AL31" s="207">
        <f t="shared" si="3"/>
        <v>47.835654704999989</v>
      </c>
      <c r="AM31" s="207">
        <f t="shared" si="1"/>
        <v>478.35654704999996</v>
      </c>
      <c r="AN31" s="207">
        <f t="shared" si="2"/>
        <v>526.19220175499993</v>
      </c>
      <c r="AO31" s="154" t="s">
        <v>109</v>
      </c>
    </row>
    <row r="32" spans="1:41" x14ac:dyDescent="0.2">
      <c r="A32" s="220">
        <v>37226</v>
      </c>
      <c r="B32" s="221">
        <v>37.752000000000002</v>
      </c>
      <c r="C32" s="221">
        <v>0</v>
      </c>
      <c r="D32" s="205">
        <v>37.752000000000002</v>
      </c>
      <c r="O32" s="206" t="s">
        <v>47</v>
      </c>
      <c r="P32" s="135">
        <v>37316.90625</v>
      </c>
      <c r="Q32" s="135">
        <v>37317.975694444445</v>
      </c>
      <c r="R32" s="156" t="s">
        <v>110</v>
      </c>
      <c r="S32" s="154" t="s">
        <v>111</v>
      </c>
      <c r="T32" s="154"/>
      <c r="U32" s="203"/>
      <c r="V32" s="154">
        <v>50</v>
      </c>
      <c r="W32" s="154"/>
      <c r="X32" s="154"/>
      <c r="Y32" s="154"/>
      <c r="Z32" s="154"/>
      <c r="AA32" s="154"/>
      <c r="AB32" s="154">
        <v>161.30000000000001</v>
      </c>
      <c r="AC32" s="154"/>
      <c r="AD32" s="154">
        <v>1770</v>
      </c>
      <c r="AE32" s="154"/>
      <c r="AF32" s="154">
        <v>3430</v>
      </c>
      <c r="AG32" s="154"/>
      <c r="AH32" s="154">
        <v>220</v>
      </c>
      <c r="AI32" s="154"/>
      <c r="AJ32" s="154">
        <v>1500</v>
      </c>
      <c r="AK32" s="207">
        <f t="shared" si="0"/>
        <v>4567507.9050000003</v>
      </c>
      <c r="AL32" s="207">
        <f t="shared" si="3"/>
        <v>1004.8517391</v>
      </c>
      <c r="AM32" s="207">
        <f t="shared" si="1"/>
        <v>6851.2618574999997</v>
      </c>
      <c r="AN32" s="207">
        <f t="shared" si="2"/>
        <v>7856.1135966000002</v>
      </c>
      <c r="AO32" s="154" t="s">
        <v>111</v>
      </c>
    </row>
    <row r="33" spans="1:41" x14ac:dyDescent="0.2">
      <c r="A33" s="220">
        <v>37227</v>
      </c>
      <c r="B33" s="221">
        <v>308.35199999999998</v>
      </c>
      <c r="C33" s="221">
        <v>33.335000000000001</v>
      </c>
      <c r="D33" s="205">
        <v>341.68699999999995</v>
      </c>
      <c r="O33" s="206" t="s">
        <v>47</v>
      </c>
      <c r="P33" s="135">
        <v>37531.107638888891</v>
      </c>
      <c r="Q33" s="135">
        <v>37531.451388888891</v>
      </c>
      <c r="R33" s="156" t="s">
        <v>112</v>
      </c>
      <c r="S33" s="154" t="s">
        <v>113</v>
      </c>
      <c r="T33" s="154"/>
      <c r="U33" s="203"/>
      <c r="V33" s="154">
        <v>50</v>
      </c>
      <c r="W33" s="154"/>
      <c r="X33" s="154"/>
      <c r="Y33" s="154"/>
      <c r="Z33" s="154"/>
      <c r="AA33" s="154"/>
      <c r="AB33" s="154">
        <v>304.7</v>
      </c>
      <c r="AC33" s="154"/>
      <c r="AD33" s="154">
        <v>3.4</v>
      </c>
      <c r="AE33" s="154"/>
      <c r="AF33" s="154">
        <v>25</v>
      </c>
      <c r="AG33" s="154" t="s">
        <v>52</v>
      </c>
      <c r="AH33" s="154">
        <v>18</v>
      </c>
      <c r="AI33" s="154" t="s">
        <v>52</v>
      </c>
      <c r="AJ33" s="154">
        <v>18</v>
      </c>
      <c r="AK33" s="207">
        <f t="shared" si="0"/>
        <v>8628144.1949999984</v>
      </c>
      <c r="AL33" s="207">
        <f t="shared" si="3"/>
        <v>155.30659550999997</v>
      </c>
      <c r="AM33" s="207">
        <f t="shared" si="1"/>
        <v>155.30659550999997</v>
      </c>
      <c r="AN33" s="207">
        <f t="shared" si="2"/>
        <v>310.61319101999993</v>
      </c>
      <c r="AO33" s="154" t="s">
        <v>113</v>
      </c>
    </row>
    <row r="34" spans="1:41" x14ac:dyDescent="0.2">
      <c r="A34" s="220">
        <v>37228</v>
      </c>
      <c r="B34" s="221">
        <v>8.4480000000000004</v>
      </c>
      <c r="C34" s="221">
        <v>0</v>
      </c>
      <c r="D34" s="205">
        <v>8.4480000000000004</v>
      </c>
      <c r="O34" s="206" t="s">
        <v>47</v>
      </c>
      <c r="P34" s="135">
        <v>37652.336805555555</v>
      </c>
      <c r="Q34" s="135">
        <v>37652.736111111109</v>
      </c>
      <c r="R34" s="156" t="s">
        <v>114</v>
      </c>
      <c r="S34" s="154" t="s">
        <v>115</v>
      </c>
      <c r="T34" s="154"/>
      <c r="U34" s="203"/>
      <c r="V34" s="154">
        <v>50</v>
      </c>
      <c r="W34" s="154"/>
      <c r="X34" s="154"/>
      <c r="Y34" s="154"/>
      <c r="Z34" s="154"/>
      <c r="AA34" s="154"/>
      <c r="AB34" s="154">
        <v>111.7</v>
      </c>
      <c r="AC34" s="154"/>
      <c r="AD34" s="154">
        <v>2900</v>
      </c>
      <c r="AE34" s="154"/>
      <c r="AF34" s="154">
        <v>4440</v>
      </c>
      <c r="AG34" s="154" t="s">
        <v>52</v>
      </c>
      <c r="AH34" s="154">
        <v>18</v>
      </c>
      <c r="AI34" s="154"/>
      <c r="AJ34" s="154">
        <v>2300</v>
      </c>
      <c r="AK34" s="207">
        <f t="shared" si="0"/>
        <v>3162992.145</v>
      </c>
      <c r="AL34" s="207">
        <f t="shared" si="3"/>
        <v>56.933858610000001</v>
      </c>
      <c r="AM34" s="207">
        <f t="shared" si="1"/>
        <v>7274.8819334999998</v>
      </c>
      <c r="AN34" s="207">
        <f t="shared" si="2"/>
        <v>7331.8157921100001</v>
      </c>
      <c r="AO34" s="154" t="s">
        <v>115</v>
      </c>
    </row>
    <row r="35" spans="1:41" x14ac:dyDescent="0.2">
      <c r="A35" s="220">
        <v>37229</v>
      </c>
      <c r="B35" s="221">
        <v>9.7679999999999989</v>
      </c>
      <c r="C35" s="221">
        <v>0</v>
      </c>
      <c r="D35" s="205">
        <v>9.7679999999999989</v>
      </c>
      <c r="O35" s="206" t="s">
        <v>47</v>
      </c>
      <c r="P35" s="135">
        <v>37684.680555555555</v>
      </c>
      <c r="Q35" s="135">
        <v>37688.496527777781</v>
      </c>
      <c r="R35" s="156" t="s">
        <v>116</v>
      </c>
      <c r="S35" s="154" t="s">
        <v>117</v>
      </c>
      <c r="T35" s="154"/>
      <c r="U35" s="203"/>
      <c r="V35" s="154">
        <v>50</v>
      </c>
      <c r="W35" s="154"/>
      <c r="X35" s="154"/>
      <c r="Y35" s="154"/>
      <c r="Z35" s="154"/>
      <c r="AA35" s="154"/>
      <c r="AB35" s="154">
        <v>62.7</v>
      </c>
      <c r="AC35" s="154"/>
      <c r="AD35" s="154"/>
      <c r="AE35" s="154"/>
      <c r="AF35" s="154">
        <v>5610</v>
      </c>
      <c r="AG35" s="154"/>
      <c r="AH35" s="154">
        <v>48</v>
      </c>
      <c r="AI35" s="154"/>
      <c r="AJ35" s="154">
        <v>1900</v>
      </c>
      <c r="AK35" s="207">
        <f t="shared" si="0"/>
        <v>1775466.4949999999</v>
      </c>
      <c r="AL35" s="207">
        <f t="shared" si="3"/>
        <v>85.222391759999994</v>
      </c>
      <c r="AM35" s="207">
        <f t="shared" si="1"/>
        <v>3373.3863405000002</v>
      </c>
      <c r="AN35" s="207">
        <f t="shared" si="2"/>
        <v>3458.6087322600001</v>
      </c>
      <c r="AO35" s="154" t="s">
        <v>117</v>
      </c>
    </row>
    <row r="36" spans="1:41" x14ac:dyDescent="0.2">
      <c r="A36" s="220">
        <v>37230</v>
      </c>
      <c r="B36" s="221">
        <v>0</v>
      </c>
      <c r="C36" s="221">
        <v>0</v>
      </c>
      <c r="D36" s="205">
        <v>0</v>
      </c>
      <c r="O36" s="206" t="s">
        <v>47</v>
      </c>
      <c r="P36" s="135">
        <v>37694.569444444445</v>
      </c>
      <c r="Q36" s="135">
        <v>37696.798611111109</v>
      </c>
      <c r="R36" s="156" t="s">
        <v>118</v>
      </c>
      <c r="S36" s="154" t="s">
        <v>119</v>
      </c>
      <c r="T36" s="154"/>
      <c r="U36" s="203"/>
      <c r="V36" s="154">
        <v>50</v>
      </c>
      <c r="W36" s="154"/>
      <c r="X36" s="154"/>
      <c r="Y36" s="154"/>
      <c r="Z36" s="154"/>
      <c r="AA36" s="154"/>
      <c r="AB36" s="154">
        <v>1172</v>
      </c>
      <c r="AC36" s="154"/>
      <c r="AD36" s="154">
        <v>738</v>
      </c>
      <c r="AE36" s="154"/>
      <c r="AF36" s="154">
        <v>1340</v>
      </c>
      <c r="AG36" s="154"/>
      <c r="AH36" s="154">
        <v>32</v>
      </c>
      <c r="AI36" s="154"/>
      <c r="AJ36" s="154">
        <v>410</v>
      </c>
      <c r="AK36" s="207">
        <f t="shared" si="0"/>
        <v>33187348.199999999</v>
      </c>
      <c r="AL36" s="207">
        <f t="shared" si="3"/>
        <v>1061.9951424000001</v>
      </c>
      <c r="AM36" s="207">
        <f t="shared" si="1"/>
        <v>13606.812762</v>
      </c>
      <c r="AN36" s="207">
        <f t="shared" si="2"/>
        <v>14668.807904400001</v>
      </c>
      <c r="AO36" s="154" t="s">
        <v>119</v>
      </c>
    </row>
    <row r="37" spans="1:41" x14ac:dyDescent="0.2">
      <c r="A37" s="220">
        <v>37231</v>
      </c>
      <c r="B37" s="221">
        <v>51.568000000000005</v>
      </c>
      <c r="C37" s="221">
        <v>0</v>
      </c>
      <c r="D37" s="205">
        <v>51.568000000000005</v>
      </c>
      <c r="O37" s="206" t="s">
        <v>47</v>
      </c>
      <c r="P37" s="135">
        <v>37715.690972222219</v>
      </c>
      <c r="Q37" s="135">
        <v>37716.079861111109</v>
      </c>
      <c r="R37" s="156" t="s">
        <v>120</v>
      </c>
      <c r="S37" s="154" t="s">
        <v>121</v>
      </c>
      <c r="T37" s="154"/>
      <c r="U37" s="203"/>
      <c r="V37" s="154">
        <v>50</v>
      </c>
      <c r="W37" s="154"/>
      <c r="X37" s="154"/>
      <c r="Y37" s="154"/>
      <c r="Z37" s="154"/>
      <c r="AA37" s="154"/>
      <c r="AB37" s="154">
        <v>608</v>
      </c>
      <c r="AC37" s="154"/>
      <c r="AD37" s="154">
        <v>552</v>
      </c>
      <c r="AE37" s="154"/>
      <c r="AF37" s="154">
        <v>954</v>
      </c>
      <c r="AG37" s="154" t="s">
        <v>52</v>
      </c>
      <c r="AH37" s="154">
        <v>18</v>
      </c>
      <c r="AI37" s="154"/>
      <c r="AJ37" s="154">
        <v>470</v>
      </c>
      <c r="AK37" s="207">
        <f t="shared" si="0"/>
        <v>17216644.799999997</v>
      </c>
      <c r="AL37" s="207">
        <f t="shared" si="3"/>
        <v>309.89960639999998</v>
      </c>
      <c r="AM37" s="207">
        <f t="shared" si="1"/>
        <v>8091.8230559999993</v>
      </c>
      <c r="AN37" s="207">
        <f t="shared" si="2"/>
        <v>8401.7226623999995</v>
      </c>
      <c r="AO37" s="154" t="s">
        <v>121</v>
      </c>
    </row>
    <row r="38" spans="1:41" x14ac:dyDescent="0.2">
      <c r="A38" s="220">
        <v>37232</v>
      </c>
      <c r="B38" s="221">
        <v>148.10400000000001</v>
      </c>
      <c r="C38" s="221">
        <v>0</v>
      </c>
      <c r="D38" s="205">
        <v>148.10400000000001</v>
      </c>
      <c r="O38" s="206" t="s">
        <v>47</v>
      </c>
      <c r="P38" s="135">
        <v>37990.677083333336</v>
      </c>
      <c r="Q38" s="135">
        <v>37991.177083333336</v>
      </c>
      <c r="R38" s="156" t="s">
        <v>122</v>
      </c>
      <c r="S38" s="154" t="s">
        <v>123</v>
      </c>
      <c r="T38" s="154"/>
      <c r="U38" s="203"/>
      <c r="V38" s="154">
        <v>50</v>
      </c>
      <c r="W38" s="154"/>
      <c r="X38" s="154"/>
      <c r="Y38" s="154"/>
      <c r="Z38" s="154"/>
      <c r="AA38" s="154"/>
      <c r="AB38" s="154">
        <v>19.899999999999999</v>
      </c>
      <c r="AC38" s="154"/>
      <c r="AD38" s="154">
        <v>108</v>
      </c>
      <c r="AE38" s="154"/>
      <c r="AF38" s="154">
        <v>224</v>
      </c>
      <c r="AG38" s="154" t="s">
        <v>52</v>
      </c>
      <c r="AH38" s="154">
        <v>18</v>
      </c>
      <c r="AI38" s="154"/>
      <c r="AJ38" s="154">
        <v>52</v>
      </c>
      <c r="AK38" s="207">
        <f t="shared" si="0"/>
        <v>563505.31499999983</v>
      </c>
      <c r="AL38" s="207">
        <f t="shared" si="3"/>
        <v>10.143095669999996</v>
      </c>
      <c r="AM38" s="207">
        <f t="shared" si="1"/>
        <v>29.302276379999991</v>
      </c>
      <c r="AN38" s="207">
        <f t="shared" si="2"/>
        <v>39.445372049999989</v>
      </c>
      <c r="AO38" s="154" t="s">
        <v>123</v>
      </c>
    </row>
    <row r="39" spans="1:41" x14ac:dyDescent="0.2">
      <c r="A39" s="220">
        <v>37233</v>
      </c>
      <c r="B39" s="221">
        <v>75.504000000000005</v>
      </c>
      <c r="C39" s="221">
        <v>9.1449999999999996</v>
      </c>
      <c r="D39" s="205">
        <v>84.649000000000001</v>
      </c>
      <c r="O39" s="206" t="s">
        <v>47</v>
      </c>
      <c r="P39" s="135">
        <v>38003.236111111109</v>
      </c>
      <c r="Q39" s="135">
        <v>38004.208333333336</v>
      </c>
      <c r="R39" s="156" t="s">
        <v>124</v>
      </c>
      <c r="S39" s="154" t="s">
        <v>125</v>
      </c>
      <c r="T39" s="154"/>
      <c r="U39" s="203"/>
      <c r="V39" s="154">
        <v>50</v>
      </c>
      <c r="W39" s="154"/>
      <c r="X39" s="154"/>
      <c r="Y39" s="154"/>
      <c r="Z39" s="154"/>
      <c r="AA39" s="154"/>
      <c r="AB39" s="154">
        <v>44.9</v>
      </c>
      <c r="AC39" s="154"/>
      <c r="AD39" s="154">
        <v>8520</v>
      </c>
      <c r="AE39" s="154"/>
      <c r="AF39" s="154">
        <v>17000</v>
      </c>
      <c r="AG39" s="154" t="s">
        <v>52</v>
      </c>
      <c r="AH39" s="154">
        <v>18</v>
      </c>
      <c r="AI39" s="154"/>
      <c r="AJ39" s="154">
        <v>13000</v>
      </c>
      <c r="AK39" s="207">
        <f t="shared" si="0"/>
        <v>1271426.5649999999</v>
      </c>
      <c r="AL39" s="207">
        <f t="shared" si="3"/>
        <v>22.885678169999998</v>
      </c>
      <c r="AM39" s="207">
        <f t="shared" si="1"/>
        <v>16528.545344999999</v>
      </c>
      <c r="AN39" s="207">
        <f t="shared" si="2"/>
        <v>16551.43102317</v>
      </c>
      <c r="AO39" s="154" t="s">
        <v>125</v>
      </c>
    </row>
    <row r="40" spans="1:41" x14ac:dyDescent="0.2">
      <c r="A40" s="220">
        <v>37234</v>
      </c>
      <c r="B40" s="221">
        <v>204.512</v>
      </c>
      <c r="C40" s="221">
        <v>0</v>
      </c>
      <c r="D40" s="205">
        <v>204.512</v>
      </c>
      <c r="O40" s="206" t="s">
        <v>47</v>
      </c>
      <c r="P40" s="135">
        <v>38036.753472222219</v>
      </c>
      <c r="Q40" s="135">
        <v>38039.340277777781</v>
      </c>
      <c r="R40" s="156" t="s">
        <v>126</v>
      </c>
      <c r="S40" s="154" t="s">
        <v>127</v>
      </c>
      <c r="T40" s="154"/>
      <c r="U40" s="203"/>
      <c r="V40" s="154">
        <v>50</v>
      </c>
      <c r="W40" s="154"/>
      <c r="X40" s="154"/>
      <c r="Y40" s="154"/>
      <c r="Z40" s="154"/>
      <c r="AA40" s="154"/>
      <c r="AB40" s="154">
        <v>441.2</v>
      </c>
      <c r="AC40" s="154"/>
      <c r="AD40" s="154">
        <v>2030</v>
      </c>
      <c r="AE40" s="154"/>
      <c r="AF40" s="154">
        <v>3820</v>
      </c>
      <c r="AG40" s="154" t="s">
        <v>52</v>
      </c>
      <c r="AH40" s="154">
        <v>18</v>
      </c>
      <c r="AI40" s="154"/>
      <c r="AJ40" s="154">
        <v>1900</v>
      </c>
      <c r="AK40" s="207">
        <f t="shared" si="0"/>
        <v>12493394.219999999</v>
      </c>
      <c r="AL40" s="207">
        <f t="shared" si="3"/>
        <v>224.88109595999998</v>
      </c>
      <c r="AM40" s="207">
        <f t="shared" si="1"/>
        <v>23737.449017999996</v>
      </c>
      <c r="AN40" s="207">
        <f t="shared" si="2"/>
        <v>23962.330113959997</v>
      </c>
      <c r="AO40" s="154" t="s">
        <v>127</v>
      </c>
    </row>
    <row r="41" spans="1:41" x14ac:dyDescent="0.2">
      <c r="A41" s="220">
        <v>37235</v>
      </c>
      <c r="B41" s="221">
        <v>6.952</v>
      </c>
      <c r="C41" s="221">
        <v>0</v>
      </c>
      <c r="D41" s="205">
        <v>6.952</v>
      </c>
      <c r="O41" s="206" t="s">
        <v>47</v>
      </c>
      <c r="P41" s="135">
        <v>38353.704861111109</v>
      </c>
      <c r="Q41" s="135">
        <v>38354.003472222219</v>
      </c>
      <c r="R41" s="156" t="s">
        <v>128</v>
      </c>
      <c r="S41" s="154" t="s">
        <v>129</v>
      </c>
      <c r="T41" s="154"/>
      <c r="U41" s="203"/>
      <c r="V41" s="154">
        <v>50</v>
      </c>
      <c r="W41" s="154"/>
      <c r="X41" s="154"/>
      <c r="Y41" s="154"/>
      <c r="Z41" s="154"/>
      <c r="AA41" s="154"/>
      <c r="AB41" s="154">
        <v>157.93</v>
      </c>
      <c r="AC41" s="154"/>
      <c r="AD41" s="154"/>
      <c r="AE41" s="154"/>
      <c r="AF41" s="154">
        <v>1470</v>
      </c>
      <c r="AG41" s="108"/>
      <c r="AH41" s="108"/>
      <c r="AI41" s="108"/>
      <c r="AJ41" s="108"/>
      <c r="AK41" s="207">
        <f t="shared" si="0"/>
        <v>4472080.1205000002</v>
      </c>
      <c r="AL41" s="207">
        <f t="shared" si="3"/>
        <v>0</v>
      </c>
      <c r="AM41" s="207">
        <f t="shared" si="1"/>
        <v>0</v>
      </c>
      <c r="AN41" s="207">
        <f t="shared" si="2"/>
        <v>0</v>
      </c>
      <c r="AO41" s="154" t="s">
        <v>129</v>
      </c>
    </row>
    <row r="42" spans="1:41" x14ac:dyDescent="0.2">
      <c r="A42" s="220">
        <v>37236</v>
      </c>
      <c r="B42" s="221">
        <v>241.03199999999998</v>
      </c>
      <c r="C42" s="221">
        <v>0</v>
      </c>
      <c r="D42" s="205">
        <v>241.03199999999998</v>
      </c>
      <c r="O42" s="206" t="s">
        <v>47</v>
      </c>
      <c r="P42" s="135">
        <v>38355.5625</v>
      </c>
      <c r="Q42" s="135">
        <v>38356.003472222219</v>
      </c>
      <c r="R42" s="156" t="s">
        <v>130</v>
      </c>
      <c r="S42" s="154" t="s">
        <v>131</v>
      </c>
      <c r="T42" s="154"/>
      <c r="U42" s="203"/>
      <c r="V42" s="154">
        <v>50</v>
      </c>
      <c r="W42" s="154"/>
      <c r="X42" s="154"/>
      <c r="Y42" s="154"/>
      <c r="Z42" s="154"/>
      <c r="AA42" s="154"/>
      <c r="AB42" s="154">
        <v>52.04</v>
      </c>
      <c r="AC42" s="154"/>
      <c r="AD42" s="154">
        <v>2970</v>
      </c>
      <c r="AE42" s="154"/>
      <c r="AF42" s="154">
        <v>4430</v>
      </c>
      <c r="AG42" s="154" t="s">
        <v>52</v>
      </c>
      <c r="AH42" s="154">
        <v>18</v>
      </c>
      <c r="AI42" s="154"/>
      <c r="AJ42" s="154">
        <v>1400</v>
      </c>
      <c r="AK42" s="207">
        <f t="shared" si="0"/>
        <v>1473608.8740000001</v>
      </c>
      <c r="AL42" s="207">
        <f t="shared" si="3"/>
        <v>26.524959731999999</v>
      </c>
      <c r="AM42" s="207">
        <f t="shared" si="1"/>
        <v>2063.0524236000001</v>
      </c>
      <c r="AN42" s="207">
        <f t="shared" si="2"/>
        <v>2089.577383332</v>
      </c>
      <c r="AO42" s="154" t="s">
        <v>131</v>
      </c>
    </row>
    <row r="43" spans="1:41" x14ac:dyDescent="0.2">
      <c r="A43" s="220">
        <v>37237</v>
      </c>
      <c r="B43" s="221">
        <v>37.4</v>
      </c>
      <c r="C43" s="221">
        <v>0</v>
      </c>
      <c r="D43" s="205">
        <v>37.4</v>
      </c>
      <c r="O43" s="206" t="s">
        <v>47</v>
      </c>
      <c r="P43" s="135">
        <v>38356.947916666664</v>
      </c>
      <c r="Q43" s="135">
        <v>38358.423611111109</v>
      </c>
      <c r="R43" s="156" t="s">
        <v>132</v>
      </c>
      <c r="S43" s="154" t="s">
        <v>133</v>
      </c>
      <c r="T43" s="154"/>
      <c r="U43" s="203"/>
      <c r="V43" s="154">
        <v>50</v>
      </c>
      <c r="W43" s="154"/>
      <c r="X43" s="154"/>
      <c r="Y43" s="154"/>
      <c r="Z43" s="154"/>
      <c r="AA43" s="154"/>
      <c r="AB43" s="154">
        <v>97.66</v>
      </c>
      <c r="AC43" s="154"/>
      <c r="AD43" s="154">
        <v>1040</v>
      </c>
      <c r="AE43" s="154"/>
      <c r="AF43" s="154">
        <v>2180</v>
      </c>
      <c r="AG43" s="154" t="s">
        <v>52</v>
      </c>
      <c r="AH43" s="154">
        <v>18</v>
      </c>
      <c r="AI43" s="154"/>
      <c r="AJ43" s="154">
        <v>610</v>
      </c>
      <c r="AK43" s="207">
        <f t="shared" si="0"/>
        <v>2765423.571</v>
      </c>
      <c r="AL43" s="207">
        <f t="shared" si="3"/>
        <v>49.777624277999998</v>
      </c>
      <c r="AM43" s="207">
        <f t="shared" si="1"/>
        <v>1686.90837831</v>
      </c>
      <c r="AN43" s="207">
        <f t="shared" si="2"/>
        <v>1736.6860025880001</v>
      </c>
      <c r="AO43" s="154" t="s">
        <v>133</v>
      </c>
    </row>
    <row r="44" spans="1:41" x14ac:dyDescent="0.2">
      <c r="A44" s="220">
        <v>37238</v>
      </c>
      <c r="B44" s="221">
        <v>34.847999999999999</v>
      </c>
      <c r="C44" s="221">
        <v>0</v>
      </c>
      <c r="D44" s="205">
        <v>34.847999999999999</v>
      </c>
      <c r="O44" s="206" t="s">
        <v>47</v>
      </c>
      <c r="P44" s="135">
        <v>38363.940972222219</v>
      </c>
      <c r="Q44" s="135">
        <v>38365.333333333336</v>
      </c>
      <c r="R44" s="156" t="s">
        <v>134</v>
      </c>
      <c r="S44" s="154" t="s">
        <v>135</v>
      </c>
      <c r="T44" s="154"/>
      <c r="U44" s="203"/>
      <c r="V44" s="154">
        <v>50</v>
      </c>
      <c r="W44" s="154"/>
      <c r="X44" s="154"/>
      <c r="Y44" s="154"/>
      <c r="Z44" s="154"/>
      <c r="AA44" s="154"/>
      <c r="AB44" s="154">
        <v>3192.93</v>
      </c>
      <c r="AC44" s="154"/>
      <c r="AD44" s="154">
        <v>283</v>
      </c>
      <c r="AE44" s="154"/>
      <c r="AF44" s="154">
        <v>617</v>
      </c>
      <c r="AG44" s="154" t="s">
        <v>52</v>
      </c>
      <c r="AH44" s="154">
        <v>18</v>
      </c>
      <c r="AI44" s="154"/>
      <c r="AJ44" s="154">
        <v>200</v>
      </c>
      <c r="AK44" s="207">
        <f t="shared" si="0"/>
        <v>90413719.870499983</v>
      </c>
      <c r="AL44" s="207">
        <f t="shared" si="3"/>
        <v>1627.4469576689996</v>
      </c>
      <c r="AM44" s="207">
        <f t="shared" si="1"/>
        <v>18082.743974099998</v>
      </c>
      <c r="AN44" s="207">
        <f t="shared" si="2"/>
        <v>19710.190931768997</v>
      </c>
      <c r="AO44" s="154" t="s">
        <v>135</v>
      </c>
    </row>
    <row r="45" spans="1:41" x14ac:dyDescent="0.2">
      <c r="A45" s="220">
        <v>37239</v>
      </c>
      <c r="B45" s="221">
        <v>59.223999999999997</v>
      </c>
      <c r="C45" s="221">
        <v>0</v>
      </c>
      <c r="D45" s="205">
        <v>59.223999999999997</v>
      </c>
      <c r="O45" s="206" t="s">
        <v>47</v>
      </c>
      <c r="P45" s="135">
        <v>38402.982638888891</v>
      </c>
      <c r="Q45" s="135">
        <v>38404.006944444445</v>
      </c>
      <c r="R45" s="156" t="s">
        <v>136</v>
      </c>
      <c r="S45" s="154" t="s">
        <v>137</v>
      </c>
      <c r="T45" s="154"/>
      <c r="U45" s="203"/>
      <c r="V45" s="154">
        <v>50</v>
      </c>
      <c r="W45" s="154"/>
      <c r="X45" s="154"/>
      <c r="Y45" s="154"/>
      <c r="Z45" s="154"/>
      <c r="AA45" s="154"/>
      <c r="AB45" s="154">
        <v>167.1</v>
      </c>
      <c r="AC45" s="154"/>
      <c r="AD45" s="154">
        <v>5850</v>
      </c>
      <c r="AE45" s="154"/>
      <c r="AF45" s="154">
        <v>9320</v>
      </c>
      <c r="AG45" s="154" t="s">
        <v>52</v>
      </c>
      <c r="AH45" s="154">
        <v>18</v>
      </c>
      <c r="AI45" s="154"/>
      <c r="AJ45" s="154">
        <v>5200</v>
      </c>
      <c r="AK45" s="207">
        <f t="shared" si="0"/>
        <v>4731745.6349999998</v>
      </c>
      <c r="AL45" s="207">
        <f t="shared" si="3"/>
        <v>85.171421429999995</v>
      </c>
      <c r="AM45" s="207">
        <f t="shared" si="1"/>
        <v>24605.077302000002</v>
      </c>
      <c r="AN45" s="207">
        <f t="shared" si="2"/>
        <v>24690.248723430002</v>
      </c>
      <c r="AO45" s="154" t="s">
        <v>137</v>
      </c>
    </row>
    <row r="46" spans="1:41" x14ac:dyDescent="0.2">
      <c r="A46" s="220">
        <v>37240</v>
      </c>
      <c r="B46" s="221">
        <v>286.79199999999997</v>
      </c>
      <c r="C46" s="221">
        <v>0</v>
      </c>
      <c r="D46" s="205">
        <v>286.79199999999997</v>
      </c>
      <c r="O46" s="206" t="s">
        <v>47</v>
      </c>
      <c r="P46" s="135">
        <v>38428.680555555555</v>
      </c>
      <c r="Q46" s="135">
        <v>38429.447916666664</v>
      </c>
      <c r="R46" s="156" t="s">
        <v>138</v>
      </c>
      <c r="S46" s="154" t="s">
        <v>139</v>
      </c>
      <c r="T46" s="154"/>
      <c r="U46" s="203"/>
      <c r="V46" s="154">
        <v>50</v>
      </c>
      <c r="W46" s="154"/>
      <c r="X46" s="154"/>
      <c r="Y46" s="154"/>
      <c r="Z46" s="154"/>
      <c r="AA46" s="154"/>
      <c r="AB46" s="154">
        <v>78.19</v>
      </c>
      <c r="AC46" s="154"/>
      <c r="AD46" s="154">
        <v>1410</v>
      </c>
      <c r="AE46" s="154"/>
      <c r="AF46" s="154">
        <v>3080</v>
      </c>
      <c r="AG46" s="154" t="s">
        <v>52</v>
      </c>
      <c r="AH46" s="154">
        <v>18</v>
      </c>
      <c r="AI46" s="154"/>
      <c r="AJ46" s="154">
        <v>900</v>
      </c>
      <c r="AK46" s="207">
        <f t="shared" si="0"/>
        <v>2214094.5014999998</v>
      </c>
      <c r="AL46" s="207">
        <f t="shared" si="3"/>
        <v>39.853701026999993</v>
      </c>
      <c r="AM46" s="207">
        <f t="shared" si="1"/>
        <v>1992.6850513499999</v>
      </c>
      <c r="AN46" s="207">
        <f t="shared" si="2"/>
        <v>2032.5387523769998</v>
      </c>
      <c r="AO46" s="154" t="s">
        <v>139</v>
      </c>
    </row>
    <row r="47" spans="1:41" x14ac:dyDescent="0.2">
      <c r="A47" s="220">
        <v>37241</v>
      </c>
      <c r="B47" s="221">
        <v>35.552</v>
      </c>
      <c r="C47" s="221">
        <v>0</v>
      </c>
      <c r="D47" s="205">
        <v>35.552</v>
      </c>
      <c r="O47" s="206" t="s">
        <v>47</v>
      </c>
      <c r="P47" s="135">
        <v>38429.496527777781</v>
      </c>
      <c r="Q47" s="135">
        <v>38430.84375</v>
      </c>
      <c r="R47" s="156" t="s">
        <v>140</v>
      </c>
      <c r="S47" s="154" t="s">
        <v>141</v>
      </c>
      <c r="T47" s="154"/>
      <c r="U47" s="203"/>
      <c r="V47" s="154">
        <v>50</v>
      </c>
      <c r="W47" s="154"/>
      <c r="X47" s="154"/>
      <c r="Y47" s="154"/>
      <c r="Z47" s="154"/>
      <c r="AA47" s="154"/>
      <c r="AB47" s="154">
        <v>907.06</v>
      </c>
      <c r="AC47" s="154"/>
      <c r="AD47" s="154">
        <v>600</v>
      </c>
      <c r="AE47" s="154"/>
      <c r="AF47" s="154">
        <v>1090</v>
      </c>
      <c r="AG47" s="154" t="s">
        <v>52</v>
      </c>
      <c r="AH47" s="154">
        <v>18</v>
      </c>
      <c r="AI47" s="154"/>
      <c r="AJ47" s="154">
        <v>440</v>
      </c>
      <c r="AK47" s="207">
        <f t="shared" si="0"/>
        <v>25685081.960999995</v>
      </c>
      <c r="AL47" s="207">
        <f t="shared" si="3"/>
        <v>462.33147529799993</v>
      </c>
      <c r="AM47" s="207">
        <f t="shared" si="1"/>
        <v>11301.436062839999</v>
      </c>
      <c r="AN47" s="207">
        <f t="shared" si="2"/>
        <v>11763.767538138</v>
      </c>
      <c r="AO47" s="154" t="s">
        <v>141</v>
      </c>
    </row>
    <row r="48" spans="1:41" x14ac:dyDescent="0.2">
      <c r="A48" s="220">
        <v>37242</v>
      </c>
      <c r="B48" s="221">
        <v>41.8</v>
      </c>
      <c r="C48" s="221">
        <v>0</v>
      </c>
      <c r="D48" s="205">
        <v>41.8</v>
      </c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206" t="s">
        <v>47</v>
      </c>
      <c r="P48" s="135">
        <v>38737.684027777781</v>
      </c>
      <c r="Q48" s="135">
        <v>38738.236111111109</v>
      </c>
      <c r="R48" s="156" t="s">
        <v>142</v>
      </c>
      <c r="S48" s="154" t="s">
        <v>143</v>
      </c>
      <c r="T48" s="154"/>
      <c r="U48" s="203"/>
      <c r="V48" s="154">
        <v>50</v>
      </c>
      <c r="W48" s="154"/>
      <c r="X48" s="154"/>
      <c r="Y48" s="154"/>
      <c r="Z48" s="154"/>
      <c r="AA48" s="154"/>
      <c r="AB48" s="154">
        <v>36.520000000000003</v>
      </c>
      <c r="AC48" s="154"/>
      <c r="AD48" s="154">
        <v>686</v>
      </c>
      <c r="AE48" s="154"/>
      <c r="AF48" s="154"/>
      <c r="AG48" s="154" t="s">
        <v>52</v>
      </c>
      <c r="AH48" s="154">
        <v>18</v>
      </c>
      <c r="AI48" s="154"/>
      <c r="AJ48" s="154">
        <v>540</v>
      </c>
      <c r="AK48" s="207">
        <f t="shared" si="0"/>
        <v>1034131.3620000001</v>
      </c>
      <c r="AL48" s="207">
        <f t="shared" si="3"/>
        <v>18.614364516000002</v>
      </c>
      <c r="AM48" s="207">
        <f t="shared" si="1"/>
        <v>558.43093548000002</v>
      </c>
      <c r="AN48" s="207">
        <f t="shared" si="2"/>
        <v>577.04529999600004</v>
      </c>
      <c r="AO48" s="154" t="s">
        <v>143</v>
      </c>
    </row>
    <row r="49" spans="1:41" x14ac:dyDescent="0.2">
      <c r="A49" s="220">
        <v>37243</v>
      </c>
      <c r="B49" s="221">
        <v>460.24</v>
      </c>
      <c r="C49" s="221">
        <v>0</v>
      </c>
      <c r="D49" s="205">
        <v>460.24</v>
      </c>
      <c r="O49" s="206" t="s">
        <v>47</v>
      </c>
      <c r="P49" s="135">
        <v>38759.711805555555</v>
      </c>
      <c r="Q49" s="135">
        <v>38759.958333333336</v>
      </c>
      <c r="R49" s="156" t="s">
        <v>144</v>
      </c>
      <c r="S49" s="154" t="s">
        <v>145</v>
      </c>
      <c r="T49" s="154"/>
      <c r="U49" s="203"/>
      <c r="V49" s="154">
        <v>50</v>
      </c>
      <c r="W49" s="154"/>
      <c r="X49" s="154"/>
      <c r="Y49" s="154"/>
      <c r="Z49" s="154"/>
      <c r="AA49" s="154"/>
      <c r="AB49" s="154">
        <v>22.97</v>
      </c>
      <c r="AC49" s="154"/>
      <c r="AD49" s="154">
        <v>2562</v>
      </c>
      <c r="AE49" s="154"/>
      <c r="AF49" s="154">
        <v>4660</v>
      </c>
      <c r="AG49" s="154" t="s">
        <v>52</v>
      </c>
      <c r="AH49" s="154">
        <v>18</v>
      </c>
      <c r="AI49" s="154"/>
      <c r="AJ49" s="154">
        <v>1500</v>
      </c>
      <c r="AK49" s="207">
        <f t="shared" si="0"/>
        <v>650438.04449999996</v>
      </c>
      <c r="AL49" s="207">
        <f t="shared" si="3"/>
        <v>11.707884800999999</v>
      </c>
      <c r="AM49" s="207">
        <f t="shared" si="1"/>
        <v>975.6570667499999</v>
      </c>
      <c r="AN49" s="207">
        <f t="shared" si="2"/>
        <v>987.36495155099988</v>
      </c>
      <c r="AO49" s="154" t="s">
        <v>145</v>
      </c>
    </row>
    <row r="50" spans="1:41" x14ac:dyDescent="0.2">
      <c r="A50" s="220">
        <v>37244</v>
      </c>
      <c r="B50" s="221">
        <v>2005.96</v>
      </c>
      <c r="C50" s="221">
        <v>29.617999999999999</v>
      </c>
      <c r="D50" s="205">
        <v>2035.578</v>
      </c>
      <c r="O50" s="206" t="s">
        <v>47</v>
      </c>
      <c r="P50" s="135">
        <v>38781.663194444445</v>
      </c>
      <c r="Q50" s="135">
        <v>38782.545138888891</v>
      </c>
      <c r="R50" s="156" t="s">
        <v>146</v>
      </c>
      <c r="S50" s="154" t="s">
        <v>147</v>
      </c>
      <c r="T50" s="154"/>
      <c r="U50" s="203"/>
      <c r="V50" s="154">
        <v>50</v>
      </c>
      <c r="W50" s="154"/>
      <c r="X50" s="154"/>
      <c r="Y50" s="154"/>
      <c r="Z50" s="154"/>
      <c r="AA50" s="154"/>
      <c r="AB50" s="154">
        <v>114.63</v>
      </c>
      <c r="AC50" s="154" t="s">
        <v>67</v>
      </c>
      <c r="AD50" s="154">
        <v>950</v>
      </c>
      <c r="AE50" s="154"/>
      <c r="AF50" s="154">
        <v>14200</v>
      </c>
      <c r="AG50" s="154" t="s">
        <v>52</v>
      </c>
      <c r="AH50" s="154">
        <v>18</v>
      </c>
      <c r="AI50" s="154"/>
      <c r="AJ50" s="154">
        <v>6500</v>
      </c>
      <c r="AK50" s="207">
        <f t="shared" si="0"/>
        <v>3245960.5154999997</v>
      </c>
      <c r="AL50" s="207">
        <f t="shared" si="3"/>
        <v>58.427289279</v>
      </c>
      <c r="AM50" s="207">
        <f t="shared" si="1"/>
        <v>21098.743350749999</v>
      </c>
      <c r="AN50" s="207">
        <f t="shared" si="2"/>
        <v>21157.170640028999</v>
      </c>
      <c r="AO50" s="154" t="s">
        <v>147</v>
      </c>
    </row>
    <row r="51" spans="1:41" x14ac:dyDescent="0.2">
      <c r="A51" s="220">
        <v>37245</v>
      </c>
      <c r="B51" s="221">
        <v>69.872</v>
      </c>
      <c r="C51" s="221">
        <v>3.4809999999999999</v>
      </c>
      <c r="D51" s="205">
        <v>73.352999999999994</v>
      </c>
      <c r="O51" s="206" t="s">
        <v>47</v>
      </c>
      <c r="P51" s="135">
        <v>38783.559027777781</v>
      </c>
      <c r="Q51" s="135">
        <v>38785.392361111109</v>
      </c>
      <c r="R51" s="156" t="s">
        <v>148</v>
      </c>
      <c r="S51" s="154" t="s">
        <v>149</v>
      </c>
      <c r="T51" s="154"/>
      <c r="U51" s="203"/>
      <c r="V51" s="154">
        <v>50</v>
      </c>
      <c r="W51" s="154"/>
      <c r="X51" s="154"/>
      <c r="Y51" s="154"/>
      <c r="Z51" s="154"/>
      <c r="AA51" s="154"/>
      <c r="AB51" s="154">
        <v>2980.38</v>
      </c>
      <c r="AC51" s="154"/>
      <c r="AD51" s="154">
        <v>141</v>
      </c>
      <c r="AE51" s="154"/>
      <c r="AF51" s="154">
        <v>327</v>
      </c>
      <c r="AG51" s="154" t="s">
        <v>52</v>
      </c>
      <c r="AH51" s="154">
        <v>18</v>
      </c>
      <c r="AI51" s="154"/>
      <c r="AJ51" s="154">
        <v>59</v>
      </c>
      <c r="AK51" s="207">
        <f t="shared" si="0"/>
        <v>84394973.402999997</v>
      </c>
      <c r="AL51" s="207">
        <f t="shared" si="3"/>
        <v>1519.1095212539999</v>
      </c>
      <c r="AM51" s="207">
        <f t="shared" si="1"/>
        <v>4979.3034307769994</v>
      </c>
      <c r="AN51" s="207">
        <f t="shared" si="2"/>
        <v>6498.4129520309998</v>
      </c>
      <c r="AO51" s="154" t="s">
        <v>149</v>
      </c>
    </row>
    <row r="52" spans="1:41" x14ac:dyDescent="0.2">
      <c r="A52" s="220">
        <v>37246</v>
      </c>
      <c r="B52" s="221">
        <v>69.783999999999992</v>
      </c>
      <c r="C52" s="221">
        <v>0</v>
      </c>
      <c r="D52" s="205">
        <v>69.783999999999992</v>
      </c>
      <c r="O52" s="206" t="s">
        <v>47</v>
      </c>
      <c r="P52" s="135">
        <v>39052.145833333336</v>
      </c>
      <c r="Q52" s="135">
        <v>39052.902777777781</v>
      </c>
      <c r="R52" s="156" t="s">
        <v>150</v>
      </c>
      <c r="S52" s="154" t="s">
        <v>151</v>
      </c>
      <c r="T52" s="154"/>
      <c r="U52" s="203"/>
      <c r="V52" s="154">
        <v>50</v>
      </c>
      <c r="W52" s="154"/>
      <c r="X52" s="154"/>
      <c r="Y52" s="154"/>
      <c r="Z52" s="154"/>
      <c r="AA52" s="154"/>
      <c r="AB52" s="154">
        <v>154</v>
      </c>
      <c r="AC52" s="154" t="s">
        <v>67</v>
      </c>
      <c r="AD52" s="154">
        <v>80.5</v>
      </c>
      <c r="AE52" s="154"/>
      <c r="AF52" s="154">
        <v>335</v>
      </c>
      <c r="AG52" s="154"/>
      <c r="AH52" s="154">
        <v>23</v>
      </c>
      <c r="AI52" s="154"/>
      <c r="AJ52" s="154">
        <v>230</v>
      </c>
      <c r="AK52" s="207">
        <f t="shared" si="0"/>
        <v>4360794.8999999994</v>
      </c>
      <c r="AL52" s="207">
        <f t="shared" si="3"/>
        <v>100.29828269999999</v>
      </c>
      <c r="AM52" s="207">
        <f t="shared" si="1"/>
        <v>1002.9828269999999</v>
      </c>
      <c r="AN52" s="207">
        <f t="shared" si="2"/>
        <v>1103.2811096999999</v>
      </c>
      <c r="AO52" s="154" t="s">
        <v>151</v>
      </c>
    </row>
    <row r="53" spans="1:41" x14ac:dyDescent="0.2">
      <c r="A53" s="220">
        <v>37247</v>
      </c>
      <c r="B53" s="221">
        <v>21.471999999999998</v>
      </c>
      <c r="C53" s="221">
        <v>0</v>
      </c>
      <c r="D53" s="205">
        <v>21.471999999999998</v>
      </c>
      <c r="O53" s="206" t="s">
        <v>47</v>
      </c>
      <c r="P53" s="135">
        <v>39096.881944444445</v>
      </c>
      <c r="Q53" s="135">
        <v>39097.517361111109</v>
      </c>
      <c r="R53" s="156" t="s">
        <v>152</v>
      </c>
      <c r="S53" s="154" t="s">
        <v>153</v>
      </c>
      <c r="T53" s="154"/>
      <c r="U53" s="203"/>
      <c r="V53" s="154">
        <v>50</v>
      </c>
      <c r="W53" s="154"/>
      <c r="X53" s="154"/>
      <c r="Y53" s="154"/>
      <c r="Z53" s="154"/>
      <c r="AA53" s="154"/>
      <c r="AB53" s="154">
        <v>52.99</v>
      </c>
      <c r="AC53" s="154"/>
      <c r="AD53" s="154">
        <v>1100</v>
      </c>
      <c r="AE53" s="154"/>
      <c r="AF53" s="154">
        <v>1540</v>
      </c>
      <c r="AG53" s="154" t="s">
        <v>52</v>
      </c>
      <c r="AH53" s="154">
        <v>18</v>
      </c>
      <c r="AI53" s="154"/>
      <c r="AJ53" s="154">
        <v>200</v>
      </c>
      <c r="AK53" s="207">
        <f t="shared" si="0"/>
        <v>1500509.8814999999</v>
      </c>
      <c r="AL53" s="207">
        <f t="shared" si="3"/>
        <v>27.009177866999998</v>
      </c>
      <c r="AM53" s="207">
        <f t="shared" si="1"/>
        <v>300.10197629999993</v>
      </c>
      <c r="AN53" s="207">
        <f t="shared" si="2"/>
        <v>327.11115416699994</v>
      </c>
      <c r="AO53" s="154" t="s">
        <v>153</v>
      </c>
    </row>
    <row r="54" spans="1:41" x14ac:dyDescent="0.2">
      <c r="A54" s="220">
        <v>37248</v>
      </c>
      <c r="B54" s="221">
        <v>486.90399999999994</v>
      </c>
      <c r="C54" s="221">
        <v>3.4809999999999999</v>
      </c>
      <c r="D54" s="205">
        <v>490.38499999999993</v>
      </c>
      <c r="O54" s="206" t="s">
        <v>47</v>
      </c>
      <c r="P54" s="135">
        <v>39103.347222222219</v>
      </c>
      <c r="Q54" s="135">
        <v>39104.274305555555</v>
      </c>
      <c r="R54" s="156" t="s">
        <v>154</v>
      </c>
      <c r="S54" s="154" t="s">
        <v>155</v>
      </c>
      <c r="T54" s="154"/>
      <c r="U54" s="203"/>
      <c r="V54" s="154">
        <v>50</v>
      </c>
      <c r="W54" s="154"/>
      <c r="X54" s="154"/>
      <c r="Y54" s="154"/>
      <c r="Z54" s="154"/>
      <c r="AA54" s="154"/>
      <c r="AB54" s="154">
        <v>59.9</v>
      </c>
      <c r="AC54" s="154"/>
      <c r="AD54" s="154">
        <v>721</v>
      </c>
      <c r="AE54" s="154"/>
      <c r="AF54" s="154">
        <v>1090</v>
      </c>
      <c r="AG54" s="154" t="s">
        <v>52</v>
      </c>
      <c r="AH54" s="154">
        <v>18</v>
      </c>
      <c r="AI54" s="154"/>
      <c r="AJ54" s="154">
        <v>450</v>
      </c>
      <c r="AK54" s="207">
        <f t="shared" si="0"/>
        <v>1696179.3149999999</v>
      </c>
      <c r="AL54" s="207">
        <f t="shared" si="3"/>
        <v>30.53122767</v>
      </c>
      <c r="AM54" s="207">
        <f t="shared" si="1"/>
        <v>763.28069174999996</v>
      </c>
      <c r="AN54" s="207">
        <f t="shared" si="2"/>
        <v>793.81191941999998</v>
      </c>
      <c r="AO54" s="154" t="s">
        <v>155</v>
      </c>
    </row>
    <row r="55" spans="1:41" x14ac:dyDescent="0.2">
      <c r="A55" s="220">
        <v>37249</v>
      </c>
      <c r="B55" s="221">
        <v>374.79199999999997</v>
      </c>
      <c r="C55" s="221">
        <v>3.4809999999999999</v>
      </c>
      <c r="D55" s="205">
        <v>378.27299999999997</v>
      </c>
      <c r="O55" s="206" t="s">
        <v>47</v>
      </c>
      <c r="P55" s="135">
        <v>39136.986111111109</v>
      </c>
      <c r="Q55" s="135">
        <v>39139.423611111109</v>
      </c>
      <c r="R55" s="156" t="s">
        <v>156</v>
      </c>
      <c r="S55" s="154" t="s">
        <v>157</v>
      </c>
      <c r="T55" s="154"/>
      <c r="U55" s="203"/>
      <c r="V55" s="154">
        <v>50</v>
      </c>
      <c r="W55" s="154"/>
      <c r="X55" s="154"/>
      <c r="Y55" s="154"/>
      <c r="Z55" s="154"/>
      <c r="AA55" s="154"/>
      <c r="AB55" s="154">
        <v>391</v>
      </c>
      <c r="AC55" s="154"/>
      <c r="AD55" s="154">
        <v>1620</v>
      </c>
      <c r="AE55" s="154"/>
      <c r="AF55" s="154">
        <v>2930</v>
      </c>
      <c r="AG55" s="154" t="s">
        <v>52</v>
      </c>
      <c r="AH55" s="154">
        <v>18</v>
      </c>
      <c r="AI55" s="154"/>
      <c r="AJ55" s="154">
        <v>700</v>
      </c>
      <c r="AK55" s="207">
        <f t="shared" si="0"/>
        <v>11071888.35</v>
      </c>
      <c r="AL55" s="207">
        <f t="shared" si="3"/>
        <v>199.29399029999999</v>
      </c>
      <c r="AM55" s="207">
        <f t="shared" si="1"/>
        <v>7750.3218450000004</v>
      </c>
      <c r="AN55" s="207">
        <f t="shared" si="2"/>
        <v>7949.6158353000001</v>
      </c>
      <c r="AO55" s="154" t="s">
        <v>157</v>
      </c>
    </row>
    <row r="56" spans="1:41" x14ac:dyDescent="0.2">
      <c r="A56" s="220">
        <v>37250</v>
      </c>
      <c r="B56" s="221">
        <v>378.84</v>
      </c>
      <c r="C56" s="221">
        <v>0</v>
      </c>
      <c r="D56" s="205">
        <v>378.84</v>
      </c>
      <c r="O56" s="206" t="s">
        <v>47</v>
      </c>
      <c r="P56" s="135">
        <v>39142.298611111109</v>
      </c>
      <c r="Q56" s="135">
        <v>39143.361111111109</v>
      </c>
      <c r="R56" s="156" t="s">
        <v>158</v>
      </c>
      <c r="S56" s="154" t="s">
        <v>159</v>
      </c>
      <c r="T56" s="154"/>
      <c r="U56" s="203"/>
      <c r="V56" s="154">
        <v>50</v>
      </c>
      <c r="W56" s="154"/>
      <c r="X56" s="154"/>
      <c r="Y56" s="154"/>
      <c r="Z56" s="154"/>
      <c r="AA56" s="154"/>
      <c r="AB56" s="154">
        <v>1534</v>
      </c>
      <c r="AC56" s="154"/>
      <c r="AD56" s="154">
        <v>815</v>
      </c>
      <c r="AE56" s="154"/>
      <c r="AF56" s="154">
        <v>1380</v>
      </c>
      <c r="AG56" s="154" t="s">
        <v>52</v>
      </c>
      <c r="AH56" s="154">
        <v>18</v>
      </c>
      <c r="AI56" s="154"/>
      <c r="AJ56" s="154">
        <v>600</v>
      </c>
      <c r="AK56" s="207">
        <f t="shared" si="0"/>
        <v>43438047.899999999</v>
      </c>
      <c r="AL56" s="207">
        <f t="shared" si="3"/>
        <v>781.88486219999993</v>
      </c>
      <c r="AM56" s="207">
        <f t="shared" si="1"/>
        <v>26062.828740000001</v>
      </c>
      <c r="AN56" s="207">
        <f t="shared" si="2"/>
        <v>26844.713602200001</v>
      </c>
      <c r="AO56" s="154" t="s">
        <v>159</v>
      </c>
    </row>
    <row r="57" spans="1:41" x14ac:dyDescent="0.2">
      <c r="A57" s="220">
        <v>37251</v>
      </c>
      <c r="B57" s="221">
        <v>903.4079999999999</v>
      </c>
      <c r="C57" s="221">
        <v>12.330999999999998</v>
      </c>
      <c r="D57" s="205">
        <v>915.73899999999992</v>
      </c>
      <c r="O57" s="206" t="s">
        <v>47</v>
      </c>
      <c r="P57" s="135">
        <v>39183.520833333336</v>
      </c>
      <c r="Q57" s="135">
        <v>39184.260416666664</v>
      </c>
      <c r="R57" s="156" t="s">
        <v>160</v>
      </c>
      <c r="S57" s="154" t="s">
        <v>161</v>
      </c>
      <c r="T57" s="154"/>
      <c r="U57" s="203"/>
      <c r="V57" s="154">
        <v>50</v>
      </c>
      <c r="W57" s="154"/>
      <c r="X57" s="154"/>
      <c r="Y57" s="154"/>
      <c r="Z57" s="154"/>
      <c r="AA57" s="154"/>
      <c r="AB57" s="154">
        <v>587.53</v>
      </c>
      <c r="AC57" s="154"/>
      <c r="AD57" s="154">
        <v>804</v>
      </c>
      <c r="AE57" s="154"/>
      <c r="AF57" s="154">
        <v>1090</v>
      </c>
      <c r="AG57" s="154" t="s">
        <v>52</v>
      </c>
      <c r="AH57" s="154">
        <v>18</v>
      </c>
      <c r="AI57" s="154"/>
      <c r="AJ57" s="154">
        <v>220</v>
      </c>
      <c r="AK57" s="207">
        <f t="shared" si="0"/>
        <v>16636998.8805</v>
      </c>
      <c r="AL57" s="207">
        <f t="shared" si="3"/>
        <v>299.46597984899995</v>
      </c>
      <c r="AM57" s="207">
        <f t="shared" si="1"/>
        <v>3660.1397537100002</v>
      </c>
      <c r="AN57" s="207">
        <f t="shared" si="2"/>
        <v>3959.6057335590003</v>
      </c>
      <c r="AO57" s="154" t="s">
        <v>161</v>
      </c>
    </row>
    <row r="58" spans="1:41" x14ac:dyDescent="0.2">
      <c r="A58" s="220">
        <v>37252</v>
      </c>
      <c r="B58" s="221">
        <v>692.91200000000003</v>
      </c>
      <c r="C58" s="221">
        <v>3.1269999999999998</v>
      </c>
      <c r="D58" s="205">
        <v>696.03899999999999</v>
      </c>
      <c r="O58" s="206" t="s">
        <v>47</v>
      </c>
      <c r="P58" s="135">
        <v>39350.697916666664</v>
      </c>
      <c r="Q58" s="135">
        <v>39351.184027777781</v>
      </c>
      <c r="R58" s="156" t="s">
        <v>162</v>
      </c>
      <c r="S58" s="154" t="s">
        <v>163</v>
      </c>
      <c r="T58" s="154"/>
      <c r="U58" s="203"/>
      <c r="V58" s="154">
        <v>50</v>
      </c>
      <c r="W58" s="154"/>
      <c r="X58" s="154"/>
      <c r="Y58" s="154"/>
      <c r="Z58" s="154"/>
      <c r="AA58" s="154"/>
      <c r="AB58" s="154">
        <v>124</v>
      </c>
      <c r="AC58" s="154"/>
      <c r="AD58" s="154">
        <v>7</v>
      </c>
      <c r="AE58" s="154"/>
      <c r="AF58" s="154">
        <v>36</v>
      </c>
      <c r="AG58" s="154" t="s">
        <v>52</v>
      </c>
      <c r="AH58" s="154">
        <v>18</v>
      </c>
      <c r="AI58" s="154" t="s">
        <v>52</v>
      </c>
      <c r="AJ58" s="154">
        <v>18</v>
      </c>
      <c r="AK58" s="207">
        <f t="shared" si="0"/>
        <v>3511289.3999999994</v>
      </c>
      <c r="AL58" s="207">
        <f t="shared" si="3"/>
        <v>63.203209199999989</v>
      </c>
      <c r="AM58" s="207">
        <f t="shared" si="1"/>
        <v>63.203209199999989</v>
      </c>
      <c r="AN58" s="207">
        <f t="shared" si="2"/>
        <v>126.40641839999998</v>
      </c>
      <c r="AO58" s="154" t="s">
        <v>163</v>
      </c>
    </row>
    <row r="59" spans="1:41" x14ac:dyDescent="0.2">
      <c r="A59" s="220">
        <v>37253</v>
      </c>
      <c r="B59" s="221">
        <v>1661.1760000000002</v>
      </c>
      <c r="C59" s="221">
        <v>138.53200000000001</v>
      </c>
      <c r="D59" s="205">
        <v>1799.7080000000001</v>
      </c>
      <c r="O59" s="206" t="s">
        <v>47</v>
      </c>
      <c r="P59" s="135">
        <v>39417.545138888891</v>
      </c>
      <c r="Q59" s="135">
        <v>39419.232638888891</v>
      </c>
      <c r="R59" s="156" t="s">
        <v>164</v>
      </c>
      <c r="S59" s="154" t="s">
        <v>165</v>
      </c>
      <c r="T59" s="154"/>
      <c r="U59" s="203"/>
      <c r="V59" s="154">
        <v>50</v>
      </c>
      <c r="W59" s="154"/>
      <c r="X59" s="154"/>
      <c r="Y59" s="154"/>
      <c r="Z59" s="154"/>
      <c r="AA59" s="154"/>
      <c r="AB59" s="154">
        <v>679</v>
      </c>
      <c r="AC59" s="154"/>
      <c r="AD59" s="154">
        <v>616</v>
      </c>
      <c r="AE59" s="154"/>
      <c r="AF59" s="154">
        <v>897</v>
      </c>
      <c r="AG59" s="154"/>
      <c r="AH59" s="154">
        <v>34</v>
      </c>
      <c r="AI59" s="154"/>
      <c r="AJ59" s="154">
        <v>330</v>
      </c>
      <c r="AK59" s="207">
        <f t="shared" si="0"/>
        <v>19227141.149999999</v>
      </c>
      <c r="AL59" s="207">
        <f t="shared" si="3"/>
        <v>653.72279909999986</v>
      </c>
      <c r="AM59" s="207">
        <f t="shared" si="1"/>
        <v>6344.956579499999</v>
      </c>
      <c r="AN59" s="207">
        <f t="shared" si="2"/>
        <v>6998.6793785999989</v>
      </c>
      <c r="AO59" s="154" t="s">
        <v>165</v>
      </c>
    </row>
    <row r="60" spans="1:41" x14ac:dyDescent="0.2">
      <c r="A60" s="220">
        <v>37254</v>
      </c>
      <c r="B60" s="221">
        <v>461.03199999999998</v>
      </c>
      <c r="C60" s="221">
        <v>0</v>
      </c>
      <c r="D60" s="205">
        <v>461.03199999999998</v>
      </c>
      <c r="O60" s="206" t="s">
        <v>47</v>
      </c>
      <c r="P60" s="135">
        <v>39427.263888888891</v>
      </c>
      <c r="Q60" s="135">
        <v>39428.1875</v>
      </c>
      <c r="R60" s="156" t="s">
        <v>166</v>
      </c>
      <c r="S60" s="154" t="s">
        <v>167</v>
      </c>
      <c r="T60" s="154"/>
      <c r="U60" s="203"/>
      <c r="V60" s="154">
        <v>50</v>
      </c>
      <c r="W60" s="154"/>
      <c r="X60" s="154"/>
      <c r="Y60" s="154"/>
      <c r="Z60" s="154"/>
      <c r="AA60" s="154"/>
      <c r="AB60" s="154">
        <v>101</v>
      </c>
      <c r="AC60" s="154" t="s">
        <v>67</v>
      </c>
      <c r="AD60" s="154">
        <v>2560</v>
      </c>
      <c r="AE60" s="154"/>
      <c r="AF60" s="154">
        <v>7490</v>
      </c>
      <c r="AG60" s="154"/>
      <c r="AH60" s="154">
        <v>2500</v>
      </c>
      <c r="AI60" s="154"/>
      <c r="AJ60" s="154">
        <v>6300</v>
      </c>
      <c r="AK60" s="207">
        <f t="shared" si="0"/>
        <v>2860001.8499999996</v>
      </c>
      <c r="AL60" s="207">
        <f t="shared" si="3"/>
        <v>7150.0046249999987</v>
      </c>
      <c r="AM60" s="207">
        <f t="shared" si="1"/>
        <v>18018.011654999995</v>
      </c>
      <c r="AN60" s="207">
        <f t="shared" si="2"/>
        <v>25168.016279999993</v>
      </c>
      <c r="AO60" s="154" t="s">
        <v>167</v>
      </c>
    </row>
    <row r="61" spans="1:41" x14ac:dyDescent="0.2">
      <c r="A61" s="220">
        <v>37255</v>
      </c>
      <c r="B61" s="221">
        <v>402.16</v>
      </c>
      <c r="C61" s="221">
        <v>0</v>
      </c>
      <c r="D61" s="205">
        <v>402.16</v>
      </c>
      <c r="O61" s="206" t="s">
        <v>47</v>
      </c>
      <c r="P61" s="135">
        <v>39452.739583333336</v>
      </c>
      <c r="Q61" s="135">
        <v>39456.163194444445</v>
      </c>
      <c r="R61" s="156" t="s">
        <v>168</v>
      </c>
      <c r="S61" s="154" t="s">
        <v>169</v>
      </c>
      <c r="T61" s="154"/>
      <c r="U61" s="203"/>
      <c r="V61" s="154">
        <v>50</v>
      </c>
      <c r="W61" s="154"/>
      <c r="X61" s="154"/>
      <c r="Y61" s="154"/>
      <c r="Z61" s="154"/>
      <c r="AA61" s="154"/>
      <c r="AB61" s="154">
        <v>5488</v>
      </c>
      <c r="AC61" s="154"/>
      <c r="AD61" s="154">
        <v>137</v>
      </c>
      <c r="AE61" s="154"/>
      <c r="AF61" s="154">
        <v>263</v>
      </c>
      <c r="AG61" s="154" t="s">
        <v>52</v>
      </c>
      <c r="AH61" s="154">
        <v>18</v>
      </c>
      <c r="AI61" s="154"/>
      <c r="AJ61" s="154">
        <v>73</v>
      </c>
      <c r="AK61" s="207">
        <f t="shared" si="0"/>
        <v>155402872.79999998</v>
      </c>
      <c r="AL61" s="207">
        <f t="shared" si="3"/>
        <v>2797.2517103999994</v>
      </c>
      <c r="AM61" s="207">
        <f t="shared" si="1"/>
        <v>11344.409714399999</v>
      </c>
      <c r="AN61" s="207">
        <f t="shared" si="2"/>
        <v>14141.661424799999</v>
      </c>
      <c r="AO61" s="154" t="s">
        <v>169</v>
      </c>
    </row>
    <row r="62" spans="1:41" x14ac:dyDescent="0.2">
      <c r="A62" s="220">
        <v>37256</v>
      </c>
      <c r="B62" s="221">
        <v>479.512</v>
      </c>
      <c r="C62" s="221">
        <v>0</v>
      </c>
      <c r="D62" s="205">
        <v>479.512</v>
      </c>
      <c r="O62" s="206" t="s">
        <v>47</v>
      </c>
      <c r="P62" s="135">
        <v>39495.142361111109</v>
      </c>
      <c r="Q62" s="135">
        <v>39495.649305555555</v>
      </c>
      <c r="R62" s="156" t="s">
        <v>170</v>
      </c>
      <c r="S62" s="154" t="s">
        <v>171</v>
      </c>
      <c r="T62" s="154"/>
      <c r="U62" s="203"/>
      <c r="V62" s="154">
        <v>50</v>
      </c>
      <c r="W62" s="154"/>
      <c r="X62" s="154"/>
      <c r="Y62" s="154"/>
      <c r="Z62" s="154"/>
      <c r="AA62" s="154"/>
      <c r="AB62" s="154">
        <v>1266</v>
      </c>
      <c r="AC62" s="154"/>
      <c r="AD62" s="154">
        <v>867</v>
      </c>
      <c r="AE62" s="154"/>
      <c r="AF62" s="154">
        <v>1420</v>
      </c>
      <c r="AG62" s="154" t="s">
        <v>52</v>
      </c>
      <c r="AH62" s="154">
        <v>18</v>
      </c>
      <c r="AI62" s="154"/>
      <c r="AJ62" s="154">
        <v>610</v>
      </c>
      <c r="AK62" s="207">
        <f t="shared" si="0"/>
        <v>35849132.099999994</v>
      </c>
      <c r="AL62" s="207">
        <f t="shared" si="3"/>
        <v>645.2843777999999</v>
      </c>
      <c r="AM62" s="207">
        <f t="shared" si="1"/>
        <v>21867.970580999998</v>
      </c>
      <c r="AN62" s="207">
        <f t="shared" si="2"/>
        <v>22513.254958799997</v>
      </c>
      <c r="AO62" s="154" t="s">
        <v>171</v>
      </c>
    </row>
    <row r="63" spans="1:41" s="108" customFormat="1" x14ac:dyDescent="0.2">
      <c r="A63" s="222">
        <v>37257</v>
      </c>
      <c r="B63" s="223">
        <v>23.056000000000001</v>
      </c>
      <c r="C63" s="223">
        <v>0</v>
      </c>
      <c r="D63" s="108">
        <v>23.056000000000001</v>
      </c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224" t="s">
        <v>47</v>
      </c>
      <c r="P63" s="110">
        <v>39532.28125</v>
      </c>
      <c r="Q63" s="110">
        <v>39532.9375</v>
      </c>
      <c r="R63" s="117" t="s">
        <v>172</v>
      </c>
      <c r="S63" s="122" t="s">
        <v>173</v>
      </c>
      <c r="T63" s="122"/>
      <c r="U63" s="225"/>
      <c r="V63" s="108">
        <v>50</v>
      </c>
      <c r="AB63" s="108">
        <v>1089</v>
      </c>
      <c r="AD63" s="108">
        <v>252</v>
      </c>
      <c r="AF63" s="108">
        <v>454</v>
      </c>
      <c r="AG63" s="108" t="s">
        <v>52</v>
      </c>
      <c r="AH63" s="108">
        <v>18</v>
      </c>
      <c r="AJ63" s="108">
        <v>73</v>
      </c>
      <c r="AK63" s="208">
        <f t="shared" si="0"/>
        <v>30837049.649999999</v>
      </c>
      <c r="AL63" s="208">
        <f t="shared" si="3"/>
        <v>555.06689369999992</v>
      </c>
      <c r="AM63" s="208">
        <f t="shared" si="1"/>
        <v>2251.1046244499998</v>
      </c>
      <c r="AN63" s="208">
        <f t="shared" si="2"/>
        <v>2806.1715181499999</v>
      </c>
      <c r="AO63" s="122" t="s">
        <v>173</v>
      </c>
    </row>
    <row r="64" spans="1:41" s="108" customFormat="1" x14ac:dyDescent="0.2">
      <c r="A64" s="222">
        <v>37258</v>
      </c>
      <c r="B64" s="223">
        <v>640.99199999999996</v>
      </c>
      <c r="C64" s="223">
        <v>0</v>
      </c>
      <c r="D64" s="108">
        <v>640.99199999999996</v>
      </c>
      <c r="E64" s="117"/>
      <c r="F64" s="117"/>
      <c r="G64" s="117"/>
      <c r="H64" s="117"/>
      <c r="I64" s="117"/>
      <c r="J64" s="117"/>
      <c r="K64" s="117"/>
      <c r="L64" s="117"/>
      <c r="M64" s="117"/>
      <c r="N64" s="117"/>
      <c r="O64" s="224" t="s">
        <v>47</v>
      </c>
      <c r="P64" s="110">
        <v>39532.989583333336</v>
      </c>
      <c r="Q64" s="110">
        <v>39533.732638888891</v>
      </c>
      <c r="R64" s="117" t="s">
        <v>174</v>
      </c>
      <c r="S64" s="122" t="s">
        <v>175</v>
      </c>
      <c r="T64" s="122"/>
      <c r="U64" s="225"/>
      <c r="V64" s="108">
        <v>50</v>
      </c>
      <c r="AB64" s="108">
        <v>1034.9000000000001</v>
      </c>
      <c r="AF64" s="108">
        <v>156</v>
      </c>
      <c r="AG64" s="108" t="s">
        <v>52</v>
      </c>
      <c r="AH64" s="108">
        <v>18</v>
      </c>
      <c r="AI64" s="108" t="s">
        <v>52</v>
      </c>
      <c r="AJ64" s="108">
        <v>18</v>
      </c>
      <c r="AK64" s="208">
        <f t="shared" si="0"/>
        <v>29305108.065000001</v>
      </c>
      <c r="AL64" s="208">
        <f t="shared" si="3"/>
        <v>527.49194517000001</v>
      </c>
      <c r="AM64" s="208">
        <f t="shared" si="1"/>
        <v>527.49194517000001</v>
      </c>
      <c r="AN64" s="208">
        <f t="shared" si="2"/>
        <v>1054.98389034</v>
      </c>
      <c r="AO64" s="122" t="s">
        <v>175</v>
      </c>
    </row>
    <row r="65" spans="1:41" s="108" customFormat="1" x14ac:dyDescent="0.2">
      <c r="A65" s="222">
        <v>37259</v>
      </c>
      <c r="B65" s="223">
        <v>423.98400000000004</v>
      </c>
      <c r="C65" s="223">
        <v>0</v>
      </c>
      <c r="D65" s="108">
        <v>423.98400000000004</v>
      </c>
      <c r="E65" s="117"/>
      <c r="F65" s="117"/>
      <c r="G65" s="117"/>
      <c r="H65" s="117"/>
      <c r="I65" s="117"/>
      <c r="J65" s="117"/>
      <c r="K65" s="117"/>
      <c r="L65" s="117"/>
      <c r="M65" s="117"/>
      <c r="N65" s="117"/>
      <c r="O65" s="224" t="s">
        <v>47</v>
      </c>
      <c r="P65" s="110">
        <v>39533.829861111109</v>
      </c>
      <c r="Q65" s="110">
        <v>39534.232638888891</v>
      </c>
      <c r="R65" s="117" t="s">
        <v>176</v>
      </c>
      <c r="S65" s="122" t="s">
        <v>177</v>
      </c>
      <c r="T65" s="122"/>
      <c r="U65" s="225"/>
      <c r="V65" s="108">
        <v>50</v>
      </c>
      <c r="AB65" s="108">
        <v>464.65</v>
      </c>
      <c r="AF65" s="108">
        <v>137</v>
      </c>
      <c r="AG65" s="108" t="s">
        <v>52</v>
      </c>
      <c r="AH65" s="108">
        <v>18</v>
      </c>
      <c r="AI65" s="108" t="s">
        <v>52</v>
      </c>
      <c r="AJ65" s="108">
        <v>18</v>
      </c>
      <c r="AK65" s="208">
        <f t="shared" si="0"/>
        <v>13157424.352499999</v>
      </c>
      <c r="AL65" s="208">
        <f t="shared" si="3"/>
        <v>236.83363834499997</v>
      </c>
      <c r="AM65" s="208">
        <f t="shared" si="1"/>
        <v>236.83363834499997</v>
      </c>
      <c r="AN65" s="208">
        <f t="shared" si="2"/>
        <v>473.66727668999994</v>
      </c>
      <c r="AO65" s="122" t="s">
        <v>177</v>
      </c>
    </row>
    <row r="66" spans="1:41" x14ac:dyDescent="0.2">
      <c r="A66" s="220">
        <v>37260</v>
      </c>
      <c r="B66" s="221">
        <v>162.80000000000001</v>
      </c>
      <c r="C66" s="221">
        <v>0</v>
      </c>
      <c r="D66" s="205">
        <v>162.80000000000001</v>
      </c>
      <c r="O66" s="206" t="s">
        <v>47</v>
      </c>
      <c r="P66" s="135">
        <v>39782.642361111109</v>
      </c>
      <c r="Q66" s="135">
        <v>39783.506944444445</v>
      </c>
      <c r="R66" s="156" t="s">
        <v>178</v>
      </c>
      <c r="S66" s="154" t="s">
        <v>179</v>
      </c>
      <c r="T66" s="154"/>
      <c r="U66" s="203"/>
      <c r="V66" s="154">
        <v>50</v>
      </c>
      <c r="W66" s="154"/>
      <c r="X66" s="154"/>
      <c r="Y66" s="154"/>
      <c r="Z66" s="154"/>
      <c r="AA66" s="154"/>
      <c r="AB66" s="154">
        <v>311.39999999999998</v>
      </c>
      <c r="AC66" s="154"/>
      <c r="AD66" s="154">
        <v>1050</v>
      </c>
      <c r="AE66" s="154"/>
      <c r="AF66" s="154">
        <v>1690</v>
      </c>
      <c r="AG66" s="154" t="s">
        <v>52</v>
      </c>
      <c r="AH66" s="154">
        <v>18</v>
      </c>
      <c r="AI66" s="154"/>
      <c r="AJ66" s="154">
        <v>760</v>
      </c>
      <c r="AK66" s="207">
        <f t="shared" ref="AK66:AK100" si="4">AB66*28.31685*1000</f>
        <v>8817867.0899999999</v>
      </c>
      <c r="AL66" s="207">
        <f t="shared" si="3"/>
        <v>158.72160762000001</v>
      </c>
      <c r="AM66" s="207">
        <f t="shared" ref="AM66:AM100" si="5">AK66*AJ66/1000000</f>
        <v>6701.5789883999996</v>
      </c>
      <c r="AN66" s="207">
        <f t="shared" ref="AN66:AN100" si="6">AL66+AM66</f>
        <v>6860.3005960199998</v>
      </c>
      <c r="AO66" s="154" t="s">
        <v>179</v>
      </c>
    </row>
    <row r="67" spans="1:41" s="108" customFormat="1" x14ac:dyDescent="0.2">
      <c r="A67" s="222">
        <v>37261</v>
      </c>
      <c r="B67" s="223">
        <v>54.384</v>
      </c>
      <c r="C67" s="223">
        <v>0</v>
      </c>
      <c r="D67" s="108">
        <v>54.384</v>
      </c>
      <c r="E67" s="107"/>
      <c r="F67" s="107"/>
      <c r="G67" s="107"/>
      <c r="H67" s="107"/>
      <c r="I67" s="107"/>
      <c r="J67" s="107"/>
      <c r="K67" s="107"/>
      <c r="L67" s="107"/>
      <c r="M67" s="107"/>
      <c r="N67" s="107"/>
      <c r="O67" s="224" t="s">
        <v>47</v>
      </c>
      <c r="P67" s="110">
        <v>39790.65625</v>
      </c>
      <c r="Q67" s="110">
        <v>39791.767361111109</v>
      </c>
      <c r="R67" s="117" t="s">
        <v>180</v>
      </c>
      <c r="S67" s="108" t="s">
        <v>181</v>
      </c>
      <c r="U67" s="225"/>
      <c r="V67" s="108">
        <v>50</v>
      </c>
      <c r="AB67" s="108">
        <v>141.55000000000001</v>
      </c>
      <c r="AD67" s="108">
        <v>1700</v>
      </c>
      <c r="AF67" s="108">
        <v>2670</v>
      </c>
      <c r="AG67" s="108" t="s">
        <v>52</v>
      </c>
      <c r="AH67" s="108">
        <v>20</v>
      </c>
      <c r="AJ67" s="108">
        <v>850</v>
      </c>
      <c r="AK67" s="208">
        <f t="shared" si="4"/>
        <v>4008250.1175000002</v>
      </c>
      <c r="AL67" s="208">
        <f t="shared" ref="AL67:AL100" si="7">AK67*AH67/1000000</f>
        <v>80.165002350000009</v>
      </c>
      <c r="AM67" s="208">
        <f t="shared" si="5"/>
        <v>3407.012599875</v>
      </c>
      <c r="AN67" s="208">
        <f t="shared" si="6"/>
        <v>3487.1776022250001</v>
      </c>
      <c r="AO67" s="108" t="s">
        <v>181</v>
      </c>
    </row>
    <row r="68" spans="1:41" s="108" customFormat="1" x14ac:dyDescent="0.2">
      <c r="A68" s="222">
        <v>37262</v>
      </c>
      <c r="B68" s="223">
        <v>287.23199999999997</v>
      </c>
      <c r="C68" s="223">
        <v>0</v>
      </c>
      <c r="D68" s="108">
        <v>287.23199999999997</v>
      </c>
      <c r="E68" s="117"/>
      <c r="F68" s="117"/>
      <c r="G68" s="117"/>
      <c r="H68" s="117"/>
      <c r="I68" s="117"/>
      <c r="J68" s="117"/>
      <c r="K68" s="117"/>
      <c r="L68" s="117"/>
      <c r="M68" s="117"/>
      <c r="N68" s="117"/>
      <c r="O68" s="224" t="s">
        <v>47</v>
      </c>
      <c r="P68" s="110">
        <v>39791.815972222219</v>
      </c>
      <c r="Q68" s="110">
        <v>39792.333333333336</v>
      </c>
      <c r="R68" s="117" t="s">
        <v>182</v>
      </c>
      <c r="S68" s="108" t="s">
        <v>183</v>
      </c>
      <c r="U68" s="225"/>
      <c r="V68" s="108">
        <v>50</v>
      </c>
      <c r="AB68" s="108">
        <v>67.67</v>
      </c>
      <c r="AF68" s="108">
        <v>1830</v>
      </c>
      <c r="AG68" s="108" t="s">
        <v>52</v>
      </c>
      <c r="AH68" s="108">
        <v>20</v>
      </c>
      <c r="AJ68" s="108">
        <v>640</v>
      </c>
      <c r="AK68" s="208">
        <f t="shared" si="4"/>
        <v>1916201.2394999999</v>
      </c>
      <c r="AL68" s="208">
        <f t="shared" si="7"/>
        <v>38.324024789999996</v>
      </c>
      <c r="AM68" s="208">
        <f t="shared" si="5"/>
        <v>1226.3687932799999</v>
      </c>
      <c r="AN68" s="208">
        <f t="shared" si="6"/>
        <v>1264.6928180699999</v>
      </c>
      <c r="AO68" s="108" t="s">
        <v>183</v>
      </c>
    </row>
    <row r="69" spans="1:41" x14ac:dyDescent="0.2">
      <c r="A69" s="220">
        <v>37263</v>
      </c>
      <c r="B69" s="221">
        <v>561.79200000000003</v>
      </c>
      <c r="C69" s="221">
        <v>3.4809999999999999</v>
      </c>
      <c r="D69" s="205">
        <v>565.27300000000002</v>
      </c>
      <c r="O69" s="206" t="s">
        <v>47</v>
      </c>
      <c r="P69" s="135">
        <v>39822.256944444445</v>
      </c>
      <c r="Q69" s="135">
        <v>39822.684027777781</v>
      </c>
      <c r="R69" s="156" t="s">
        <v>184</v>
      </c>
      <c r="S69" s="154" t="s">
        <v>185</v>
      </c>
      <c r="T69" s="154"/>
      <c r="U69" s="203"/>
      <c r="V69" s="154">
        <v>50</v>
      </c>
      <c r="W69" s="154"/>
      <c r="X69" s="154"/>
      <c r="Y69" s="154"/>
      <c r="Z69" s="154"/>
      <c r="AA69" s="154"/>
      <c r="AB69" s="154">
        <v>40.76</v>
      </c>
      <c r="AC69" s="154"/>
      <c r="AD69" s="154">
        <v>432</v>
      </c>
      <c r="AE69" s="154"/>
      <c r="AF69" s="154">
        <v>752</v>
      </c>
      <c r="AG69" s="154" t="s">
        <v>52</v>
      </c>
      <c r="AH69" s="154">
        <v>20</v>
      </c>
      <c r="AI69" s="154"/>
      <c r="AJ69" s="154">
        <v>180</v>
      </c>
      <c r="AK69" s="207">
        <f t="shared" si="4"/>
        <v>1154194.8059999999</v>
      </c>
      <c r="AL69" s="207">
        <f t="shared" si="7"/>
        <v>23.083896119999999</v>
      </c>
      <c r="AM69" s="207">
        <f t="shared" si="5"/>
        <v>207.75506507999998</v>
      </c>
      <c r="AN69" s="207">
        <f t="shared" si="6"/>
        <v>230.83896119999997</v>
      </c>
      <c r="AO69" s="154" t="s">
        <v>185</v>
      </c>
    </row>
    <row r="70" spans="1:41" x14ac:dyDescent="0.2">
      <c r="A70" s="220">
        <v>37264</v>
      </c>
      <c r="B70" s="221">
        <v>192.28</v>
      </c>
      <c r="C70" s="221">
        <v>0</v>
      </c>
      <c r="D70" s="205">
        <v>192.28</v>
      </c>
      <c r="O70" s="206" t="s">
        <v>47</v>
      </c>
      <c r="P70" s="135">
        <v>39871.263888888891</v>
      </c>
      <c r="Q70" s="135">
        <v>39871.614583333336</v>
      </c>
      <c r="R70" s="156" t="s">
        <v>186</v>
      </c>
      <c r="S70" s="154" t="s">
        <v>187</v>
      </c>
      <c r="T70" s="154"/>
      <c r="U70" s="203"/>
      <c r="V70" s="154">
        <v>50</v>
      </c>
      <c r="W70" s="154"/>
      <c r="X70" s="154"/>
      <c r="Y70" s="154"/>
      <c r="Z70" s="154"/>
      <c r="AA70" s="154"/>
      <c r="AB70" s="154">
        <v>248.98</v>
      </c>
      <c r="AC70" s="154"/>
      <c r="AD70" s="154">
        <v>951</v>
      </c>
      <c r="AE70" s="154"/>
      <c r="AF70" s="154">
        <v>1770</v>
      </c>
      <c r="AG70" s="154" t="s">
        <v>52</v>
      </c>
      <c r="AH70" s="154">
        <v>20</v>
      </c>
      <c r="AI70" s="154"/>
      <c r="AJ70" s="154">
        <v>810</v>
      </c>
      <c r="AK70" s="207">
        <f t="shared" si="4"/>
        <v>7050329.3129999992</v>
      </c>
      <c r="AL70" s="207">
        <f t="shared" si="7"/>
        <v>141.00658625999998</v>
      </c>
      <c r="AM70" s="207">
        <f t="shared" si="5"/>
        <v>5710.76674353</v>
      </c>
      <c r="AN70" s="207">
        <f t="shared" si="6"/>
        <v>5851.7733297900004</v>
      </c>
      <c r="AO70" s="154" t="s">
        <v>187</v>
      </c>
    </row>
    <row r="71" spans="1:41" x14ac:dyDescent="0.2">
      <c r="A71" s="220">
        <v>37265</v>
      </c>
      <c r="B71" s="221">
        <v>1.056</v>
      </c>
      <c r="C71" s="221">
        <v>0</v>
      </c>
      <c r="D71" s="205">
        <v>1.056</v>
      </c>
      <c r="O71" s="206" t="s">
        <v>47</v>
      </c>
      <c r="P71" s="135">
        <v>39900.791666666664</v>
      </c>
      <c r="Q71" s="135">
        <v>39901.725694444445</v>
      </c>
      <c r="R71" s="156" t="s">
        <v>188</v>
      </c>
      <c r="S71" s="154" t="s">
        <v>189</v>
      </c>
      <c r="T71" s="154"/>
      <c r="U71" s="203"/>
      <c r="V71" s="154">
        <v>50</v>
      </c>
      <c r="W71" s="154"/>
      <c r="X71" s="154"/>
      <c r="Y71" s="154">
        <v>1088.8992000000001</v>
      </c>
      <c r="Z71" s="154"/>
      <c r="AA71" s="154"/>
      <c r="AB71" s="154">
        <v>304.52999999999997</v>
      </c>
      <c r="AC71" s="154"/>
      <c r="AD71" s="154">
        <v>3100</v>
      </c>
      <c r="AE71" s="154"/>
      <c r="AF71" s="154">
        <v>5070</v>
      </c>
      <c r="AG71" s="154" t="s">
        <v>52</v>
      </c>
      <c r="AH71" s="154">
        <v>20</v>
      </c>
      <c r="AI71" s="154"/>
      <c r="AJ71" s="154">
        <v>3000</v>
      </c>
      <c r="AK71" s="207">
        <f t="shared" si="4"/>
        <v>8623330.3304999992</v>
      </c>
      <c r="AL71" s="207">
        <f t="shared" si="7"/>
        <v>172.46660660999999</v>
      </c>
      <c r="AM71" s="207">
        <f t="shared" si="5"/>
        <v>25869.990991499995</v>
      </c>
      <c r="AN71" s="207">
        <f t="shared" si="6"/>
        <v>26042.457598109995</v>
      </c>
      <c r="AO71" s="154" t="s">
        <v>189</v>
      </c>
    </row>
    <row r="72" spans="1:41" x14ac:dyDescent="0.2">
      <c r="A72" s="220">
        <v>37266</v>
      </c>
      <c r="B72" s="221">
        <v>231.79199999999997</v>
      </c>
      <c r="C72" s="221">
        <v>0</v>
      </c>
      <c r="D72" s="205">
        <v>231.79199999999997</v>
      </c>
      <c r="O72" s="206" t="s">
        <v>47</v>
      </c>
      <c r="P72" s="135">
        <v>39924.305555555555</v>
      </c>
      <c r="Q72" s="135">
        <v>39924.538194444445</v>
      </c>
      <c r="R72" s="156" t="s">
        <v>190</v>
      </c>
      <c r="S72" s="154" t="s">
        <v>191</v>
      </c>
      <c r="T72" s="154"/>
      <c r="U72" s="203"/>
      <c r="V72" s="154">
        <v>50</v>
      </c>
      <c r="W72" s="154"/>
      <c r="X72" s="154"/>
      <c r="Y72" s="154">
        <v>1034.8992000000001</v>
      </c>
      <c r="Z72" s="154"/>
      <c r="AA72" s="154"/>
      <c r="AB72" s="154">
        <v>180.26</v>
      </c>
      <c r="AC72" s="154"/>
      <c r="AD72" s="154">
        <v>135</v>
      </c>
      <c r="AE72" s="154"/>
      <c r="AF72" s="154">
        <v>213</v>
      </c>
      <c r="AG72" s="154" t="s">
        <v>52</v>
      </c>
      <c r="AH72" s="154">
        <v>20</v>
      </c>
      <c r="AI72" s="154"/>
      <c r="AJ72" s="154">
        <v>40</v>
      </c>
      <c r="AK72" s="207">
        <f t="shared" si="4"/>
        <v>5104395.3809999991</v>
      </c>
      <c r="AL72" s="207">
        <f t="shared" si="7"/>
        <v>102.08790761999998</v>
      </c>
      <c r="AM72" s="207">
        <f t="shared" si="5"/>
        <v>204.17581523999996</v>
      </c>
      <c r="AN72" s="207">
        <f t="shared" si="6"/>
        <v>306.26372285999992</v>
      </c>
      <c r="AO72" s="154" t="s">
        <v>191</v>
      </c>
    </row>
    <row r="73" spans="1:41" x14ac:dyDescent="0.2">
      <c r="A73" s="220">
        <v>37267</v>
      </c>
      <c r="B73" s="221">
        <v>9.5920000000000005</v>
      </c>
      <c r="C73" s="221">
        <v>0</v>
      </c>
      <c r="D73" s="205">
        <v>9.5920000000000005</v>
      </c>
      <c r="O73" s="206" t="s">
        <v>47</v>
      </c>
      <c r="P73" s="135">
        <v>40009.194444444445</v>
      </c>
      <c r="Q73" s="135">
        <v>40009.520833333336</v>
      </c>
      <c r="R73" s="156" t="s">
        <v>192</v>
      </c>
      <c r="S73" s="154" t="s">
        <v>193</v>
      </c>
      <c r="T73" s="154"/>
      <c r="U73" s="203"/>
      <c r="V73" s="154">
        <v>50</v>
      </c>
      <c r="W73" s="154"/>
      <c r="X73" s="154"/>
      <c r="Y73" s="154">
        <v>464.65056000000004</v>
      </c>
      <c r="Z73" s="154"/>
      <c r="AA73" s="154"/>
      <c r="AB73" s="154">
        <v>316.48</v>
      </c>
      <c r="AC73" s="154"/>
      <c r="AD73" s="154">
        <v>25.3</v>
      </c>
      <c r="AE73" s="154"/>
      <c r="AF73" s="154">
        <v>79.400000000000006</v>
      </c>
      <c r="AG73" s="154" t="s">
        <v>52</v>
      </c>
      <c r="AH73" s="154">
        <v>20</v>
      </c>
      <c r="AI73" s="154" t="s">
        <v>52</v>
      </c>
      <c r="AJ73" s="154">
        <v>20</v>
      </c>
      <c r="AK73" s="207">
        <f t="shared" si="4"/>
        <v>8961716.688000001</v>
      </c>
      <c r="AL73" s="207">
        <f t="shared" si="7"/>
        <v>179.23433376000003</v>
      </c>
      <c r="AM73" s="207">
        <f t="shared" si="5"/>
        <v>179.23433376000003</v>
      </c>
      <c r="AN73" s="207">
        <f t="shared" si="6"/>
        <v>358.46866752000005</v>
      </c>
      <c r="AO73" s="154" t="s">
        <v>193</v>
      </c>
    </row>
    <row r="74" spans="1:41" x14ac:dyDescent="0.2">
      <c r="A74" s="220">
        <v>37268</v>
      </c>
      <c r="B74" s="221">
        <v>194.12799999999999</v>
      </c>
      <c r="C74" s="221">
        <v>11.859</v>
      </c>
      <c r="D74" s="205">
        <v>205.98699999999999</v>
      </c>
      <c r="O74" s="206" t="s">
        <v>47</v>
      </c>
      <c r="P74" s="135">
        <v>40155.375</v>
      </c>
      <c r="Q74" s="135">
        <v>40156.224305555559</v>
      </c>
      <c r="R74" s="156" t="s">
        <v>194</v>
      </c>
      <c r="S74" s="154" t="s">
        <v>195</v>
      </c>
      <c r="T74" s="154"/>
      <c r="U74" s="203"/>
      <c r="V74" s="154">
        <v>50</v>
      </c>
      <c r="W74" s="154"/>
      <c r="X74" s="154"/>
      <c r="Y74" s="154"/>
      <c r="Z74" s="154"/>
      <c r="AA74" s="154"/>
      <c r="AB74" s="154">
        <v>774</v>
      </c>
      <c r="AC74" s="154"/>
      <c r="AD74" s="154">
        <v>1660</v>
      </c>
      <c r="AE74" s="154"/>
      <c r="AF74" s="154">
        <v>2600</v>
      </c>
      <c r="AG74" s="154" t="s">
        <v>52</v>
      </c>
      <c r="AH74" s="154">
        <v>20</v>
      </c>
      <c r="AI74" s="154"/>
      <c r="AJ74" s="154">
        <v>970</v>
      </c>
      <c r="AK74" s="207">
        <f t="shared" si="4"/>
        <v>21917241.899999999</v>
      </c>
      <c r="AL74" s="207">
        <f t="shared" si="7"/>
        <v>438.34483799999998</v>
      </c>
      <c r="AM74" s="207">
        <f t="shared" si="5"/>
        <v>21259.724643000001</v>
      </c>
      <c r="AN74" s="207">
        <f t="shared" si="6"/>
        <v>21698.069481000002</v>
      </c>
      <c r="AO74" s="154" t="s">
        <v>195</v>
      </c>
    </row>
    <row r="75" spans="1:41" x14ac:dyDescent="0.2">
      <c r="A75" s="220">
        <v>37269</v>
      </c>
      <c r="B75" s="221">
        <v>347.68800000000005</v>
      </c>
      <c r="C75" s="221">
        <v>0</v>
      </c>
      <c r="D75" s="205">
        <v>347.68800000000005</v>
      </c>
      <c r="O75" s="206" t="s">
        <v>47</v>
      </c>
      <c r="P75" s="135">
        <v>40201.611111111109</v>
      </c>
      <c r="Q75" s="135">
        <v>40203.086805555555</v>
      </c>
      <c r="R75" s="156" t="s">
        <v>196</v>
      </c>
      <c r="S75" s="154" t="s">
        <v>197</v>
      </c>
      <c r="T75" s="154"/>
      <c r="U75" s="203"/>
      <c r="V75" s="154">
        <v>50</v>
      </c>
      <c r="W75" s="154"/>
      <c r="X75" s="154"/>
      <c r="Y75" s="154">
        <v>1143.6508800000001</v>
      </c>
      <c r="Z75" s="154"/>
      <c r="AA75" s="154"/>
      <c r="AB75" s="154">
        <v>2159</v>
      </c>
      <c r="AC75" s="154"/>
      <c r="AD75" s="154">
        <v>348</v>
      </c>
      <c r="AE75" s="154"/>
      <c r="AF75" s="154">
        <v>559</v>
      </c>
      <c r="AG75" s="154" t="s">
        <v>52</v>
      </c>
      <c r="AH75" s="154">
        <v>20</v>
      </c>
      <c r="AI75" s="154"/>
      <c r="AJ75" s="154">
        <v>130</v>
      </c>
      <c r="AK75" s="207">
        <f t="shared" si="4"/>
        <v>61136079.149999999</v>
      </c>
      <c r="AL75" s="207">
        <f t="shared" si="7"/>
        <v>1222.721583</v>
      </c>
      <c r="AM75" s="207">
        <f t="shared" si="5"/>
        <v>7947.6902895000003</v>
      </c>
      <c r="AN75" s="207">
        <f t="shared" si="6"/>
        <v>9170.4118725000008</v>
      </c>
      <c r="AO75" s="154" t="s">
        <v>197</v>
      </c>
    </row>
    <row r="76" spans="1:41" x14ac:dyDescent="0.2">
      <c r="A76" s="220">
        <v>37270</v>
      </c>
      <c r="B76" s="221">
        <v>604.47199999999998</v>
      </c>
      <c r="C76" s="221">
        <v>28.201999999999998</v>
      </c>
      <c r="D76" s="205">
        <v>632.67399999999998</v>
      </c>
      <c r="E76" s="117" t="s">
        <v>559</v>
      </c>
      <c r="F76" s="117">
        <v>0.9</v>
      </c>
      <c r="G76" s="117">
        <f>D76*F76</f>
        <v>569.40660000000003</v>
      </c>
      <c r="H76" s="117">
        <f>G76</f>
        <v>569.40660000000003</v>
      </c>
      <c r="I76" s="110">
        <v>37270.361111111109</v>
      </c>
      <c r="J76" s="110">
        <v>37270.604166666664</v>
      </c>
      <c r="K76" s="117"/>
      <c r="L76" s="117"/>
      <c r="M76" s="117"/>
      <c r="N76" s="117"/>
      <c r="O76" s="206" t="s">
        <v>47</v>
      </c>
      <c r="P76" s="135">
        <v>40218.170138888891</v>
      </c>
      <c r="Q76" s="135">
        <v>40219.461805555555</v>
      </c>
      <c r="R76" s="156" t="s">
        <v>198</v>
      </c>
      <c r="S76" s="154" t="s">
        <v>199</v>
      </c>
      <c r="T76" s="154"/>
      <c r="U76" s="203"/>
      <c r="V76" s="154">
        <v>50</v>
      </c>
      <c r="W76" s="154"/>
      <c r="X76" s="154"/>
      <c r="Y76" s="154">
        <v>1178.9625600000002</v>
      </c>
      <c r="Z76" s="154"/>
      <c r="AA76" s="154"/>
      <c r="AB76" s="154">
        <v>90</v>
      </c>
      <c r="AC76" s="154"/>
      <c r="AD76" s="154">
        <v>1060</v>
      </c>
      <c r="AE76" s="154"/>
      <c r="AF76" s="154">
        <v>1860</v>
      </c>
      <c r="AG76" s="154" t="s">
        <v>52</v>
      </c>
      <c r="AH76" s="154">
        <v>20</v>
      </c>
      <c r="AI76" s="154"/>
      <c r="AJ76" s="154">
        <v>570</v>
      </c>
      <c r="AK76" s="207">
        <f t="shared" si="4"/>
        <v>2548516.4999999995</v>
      </c>
      <c r="AL76" s="207">
        <f t="shared" si="7"/>
        <v>50.97032999999999</v>
      </c>
      <c r="AM76" s="207">
        <f t="shared" si="5"/>
        <v>1452.6544049999998</v>
      </c>
      <c r="AN76" s="207">
        <f t="shared" si="6"/>
        <v>1503.6247349999999</v>
      </c>
      <c r="AO76" s="154" t="s">
        <v>199</v>
      </c>
    </row>
    <row r="77" spans="1:41" x14ac:dyDescent="0.2">
      <c r="A77" s="220">
        <v>37271</v>
      </c>
      <c r="B77" s="221">
        <v>2806.5840000000003</v>
      </c>
      <c r="C77" s="221">
        <v>95.757000000000005</v>
      </c>
      <c r="D77" s="205">
        <v>2902.3410000000003</v>
      </c>
      <c r="O77" s="206" t="s">
        <v>47</v>
      </c>
      <c r="P77" s="135">
        <v>40246.680555555555</v>
      </c>
      <c r="Q77" s="135">
        <v>40248.1875</v>
      </c>
      <c r="R77" s="156" t="s">
        <v>200</v>
      </c>
      <c r="S77" s="154" t="s">
        <v>201</v>
      </c>
      <c r="T77" s="154"/>
      <c r="U77" s="203"/>
      <c r="V77" s="154">
        <v>50</v>
      </c>
      <c r="W77" s="154"/>
      <c r="X77" s="154"/>
      <c r="Y77" s="154">
        <v>544.80383999999992</v>
      </c>
      <c r="Z77" s="154"/>
      <c r="AA77" s="154"/>
      <c r="AB77" s="154">
        <v>983</v>
      </c>
      <c r="AC77" s="154"/>
      <c r="AD77" s="154">
        <v>315</v>
      </c>
      <c r="AE77" s="154"/>
      <c r="AF77" s="154">
        <v>614</v>
      </c>
      <c r="AG77" s="154" t="s">
        <v>52</v>
      </c>
      <c r="AH77" s="154">
        <v>20</v>
      </c>
      <c r="AI77" s="154"/>
      <c r="AJ77" s="154">
        <v>100</v>
      </c>
      <c r="AK77" s="207">
        <f t="shared" si="4"/>
        <v>27835463.550000001</v>
      </c>
      <c r="AL77" s="207">
        <f t="shared" si="7"/>
        <v>556.70927099999994</v>
      </c>
      <c r="AM77" s="207">
        <f t="shared" si="5"/>
        <v>2783.5463549999999</v>
      </c>
      <c r="AN77" s="207">
        <f t="shared" si="6"/>
        <v>3340.2556260000001</v>
      </c>
      <c r="AO77" s="154" t="s">
        <v>201</v>
      </c>
    </row>
    <row r="78" spans="1:41" x14ac:dyDescent="0.2">
      <c r="A78" s="220">
        <v>37272</v>
      </c>
      <c r="B78" s="221">
        <v>4774.7919999999995</v>
      </c>
      <c r="C78" s="221">
        <v>587.404</v>
      </c>
      <c r="D78" s="205">
        <v>5362.1959999999999</v>
      </c>
      <c r="E78" s="117" t="s">
        <v>560</v>
      </c>
      <c r="F78" s="117">
        <v>0.8</v>
      </c>
      <c r="G78" s="117">
        <f t="shared" ref="G78:G79" si="8">D78*F78</f>
        <v>4289.7568000000001</v>
      </c>
      <c r="H78" s="117">
        <f>SUM(G78:G79)</f>
        <v>5272.7835999999998</v>
      </c>
      <c r="I78" s="110">
        <v>37272.583333333336</v>
      </c>
      <c r="J78" s="110">
        <v>37273.194444444445</v>
      </c>
      <c r="K78" s="117"/>
      <c r="L78" s="117"/>
      <c r="M78" s="117"/>
      <c r="N78" s="117"/>
      <c r="O78" s="206" t="s">
        <v>47</v>
      </c>
      <c r="P78" s="135">
        <v>40276.222222222219</v>
      </c>
      <c r="Q78" s="135">
        <v>40276.53125</v>
      </c>
      <c r="R78" s="156" t="s">
        <v>202</v>
      </c>
      <c r="S78" s="154" t="s">
        <v>203</v>
      </c>
      <c r="T78" s="154"/>
      <c r="U78" s="203"/>
      <c r="V78" s="154">
        <v>50</v>
      </c>
      <c r="W78" s="154"/>
      <c r="X78" s="154"/>
      <c r="Y78" s="154"/>
      <c r="Z78" s="154"/>
      <c r="AA78" s="154"/>
      <c r="AB78" s="154">
        <v>222</v>
      </c>
      <c r="AC78" s="154" t="s">
        <v>52</v>
      </c>
      <c r="AD78" s="154">
        <v>300</v>
      </c>
      <c r="AE78" s="154"/>
      <c r="AF78" s="154">
        <v>240</v>
      </c>
      <c r="AG78" s="154" t="s">
        <v>52</v>
      </c>
      <c r="AH78" s="154">
        <v>20</v>
      </c>
      <c r="AI78" s="154"/>
      <c r="AJ78" s="154">
        <v>58</v>
      </c>
      <c r="AK78" s="207">
        <f t="shared" si="4"/>
        <v>6286340.7000000002</v>
      </c>
      <c r="AL78" s="207">
        <f t="shared" si="7"/>
        <v>125.726814</v>
      </c>
      <c r="AM78" s="207">
        <f t="shared" si="5"/>
        <v>364.60776060000001</v>
      </c>
      <c r="AN78" s="207">
        <f t="shared" si="6"/>
        <v>490.3345746</v>
      </c>
      <c r="AO78" s="154" t="s">
        <v>203</v>
      </c>
    </row>
    <row r="79" spans="1:41" x14ac:dyDescent="0.2">
      <c r="A79" s="220">
        <v>37273</v>
      </c>
      <c r="B79" s="221">
        <v>1390.4</v>
      </c>
      <c r="C79" s="221">
        <v>13.923999999999999</v>
      </c>
      <c r="D79" s="205">
        <v>1404.3240000000001</v>
      </c>
      <c r="E79" s="117" t="s">
        <v>560</v>
      </c>
      <c r="F79" s="117">
        <v>0.7</v>
      </c>
      <c r="G79" s="117">
        <f t="shared" si="8"/>
        <v>983.02679999999998</v>
      </c>
      <c r="H79" s="117"/>
      <c r="I79" s="117"/>
      <c r="J79" s="117"/>
      <c r="K79" s="117"/>
      <c r="L79" s="117"/>
      <c r="M79" s="117"/>
      <c r="N79" s="117"/>
      <c r="O79" s="206" t="s">
        <v>47</v>
      </c>
      <c r="P79" s="135">
        <v>40422.145833333336</v>
      </c>
      <c r="Q79" s="135">
        <v>40422.190972222219</v>
      </c>
      <c r="R79" s="156" t="s">
        <v>204</v>
      </c>
      <c r="S79" s="154" t="s">
        <v>205</v>
      </c>
      <c r="T79" s="154"/>
      <c r="U79" s="203"/>
      <c r="V79" s="154">
        <v>50</v>
      </c>
      <c r="W79" s="154"/>
      <c r="X79" s="154"/>
      <c r="Y79" s="154">
        <v>141.54911999999999</v>
      </c>
      <c r="Z79" s="154"/>
      <c r="AA79" s="154"/>
      <c r="AB79" s="154">
        <v>237</v>
      </c>
      <c r="AC79" s="154"/>
      <c r="AD79" s="154">
        <v>9</v>
      </c>
      <c r="AE79" s="154"/>
      <c r="AF79" s="154">
        <v>72.599999999999994</v>
      </c>
      <c r="AG79" s="154" t="s">
        <v>52</v>
      </c>
      <c r="AH79" s="154">
        <v>20</v>
      </c>
      <c r="AI79" s="154" t="s">
        <v>52</v>
      </c>
      <c r="AJ79" s="154">
        <v>20</v>
      </c>
      <c r="AK79" s="207">
        <f t="shared" si="4"/>
        <v>6711093.4499999993</v>
      </c>
      <c r="AL79" s="207">
        <f t="shared" si="7"/>
        <v>134.221869</v>
      </c>
      <c r="AM79" s="207">
        <f t="shared" si="5"/>
        <v>134.221869</v>
      </c>
      <c r="AN79" s="207">
        <f t="shared" si="6"/>
        <v>268.443738</v>
      </c>
      <c r="AO79" s="154" t="s">
        <v>205</v>
      </c>
    </row>
    <row r="80" spans="1:41" x14ac:dyDescent="0.2">
      <c r="A80" s="220">
        <v>37274</v>
      </c>
      <c r="B80" s="221">
        <v>704.35199999999998</v>
      </c>
      <c r="C80" s="221">
        <v>0</v>
      </c>
      <c r="D80" s="205">
        <v>704.35199999999998</v>
      </c>
      <c r="O80" s="206" t="s">
        <v>47</v>
      </c>
      <c r="P80" s="135">
        <v>40477.291666666664</v>
      </c>
      <c r="Q80" s="135">
        <v>40477.520833333336</v>
      </c>
      <c r="R80" s="156" t="s">
        <v>206</v>
      </c>
      <c r="S80" s="154" t="s">
        <v>207</v>
      </c>
      <c r="T80" s="154"/>
      <c r="U80" s="203"/>
      <c r="V80" s="154">
        <v>50</v>
      </c>
      <c r="W80" s="154"/>
      <c r="X80" s="154"/>
      <c r="Y80" s="154">
        <v>67.668480000000002</v>
      </c>
      <c r="Z80" s="154"/>
      <c r="AA80" s="154"/>
      <c r="AB80" s="154">
        <v>940</v>
      </c>
      <c r="AC80" s="154"/>
      <c r="AD80" s="154">
        <v>5.7</v>
      </c>
      <c r="AE80" s="154"/>
      <c r="AF80" s="154">
        <v>36.700000000000003</v>
      </c>
      <c r="AG80" s="154" t="s">
        <v>52</v>
      </c>
      <c r="AH80" s="154">
        <v>20</v>
      </c>
      <c r="AI80" s="154" t="s">
        <v>52</v>
      </c>
      <c r="AJ80" s="154">
        <v>20</v>
      </c>
      <c r="AK80" s="207">
        <f t="shared" si="4"/>
        <v>26617839</v>
      </c>
      <c r="AL80" s="207">
        <f t="shared" si="7"/>
        <v>532.35677999999996</v>
      </c>
      <c r="AM80" s="207">
        <f t="shared" si="5"/>
        <v>532.35677999999996</v>
      </c>
      <c r="AN80" s="207">
        <f t="shared" si="6"/>
        <v>1064.7135599999999</v>
      </c>
      <c r="AO80" s="154" t="s">
        <v>207</v>
      </c>
    </row>
    <row r="81" spans="1:41" s="205" customFormat="1" x14ac:dyDescent="0.2">
      <c r="A81" s="220">
        <v>37275</v>
      </c>
      <c r="B81" s="221">
        <v>351.73599999999999</v>
      </c>
      <c r="C81" s="221">
        <v>0</v>
      </c>
      <c r="D81" s="205">
        <v>351.73599999999999</v>
      </c>
      <c r="E81" s="194"/>
      <c r="F81" s="194"/>
      <c r="G81" s="194"/>
      <c r="H81" s="194"/>
      <c r="I81" s="194"/>
      <c r="J81" s="194"/>
      <c r="K81" s="194"/>
      <c r="L81" s="194"/>
      <c r="M81" s="194"/>
      <c r="N81" s="194"/>
      <c r="O81" s="226" t="s">
        <v>47</v>
      </c>
      <c r="P81" s="227">
        <v>40532.743055555555</v>
      </c>
      <c r="Q81" s="227">
        <v>40533.538194444445</v>
      </c>
      <c r="R81" s="194" t="s">
        <v>208</v>
      </c>
      <c r="S81" s="205" t="s">
        <v>209</v>
      </c>
      <c r="U81" s="228"/>
      <c r="V81" s="205">
        <v>50</v>
      </c>
      <c r="Y81" s="205">
        <v>145.24704</v>
      </c>
      <c r="AB81" s="205">
        <v>35</v>
      </c>
      <c r="AD81" s="205">
        <v>257</v>
      </c>
      <c r="AF81" s="205">
        <v>1060</v>
      </c>
      <c r="AG81" s="205" t="s">
        <v>52</v>
      </c>
      <c r="AH81" s="205">
        <v>20</v>
      </c>
      <c r="AJ81" s="205">
        <v>120</v>
      </c>
      <c r="AK81" s="229">
        <f t="shared" si="4"/>
        <v>991089.75</v>
      </c>
      <c r="AL81" s="229">
        <f t="shared" si="7"/>
        <v>19.821795000000002</v>
      </c>
      <c r="AM81" s="229">
        <f t="shared" si="5"/>
        <v>118.93077</v>
      </c>
      <c r="AN81" s="229">
        <f t="shared" si="6"/>
        <v>138.752565</v>
      </c>
      <c r="AO81" s="205" t="s">
        <v>209</v>
      </c>
    </row>
    <row r="82" spans="1:41" s="205" customFormat="1" x14ac:dyDescent="0.2">
      <c r="A82" s="220">
        <v>37276</v>
      </c>
      <c r="B82" s="221">
        <v>416.50400000000002</v>
      </c>
      <c r="C82" s="221">
        <v>0</v>
      </c>
      <c r="D82" s="205">
        <v>416.50400000000002</v>
      </c>
      <c r="E82" s="194"/>
      <c r="F82" s="194"/>
      <c r="G82" s="194"/>
      <c r="H82" s="194"/>
      <c r="I82" s="194"/>
      <c r="J82" s="194"/>
      <c r="K82" s="194"/>
      <c r="L82" s="194"/>
      <c r="M82" s="194"/>
      <c r="N82" s="194"/>
      <c r="O82" s="226" t="s">
        <v>47</v>
      </c>
      <c r="P82" s="227">
        <v>40574.399305555555</v>
      </c>
      <c r="Q82" s="227">
        <v>40576.555555555555</v>
      </c>
      <c r="R82" s="194" t="s">
        <v>210</v>
      </c>
      <c r="S82" s="205" t="s">
        <v>211</v>
      </c>
      <c r="U82" s="228"/>
      <c r="V82" s="205">
        <v>50</v>
      </c>
      <c r="Y82" s="205">
        <v>71.323200000000014</v>
      </c>
      <c r="AB82" s="205">
        <v>71</v>
      </c>
      <c r="AD82" s="205">
        <v>2780</v>
      </c>
      <c r="AF82" s="205">
        <v>4750</v>
      </c>
      <c r="AG82" s="205" t="s">
        <v>52</v>
      </c>
      <c r="AH82" s="205">
        <v>20</v>
      </c>
      <c r="AJ82" s="205">
        <v>2800</v>
      </c>
      <c r="AK82" s="229">
        <f t="shared" si="4"/>
        <v>2010496.3499999999</v>
      </c>
      <c r="AL82" s="229">
        <f t="shared" si="7"/>
        <v>40.209927</v>
      </c>
      <c r="AM82" s="229">
        <f t="shared" si="5"/>
        <v>5629.3897800000004</v>
      </c>
      <c r="AN82" s="229">
        <f t="shared" si="6"/>
        <v>5669.5997070000003</v>
      </c>
      <c r="AO82" s="205" t="s">
        <v>211</v>
      </c>
    </row>
    <row r="83" spans="1:41" s="205" customFormat="1" x14ac:dyDescent="0.2">
      <c r="A83" s="220">
        <v>37277</v>
      </c>
      <c r="B83" s="221">
        <v>64.152000000000001</v>
      </c>
      <c r="C83" s="221">
        <v>0</v>
      </c>
      <c r="D83" s="205">
        <v>64.152000000000001</v>
      </c>
      <c r="E83" s="194"/>
      <c r="F83" s="194"/>
      <c r="G83" s="194"/>
      <c r="H83" s="194"/>
      <c r="I83" s="194"/>
      <c r="J83" s="194"/>
      <c r="K83" s="194"/>
      <c r="L83" s="194"/>
      <c r="M83" s="194"/>
      <c r="N83" s="194"/>
      <c r="O83" s="226" t="s">
        <v>47</v>
      </c>
      <c r="P83" s="227">
        <v>40594.40625</v>
      </c>
      <c r="Q83" s="227">
        <v>40596.381944444445</v>
      </c>
      <c r="R83" s="194" t="s">
        <v>212</v>
      </c>
      <c r="S83" s="205" t="s">
        <v>213</v>
      </c>
      <c r="U83" s="228"/>
      <c r="V83" s="205">
        <v>50</v>
      </c>
      <c r="AB83" s="205">
        <v>445</v>
      </c>
      <c r="AD83" s="205">
        <v>2540</v>
      </c>
      <c r="AF83" s="205">
        <v>4400</v>
      </c>
      <c r="AG83" s="205" t="s">
        <v>52</v>
      </c>
      <c r="AH83" s="205">
        <v>20</v>
      </c>
      <c r="AJ83" s="205">
        <v>3000</v>
      </c>
      <c r="AK83" s="229">
        <f t="shared" si="4"/>
        <v>12600998.249999998</v>
      </c>
      <c r="AL83" s="229">
        <f t="shared" si="7"/>
        <v>252.01996499999996</v>
      </c>
      <c r="AM83" s="229">
        <f t="shared" si="5"/>
        <v>37802.994749999991</v>
      </c>
      <c r="AN83" s="229">
        <f t="shared" si="6"/>
        <v>38055.01471499999</v>
      </c>
      <c r="AO83" s="205" t="s">
        <v>213</v>
      </c>
    </row>
    <row r="84" spans="1:41" s="205" customFormat="1" x14ac:dyDescent="0.2">
      <c r="A84" s="220">
        <v>37278</v>
      </c>
      <c r="B84" s="221">
        <v>286.44</v>
      </c>
      <c r="C84" s="221">
        <v>0</v>
      </c>
      <c r="D84" s="205">
        <v>286.44</v>
      </c>
      <c r="E84" s="194"/>
      <c r="F84" s="194"/>
      <c r="G84" s="194"/>
      <c r="H84" s="194"/>
      <c r="I84" s="194"/>
      <c r="J84" s="194"/>
      <c r="K84" s="194"/>
      <c r="L84" s="194"/>
      <c r="M84" s="194"/>
      <c r="N84" s="194"/>
      <c r="O84" s="226" t="s">
        <v>47</v>
      </c>
      <c r="P84" s="227">
        <v>40652.78125</v>
      </c>
      <c r="Q84" s="227">
        <v>40653.368055555555</v>
      </c>
      <c r="R84" s="194" t="s">
        <v>214</v>
      </c>
      <c r="S84" s="205" t="s">
        <v>215</v>
      </c>
      <c r="U84" s="228"/>
      <c r="V84" s="205">
        <v>50</v>
      </c>
      <c r="AB84" s="205">
        <v>1788</v>
      </c>
      <c r="AD84" s="205">
        <v>76.2</v>
      </c>
      <c r="AF84" s="205">
        <v>171</v>
      </c>
      <c r="AG84" s="205" t="s">
        <v>52</v>
      </c>
      <c r="AH84" s="205">
        <v>20</v>
      </c>
      <c r="AJ84" s="205">
        <v>42</v>
      </c>
      <c r="AK84" s="229">
        <f t="shared" si="4"/>
        <v>50630527.799999997</v>
      </c>
      <c r="AL84" s="229">
        <f t="shared" si="7"/>
        <v>1012.610556</v>
      </c>
      <c r="AM84" s="229">
        <f t="shared" si="5"/>
        <v>2126.4821675999997</v>
      </c>
      <c r="AN84" s="229">
        <f t="shared" si="6"/>
        <v>3139.0927235999998</v>
      </c>
      <c r="AO84" s="205" t="s">
        <v>215</v>
      </c>
    </row>
    <row r="85" spans="1:41" s="205" customFormat="1" x14ac:dyDescent="0.2">
      <c r="A85" s="220">
        <v>37279</v>
      </c>
      <c r="B85" s="221">
        <v>30.536000000000001</v>
      </c>
      <c r="C85" s="221">
        <v>0</v>
      </c>
      <c r="D85" s="205">
        <v>30.536000000000001</v>
      </c>
      <c r="E85" s="194"/>
      <c r="F85" s="194"/>
      <c r="G85" s="194"/>
      <c r="H85" s="194"/>
      <c r="I85" s="194"/>
      <c r="J85" s="194"/>
      <c r="K85" s="194"/>
      <c r="L85" s="194"/>
      <c r="M85" s="194"/>
      <c r="N85" s="194"/>
      <c r="O85" s="226" t="s">
        <v>47</v>
      </c>
      <c r="P85" s="227">
        <v>40785.986111111109</v>
      </c>
      <c r="Q85" s="227">
        <v>40786.427083333336</v>
      </c>
      <c r="R85" s="194" t="s">
        <v>216</v>
      </c>
      <c r="S85" s="205" t="s">
        <v>217</v>
      </c>
      <c r="U85" s="228"/>
      <c r="V85" s="205">
        <v>50</v>
      </c>
      <c r="AB85" s="205">
        <v>24</v>
      </c>
      <c r="AC85" s="205" t="s">
        <v>67</v>
      </c>
      <c r="AD85" s="205">
        <v>9.5</v>
      </c>
      <c r="AF85" s="205">
        <v>76.8</v>
      </c>
      <c r="AG85" s="205" t="s">
        <v>52</v>
      </c>
      <c r="AH85" s="205">
        <v>20</v>
      </c>
      <c r="AI85" s="205" t="s">
        <v>52</v>
      </c>
      <c r="AJ85" s="205">
        <v>20</v>
      </c>
      <c r="AK85" s="229">
        <f t="shared" si="4"/>
        <v>679604.39999999991</v>
      </c>
      <c r="AL85" s="229">
        <f t="shared" si="7"/>
        <v>13.592087999999999</v>
      </c>
      <c r="AM85" s="229">
        <f t="shared" si="5"/>
        <v>13.592087999999999</v>
      </c>
      <c r="AN85" s="229">
        <f t="shared" si="6"/>
        <v>27.184175999999997</v>
      </c>
      <c r="AO85" s="205" t="s">
        <v>217</v>
      </c>
    </row>
    <row r="86" spans="1:41" s="205" customFormat="1" x14ac:dyDescent="0.2">
      <c r="A86" s="220">
        <v>37280</v>
      </c>
      <c r="B86" s="221">
        <v>0</v>
      </c>
      <c r="C86" s="221">
        <v>0</v>
      </c>
      <c r="D86" s="205">
        <v>0</v>
      </c>
      <c r="E86" s="194"/>
      <c r="F86" s="194"/>
      <c r="G86" s="194"/>
      <c r="H86" s="194"/>
      <c r="I86" s="194"/>
      <c r="J86" s="194"/>
      <c r="K86" s="194"/>
      <c r="L86" s="194"/>
      <c r="M86" s="194"/>
      <c r="N86" s="194"/>
      <c r="O86" s="226" t="s">
        <v>47</v>
      </c>
      <c r="P86" s="227">
        <v>40897.736111111109</v>
      </c>
      <c r="Q86" s="227">
        <v>40898.315972222219</v>
      </c>
      <c r="R86" s="194" t="s">
        <v>218</v>
      </c>
      <c r="S86" s="205" t="s">
        <v>219</v>
      </c>
      <c r="U86" s="228"/>
      <c r="V86" s="205">
        <v>50</v>
      </c>
      <c r="AB86" s="205">
        <v>34.299999999999997</v>
      </c>
      <c r="AD86" s="205">
        <v>107</v>
      </c>
      <c r="AF86" s="205">
        <v>165</v>
      </c>
      <c r="AG86" s="205" t="s">
        <v>52</v>
      </c>
      <c r="AH86" s="205">
        <v>20</v>
      </c>
      <c r="AI86" s="205" t="s">
        <v>52</v>
      </c>
      <c r="AJ86" s="205">
        <v>20</v>
      </c>
      <c r="AK86" s="229">
        <f t="shared" si="4"/>
        <v>971267.95499999996</v>
      </c>
      <c r="AL86" s="229">
        <f t="shared" si="7"/>
        <v>19.425359099999998</v>
      </c>
      <c r="AM86" s="229">
        <f t="shared" si="5"/>
        <v>19.425359099999998</v>
      </c>
      <c r="AN86" s="229">
        <f t="shared" si="6"/>
        <v>38.850718199999996</v>
      </c>
      <c r="AO86" s="205" t="s">
        <v>219</v>
      </c>
    </row>
    <row r="87" spans="1:41" s="205" customFormat="1" x14ac:dyDescent="0.2">
      <c r="A87" s="220">
        <v>37281</v>
      </c>
      <c r="B87" s="221">
        <v>182.864</v>
      </c>
      <c r="C87" s="221">
        <v>0</v>
      </c>
      <c r="D87" s="205">
        <v>182.864</v>
      </c>
      <c r="E87" s="194"/>
      <c r="F87" s="194"/>
      <c r="G87" s="194"/>
      <c r="H87" s="194"/>
      <c r="I87" s="194"/>
      <c r="J87" s="194"/>
      <c r="K87" s="194"/>
      <c r="L87" s="194"/>
      <c r="M87" s="194"/>
      <c r="N87" s="194"/>
      <c r="O87" s="226" t="s">
        <v>47</v>
      </c>
      <c r="P87" s="227">
        <v>40920.475694444445</v>
      </c>
      <c r="Q87" s="227">
        <v>40921.40625</v>
      </c>
      <c r="R87" s="194" t="s">
        <v>220</v>
      </c>
      <c r="S87" s="205" t="s">
        <v>221</v>
      </c>
      <c r="U87" s="228"/>
      <c r="V87" s="205">
        <v>50</v>
      </c>
      <c r="AB87" s="205">
        <v>61.2</v>
      </c>
      <c r="AD87" s="205">
        <v>581</v>
      </c>
      <c r="AF87" s="205">
        <v>925</v>
      </c>
      <c r="AG87" s="205" t="s">
        <v>52</v>
      </c>
      <c r="AH87" s="205">
        <v>20</v>
      </c>
      <c r="AJ87" s="205">
        <v>230</v>
      </c>
      <c r="AK87" s="229">
        <f t="shared" si="4"/>
        <v>1732991.2200000002</v>
      </c>
      <c r="AL87" s="229">
        <f t="shared" si="7"/>
        <v>34.659824400000005</v>
      </c>
      <c r="AM87" s="229">
        <f t="shared" si="5"/>
        <v>398.58798060000004</v>
      </c>
      <c r="AN87" s="229">
        <f t="shared" si="6"/>
        <v>433.24780500000003</v>
      </c>
      <c r="AO87" s="205" t="s">
        <v>221</v>
      </c>
    </row>
    <row r="88" spans="1:41" s="205" customFormat="1" x14ac:dyDescent="0.2">
      <c r="A88" s="220">
        <v>37282</v>
      </c>
      <c r="B88" s="221">
        <v>0</v>
      </c>
      <c r="C88" s="221">
        <v>0</v>
      </c>
      <c r="D88" s="205">
        <v>0</v>
      </c>
      <c r="E88" s="194"/>
      <c r="F88" s="194"/>
      <c r="G88" s="194"/>
      <c r="H88" s="194"/>
      <c r="I88" s="194"/>
      <c r="J88" s="194"/>
      <c r="K88" s="194"/>
      <c r="L88" s="194"/>
      <c r="M88" s="194"/>
      <c r="N88" s="194"/>
      <c r="O88" s="226" t="s">
        <v>47</v>
      </c>
      <c r="P88" s="227">
        <v>40925.270833333336</v>
      </c>
      <c r="Q88" s="227">
        <v>40925.673611111109</v>
      </c>
      <c r="R88" s="194" t="s">
        <v>222</v>
      </c>
      <c r="S88" s="205" t="s">
        <v>223</v>
      </c>
      <c r="U88" s="228"/>
      <c r="V88" s="205">
        <v>50</v>
      </c>
      <c r="AB88" s="205">
        <v>54.4</v>
      </c>
      <c r="AD88" s="205">
        <v>972</v>
      </c>
      <c r="AF88" s="205">
        <v>1490</v>
      </c>
      <c r="AG88" s="205" t="s">
        <v>52</v>
      </c>
      <c r="AH88" s="205">
        <v>20</v>
      </c>
      <c r="AJ88" s="205">
        <v>560</v>
      </c>
      <c r="AK88" s="229">
        <f t="shared" si="4"/>
        <v>1540436.64</v>
      </c>
      <c r="AL88" s="229">
        <f t="shared" si="7"/>
        <v>30.808732799999998</v>
      </c>
      <c r="AM88" s="229">
        <f t="shared" si="5"/>
        <v>862.64451839999992</v>
      </c>
      <c r="AN88" s="229">
        <f t="shared" si="6"/>
        <v>893.45325119999995</v>
      </c>
      <c r="AO88" s="205" t="s">
        <v>223</v>
      </c>
    </row>
    <row r="89" spans="1:41" s="205" customFormat="1" x14ac:dyDescent="0.2">
      <c r="A89" s="220">
        <v>37283</v>
      </c>
      <c r="B89" s="221">
        <v>2.2000000000000002</v>
      </c>
      <c r="C89" s="221">
        <v>0</v>
      </c>
      <c r="D89" s="205">
        <v>2.2000000000000002</v>
      </c>
      <c r="E89" s="194"/>
      <c r="F89" s="194"/>
      <c r="G89" s="194"/>
      <c r="H89" s="194"/>
      <c r="I89" s="194"/>
      <c r="J89" s="194"/>
      <c r="K89" s="194"/>
      <c r="L89" s="194"/>
      <c r="M89" s="194"/>
      <c r="N89" s="194"/>
      <c r="O89" s="226" t="s">
        <v>47</v>
      </c>
      <c r="P89" s="227">
        <v>40930.684027777781</v>
      </c>
      <c r="Q89" s="227">
        <v>40932.413194444445</v>
      </c>
      <c r="R89" s="194" t="s">
        <v>224</v>
      </c>
      <c r="S89" s="205" t="s">
        <v>225</v>
      </c>
      <c r="U89" s="228"/>
      <c r="V89" s="205">
        <v>50</v>
      </c>
      <c r="AB89" s="205">
        <v>1111</v>
      </c>
      <c r="AD89" s="205">
        <v>648</v>
      </c>
      <c r="AF89" s="205">
        <v>1080</v>
      </c>
      <c r="AG89" s="205" t="s">
        <v>52</v>
      </c>
      <c r="AH89" s="205">
        <v>20</v>
      </c>
      <c r="AJ89" s="205">
        <v>400</v>
      </c>
      <c r="AK89" s="229">
        <f t="shared" si="4"/>
        <v>31460020.349999998</v>
      </c>
      <c r="AL89" s="229">
        <f t="shared" si="7"/>
        <v>629.20040700000004</v>
      </c>
      <c r="AM89" s="229">
        <f t="shared" si="5"/>
        <v>12584.00814</v>
      </c>
      <c r="AN89" s="229">
        <f t="shared" si="6"/>
        <v>13213.208547</v>
      </c>
      <c r="AO89" s="205" t="s">
        <v>225</v>
      </c>
    </row>
    <row r="90" spans="1:41" s="197" customFormat="1" x14ac:dyDescent="0.2">
      <c r="A90" s="230">
        <v>37284</v>
      </c>
      <c r="B90" s="231">
        <v>36.344000000000001</v>
      </c>
      <c r="C90" s="231">
        <v>0</v>
      </c>
      <c r="D90" s="197">
        <v>36.344000000000001</v>
      </c>
      <c r="E90" s="195"/>
      <c r="F90" s="195"/>
      <c r="G90" s="195"/>
      <c r="H90" s="195"/>
      <c r="I90" s="195"/>
      <c r="J90" s="195"/>
      <c r="K90" s="195"/>
      <c r="L90" s="195"/>
      <c r="M90" s="195"/>
      <c r="N90" s="195"/>
      <c r="O90" s="232" t="s">
        <v>47</v>
      </c>
      <c r="P90" s="196">
        <v>40532.743055555555</v>
      </c>
      <c r="Q90" s="196">
        <v>40533.538194444445</v>
      </c>
      <c r="R90" s="195" t="s">
        <v>208</v>
      </c>
      <c r="S90" s="197" t="s">
        <v>209</v>
      </c>
      <c r="V90" s="197">
        <v>50</v>
      </c>
      <c r="AB90" s="197">
        <v>35</v>
      </c>
      <c r="AD90" s="197">
        <v>257</v>
      </c>
      <c r="AF90" s="197">
        <v>1060</v>
      </c>
      <c r="AG90" s="197" t="s">
        <v>52</v>
      </c>
      <c r="AH90" s="197">
        <v>20</v>
      </c>
      <c r="AJ90" s="197">
        <v>120</v>
      </c>
      <c r="AK90" s="233">
        <f t="shared" si="4"/>
        <v>991089.75</v>
      </c>
      <c r="AL90" s="233">
        <f t="shared" si="7"/>
        <v>19.821795000000002</v>
      </c>
      <c r="AM90" s="233">
        <f t="shared" si="5"/>
        <v>118.93077</v>
      </c>
      <c r="AN90" s="233">
        <f t="shared" si="6"/>
        <v>138.752565</v>
      </c>
      <c r="AO90" s="197" t="s">
        <v>209</v>
      </c>
    </row>
    <row r="91" spans="1:41" s="197" customFormat="1" x14ac:dyDescent="0.2">
      <c r="A91" s="230">
        <v>37285</v>
      </c>
      <c r="B91" s="231">
        <v>1164.5039999999999</v>
      </c>
      <c r="C91" s="231">
        <v>0</v>
      </c>
      <c r="D91" s="197">
        <v>1164.5039999999999</v>
      </c>
      <c r="E91" s="195"/>
      <c r="F91" s="195"/>
      <c r="G91" s="195"/>
      <c r="H91" s="195"/>
      <c r="I91" s="195"/>
      <c r="J91" s="195"/>
      <c r="K91" s="195"/>
      <c r="L91" s="195"/>
      <c r="M91" s="195"/>
      <c r="N91" s="195"/>
      <c r="O91" s="232" t="s">
        <v>47</v>
      </c>
      <c r="P91" s="196">
        <v>40574.399305555555</v>
      </c>
      <c r="Q91" s="196">
        <v>40576.555555555555</v>
      </c>
      <c r="R91" s="195" t="s">
        <v>210</v>
      </c>
      <c r="S91" s="197" t="s">
        <v>211</v>
      </c>
      <c r="V91" s="197">
        <v>50</v>
      </c>
      <c r="AB91" s="197">
        <v>71</v>
      </c>
      <c r="AD91" s="197">
        <v>2780</v>
      </c>
      <c r="AF91" s="197">
        <v>4750</v>
      </c>
      <c r="AG91" s="197" t="s">
        <v>52</v>
      </c>
      <c r="AH91" s="197">
        <v>20</v>
      </c>
      <c r="AJ91" s="197">
        <v>2800</v>
      </c>
      <c r="AK91" s="233">
        <f t="shared" si="4"/>
        <v>2010496.3499999999</v>
      </c>
      <c r="AL91" s="233">
        <f t="shared" si="7"/>
        <v>40.209927</v>
      </c>
      <c r="AM91" s="233">
        <f t="shared" si="5"/>
        <v>5629.3897800000004</v>
      </c>
      <c r="AN91" s="233">
        <f t="shared" si="6"/>
        <v>5669.5997070000003</v>
      </c>
      <c r="AO91" s="197" t="s">
        <v>211</v>
      </c>
    </row>
    <row r="92" spans="1:41" s="197" customFormat="1" x14ac:dyDescent="0.2">
      <c r="A92" s="230">
        <v>37286</v>
      </c>
      <c r="B92" s="231">
        <v>1174.096</v>
      </c>
      <c r="C92" s="231">
        <v>150.096</v>
      </c>
      <c r="D92" s="197">
        <v>1324.192</v>
      </c>
      <c r="E92" s="195"/>
      <c r="F92" s="195"/>
      <c r="G92" s="195"/>
      <c r="H92" s="195"/>
      <c r="I92" s="195"/>
      <c r="J92" s="195"/>
      <c r="K92" s="195"/>
      <c r="L92" s="195"/>
      <c r="M92" s="195"/>
      <c r="N92" s="195"/>
      <c r="O92" s="232" t="s">
        <v>47</v>
      </c>
      <c r="P92" s="196">
        <v>40594.40625</v>
      </c>
      <c r="Q92" s="196">
        <v>40596.381944444445</v>
      </c>
      <c r="R92" s="195" t="s">
        <v>212</v>
      </c>
      <c r="S92" s="197" t="s">
        <v>213</v>
      </c>
      <c r="V92" s="197">
        <v>50</v>
      </c>
      <c r="AB92" s="197">
        <v>445</v>
      </c>
      <c r="AD92" s="197">
        <v>2540</v>
      </c>
      <c r="AF92" s="197">
        <v>4400</v>
      </c>
      <c r="AG92" s="197" t="s">
        <v>52</v>
      </c>
      <c r="AH92" s="197">
        <v>20</v>
      </c>
      <c r="AJ92" s="197">
        <v>3000</v>
      </c>
      <c r="AK92" s="233">
        <f t="shared" si="4"/>
        <v>12600998.249999998</v>
      </c>
      <c r="AL92" s="233">
        <f t="shared" si="7"/>
        <v>252.01996499999996</v>
      </c>
      <c r="AM92" s="233">
        <f t="shared" si="5"/>
        <v>37802.994749999991</v>
      </c>
      <c r="AN92" s="233">
        <f t="shared" si="6"/>
        <v>38055.01471499999</v>
      </c>
      <c r="AO92" s="197" t="s">
        <v>213</v>
      </c>
    </row>
    <row r="93" spans="1:41" s="197" customFormat="1" x14ac:dyDescent="0.2">
      <c r="A93" s="230">
        <v>37287</v>
      </c>
      <c r="B93" s="231">
        <v>9428.1440000000002</v>
      </c>
      <c r="C93" s="231">
        <v>839.03899999999987</v>
      </c>
      <c r="D93" s="197">
        <v>10267.183000000001</v>
      </c>
      <c r="E93" s="195" t="s">
        <v>561</v>
      </c>
      <c r="F93" s="195">
        <v>1</v>
      </c>
      <c r="G93" s="195">
        <f>D93*F93</f>
        <v>10267.183000000001</v>
      </c>
      <c r="H93" s="195">
        <f>SUM(G93:G94)</f>
        <v>13358.671399999999</v>
      </c>
      <c r="I93" s="196">
        <v>37287.229166666664</v>
      </c>
      <c r="J93" s="196">
        <v>37288.534722222219</v>
      </c>
      <c r="K93" s="195"/>
      <c r="L93" s="195"/>
      <c r="M93" s="195"/>
      <c r="N93" s="195"/>
      <c r="O93" s="232" t="s">
        <v>47</v>
      </c>
      <c r="P93" s="196">
        <v>40652.78125</v>
      </c>
      <c r="Q93" s="196">
        <v>40653.368055555555</v>
      </c>
      <c r="R93" s="195" t="s">
        <v>214</v>
      </c>
      <c r="S93" s="197" t="s">
        <v>215</v>
      </c>
      <c r="V93" s="197">
        <v>50</v>
      </c>
      <c r="AB93" s="197">
        <v>1788</v>
      </c>
      <c r="AD93" s="197">
        <v>76.2</v>
      </c>
      <c r="AF93" s="197">
        <v>171</v>
      </c>
      <c r="AG93" s="197" t="s">
        <v>52</v>
      </c>
      <c r="AH93" s="197">
        <v>20</v>
      </c>
      <c r="AJ93" s="197">
        <v>42</v>
      </c>
      <c r="AK93" s="233">
        <f t="shared" si="4"/>
        <v>50630527.799999997</v>
      </c>
      <c r="AL93" s="233">
        <f t="shared" si="7"/>
        <v>1012.610556</v>
      </c>
      <c r="AM93" s="233">
        <f t="shared" si="5"/>
        <v>2126.4821675999997</v>
      </c>
      <c r="AN93" s="233">
        <f t="shared" si="6"/>
        <v>3139.0927235999998</v>
      </c>
      <c r="AO93" s="197" t="s">
        <v>215</v>
      </c>
    </row>
    <row r="94" spans="1:41" s="197" customFormat="1" x14ac:dyDescent="0.2">
      <c r="A94" s="230">
        <v>37288</v>
      </c>
      <c r="B94" s="231">
        <v>4258.0559999999996</v>
      </c>
      <c r="C94" s="231">
        <v>158.35599999999997</v>
      </c>
      <c r="D94" s="197">
        <v>4416.4119999999994</v>
      </c>
      <c r="E94" s="195" t="s">
        <v>561</v>
      </c>
      <c r="F94" s="195">
        <v>0.7</v>
      </c>
      <c r="G94" s="195">
        <f>D94*F94</f>
        <v>3091.4883999999993</v>
      </c>
      <c r="H94" s="195"/>
      <c r="I94" s="195"/>
      <c r="J94" s="195"/>
      <c r="K94" s="195"/>
      <c r="L94" s="195"/>
      <c r="M94" s="195"/>
      <c r="N94" s="195"/>
      <c r="O94" s="232" t="s">
        <v>47</v>
      </c>
      <c r="P94" s="196">
        <v>40785.986111111109</v>
      </c>
      <c r="Q94" s="196">
        <v>40786.427083333336</v>
      </c>
      <c r="R94" s="195" t="s">
        <v>216</v>
      </c>
      <c r="S94" s="197" t="s">
        <v>217</v>
      </c>
      <c r="V94" s="197">
        <v>50</v>
      </c>
      <c r="AB94" s="197">
        <v>24</v>
      </c>
      <c r="AC94" s="197" t="s">
        <v>67</v>
      </c>
      <c r="AD94" s="197">
        <v>9.5</v>
      </c>
      <c r="AF94" s="197">
        <v>76.8</v>
      </c>
      <c r="AG94" s="197" t="s">
        <v>52</v>
      </c>
      <c r="AH94" s="197">
        <v>20</v>
      </c>
      <c r="AI94" s="197" t="s">
        <v>52</v>
      </c>
      <c r="AJ94" s="197">
        <v>20</v>
      </c>
      <c r="AK94" s="233">
        <f t="shared" si="4"/>
        <v>679604.39999999991</v>
      </c>
      <c r="AL94" s="233">
        <f t="shared" si="7"/>
        <v>13.592087999999999</v>
      </c>
      <c r="AM94" s="233">
        <f t="shared" si="5"/>
        <v>13.592087999999999</v>
      </c>
      <c r="AN94" s="233">
        <f t="shared" si="6"/>
        <v>27.184175999999997</v>
      </c>
      <c r="AO94" s="197" t="s">
        <v>217</v>
      </c>
    </row>
    <row r="95" spans="1:41" s="197" customFormat="1" x14ac:dyDescent="0.2">
      <c r="A95" s="230">
        <v>37289</v>
      </c>
      <c r="B95" s="231">
        <v>458.48</v>
      </c>
      <c r="C95" s="231">
        <v>0</v>
      </c>
      <c r="D95" s="197">
        <v>458.48</v>
      </c>
      <c r="E95" s="195"/>
      <c r="F95" s="195"/>
      <c r="G95" s="195"/>
      <c r="H95" s="195"/>
      <c r="I95" s="195"/>
      <c r="J95" s="195"/>
      <c r="K95" s="195"/>
      <c r="L95" s="195"/>
      <c r="M95" s="195"/>
      <c r="N95" s="195"/>
      <c r="O95" s="232" t="s">
        <v>47</v>
      </c>
      <c r="P95" s="196">
        <v>40897.736111111109</v>
      </c>
      <c r="Q95" s="196">
        <v>40898.315972222219</v>
      </c>
      <c r="R95" s="195" t="s">
        <v>218</v>
      </c>
      <c r="S95" s="197" t="s">
        <v>219</v>
      </c>
      <c r="V95" s="197">
        <v>50</v>
      </c>
      <c r="AB95" s="197">
        <v>34.299999999999997</v>
      </c>
      <c r="AD95" s="197">
        <v>107</v>
      </c>
      <c r="AF95" s="197">
        <v>165</v>
      </c>
      <c r="AG95" s="197" t="s">
        <v>52</v>
      </c>
      <c r="AH95" s="197">
        <v>20</v>
      </c>
      <c r="AI95" s="197" t="s">
        <v>52</v>
      </c>
      <c r="AJ95" s="197">
        <v>20</v>
      </c>
      <c r="AK95" s="233">
        <f t="shared" si="4"/>
        <v>971267.95499999996</v>
      </c>
      <c r="AL95" s="233">
        <f t="shared" si="7"/>
        <v>19.425359099999998</v>
      </c>
      <c r="AM95" s="233">
        <f t="shared" si="5"/>
        <v>19.425359099999998</v>
      </c>
      <c r="AN95" s="233">
        <f t="shared" si="6"/>
        <v>38.850718199999996</v>
      </c>
      <c r="AO95" s="197" t="s">
        <v>219</v>
      </c>
    </row>
    <row r="96" spans="1:41" s="197" customFormat="1" x14ac:dyDescent="0.2">
      <c r="A96" s="230">
        <v>37290</v>
      </c>
      <c r="B96" s="231">
        <v>365.37599999999998</v>
      </c>
      <c r="C96" s="231">
        <v>0</v>
      </c>
      <c r="D96" s="197">
        <v>365.37599999999998</v>
      </c>
      <c r="E96" s="195"/>
      <c r="F96" s="195"/>
      <c r="G96" s="195"/>
      <c r="H96" s="195"/>
      <c r="I96" s="195"/>
      <c r="J96" s="195"/>
      <c r="K96" s="195"/>
      <c r="L96" s="195"/>
      <c r="M96" s="195"/>
      <c r="N96" s="195"/>
      <c r="O96" s="232" t="s">
        <v>47</v>
      </c>
      <c r="P96" s="196">
        <v>40920.475694444445</v>
      </c>
      <c r="Q96" s="196">
        <v>40921.40625</v>
      </c>
      <c r="R96" s="195" t="s">
        <v>220</v>
      </c>
      <c r="S96" s="197" t="s">
        <v>221</v>
      </c>
      <c r="V96" s="197">
        <v>50</v>
      </c>
      <c r="AB96" s="197">
        <v>61.2</v>
      </c>
      <c r="AD96" s="197">
        <v>581</v>
      </c>
      <c r="AF96" s="197">
        <v>925</v>
      </c>
      <c r="AG96" s="197" t="s">
        <v>52</v>
      </c>
      <c r="AH96" s="197">
        <v>20</v>
      </c>
      <c r="AJ96" s="197">
        <v>230</v>
      </c>
      <c r="AK96" s="233">
        <f t="shared" si="4"/>
        <v>1732991.2200000002</v>
      </c>
      <c r="AL96" s="233">
        <f t="shared" si="7"/>
        <v>34.659824400000005</v>
      </c>
      <c r="AM96" s="233">
        <f t="shared" si="5"/>
        <v>398.58798060000004</v>
      </c>
      <c r="AN96" s="233">
        <f t="shared" si="6"/>
        <v>433.24780500000003</v>
      </c>
      <c r="AO96" s="197" t="s">
        <v>221</v>
      </c>
    </row>
    <row r="97" spans="1:41" s="197" customFormat="1" x14ac:dyDescent="0.2">
      <c r="A97" s="230">
        <v>37291</v>
      </c>
      <c r="B97" s="231">
        <v>0</v>
      </c>
      <c r="C97" s="231">
        <v>0</v>
      </c>
      <c r="D97" s="197">
        <v>0</v>
      </c>
      <c r="E97" s="195"/>
      <c r="F97" s="195"/>
      <c r="G97" s="195"/>
      <c r="H97" s="195"/>
      <c r="I97" s="195"/>
      <c r="J97" s="195"/>
      <c r="K97" s="195"/>
      <c r="L97" s="195"/>
      <c r="M97" s="195"/>
      <c r="N97" s="195"/>
      <c r="O97" s="232" t="s">
        <v>47</v>
      </c>
      <c r="P97" s="196">
        <v>40925.270833333336</v>
      </c>
      <c r="Q97" s="196">
        <v>40925.673611111109</v>
      </c>
      <c r="R97" s="195" t="s">
        <v>222</v>
      </c>
      <c r="S97" s="197" t="s">
        <v>223</v>
      </c>
      <c r="V97" s="197">
        <v>50</v>
      </c>
      <c r="AB97" s="197">
        <v>54.4</v>
      </c>
      <c r="AD97" s="197">
        <v>972</v>
      </c>
      <c r="AF97" s="197">
        <v>1490</v>
      </c>
      <c r="AG97" s="197" t="s">
        <v>52</v>
      </c>
      <c r="AH97" s="197">
        <v>20</v>
      </c>
      <c r="AJ97" s="197">
        <v>560</v>
      </c>
      <c r="AK97" s="233">
        <f t="shared" si="4"/>
        <v>1540436.64</v>
      </c>
      <c r="AL97" s="233">
        <f t="shared" si="7"/>
        <v>30.808732799999998</v>
      </c>
      <c r="AM97" s="233">
        <f t="shared" si="5"/>
        <v>862.64451839999992</v>
      </c>
      <c r="AN97" s="233">
        <f t="shared" si="6"/>
        <v>893.45325119999995</v>
      </c>
      <c r="AO97" s="197" t="s">
        <v>223</v>
      </c>
    </row>
    <row r="98" spans="1:41" s="197" customFormat="1" x14ac:dyDescent="0.2">
      <c r="A98" s="230">
        <v>37292</v>
      </c>
      <c r="B98" s="231">
        <v>101.288</v>
      </c>
      <c r="C98" s="231">
        <v>0</v>
      </c>
      <c r="D98" s="197">
        <v>101.288</v>
      </c>
      <c r="E98" s="195"/>
      <c r="F98" s="195"/>
      <c r="G98" s="195"/>
      <c r="H98" s="195"/>
      <c r="I98" s="195"/>
      <c r="J98" s="195"/>
      <c r="K98" s="195"/>
      <c r="L98" s="195"/>
      <c r="M98" s="195"/>
      <c r="N98" s="195"/>
      <c r="O98" s="232" t="s">
        <v>47</v>
      </c>
      <c r="P98" s="196">
        <v>40930.684027777781</v>
      </c>
      <c r="Q98" s="196">
        <v>40932.413194444445</v>
      </c>
      <c r="R98" s="195" t="s">
        <v>224</v>
      </c>
      <c r="S98" s="197" t="s">
        <v>225</v>
      </c>
      <c r="V98" s="197">
        <v>50</v>
      </c>
      <c r="AB98" s="197">
        <v>1111</v>
      </c>
      <c r="AD98" s="197">
        <v>648</v>
      </c>
      <c r="AF98" s="197">
        <v>1080</v>
      </c>
      <c r="AG98" s="197" t="s">
        <v>52</v>
      </c>
      <c r="AH98" s="197">
        <v>20</v>
      </c>
      <c r="AJ98" s="197">
        <v>400</v>
      </c>
      <c r="AK98" s="233">
        <f t="shared" si="4"/>
        <v>31460020.349999998</v>
      </c>
      <c r="AL98" s="233">
        <f t="shared" si="7"/>
        <v>629.20040700000004</v>
      </c>
      <c r="AM98" s="233">
        <f t="shared" si="5"/>
        <v>12584.00814</v>
      </c>
      <c r="AN98" s="233">
        <f t="shared" si="6"/>
        <v>13213.208547</v>
      </c>
      <c r="AO98" s="197" t="s">
        <v>225</v>
      </c>
    </row>
    <row r="99" spans="1:41" x14ac:dyDescent="0.2">
      <c r="A99" s="220">
        <v>37293</v>
      </c>
      <c r="B99" s="221">
        <v>441.14400000000001</v>
      </c>
      <c r="C99" s="221">
        <v>0</v>
      </c>
      <c r="D99" s="205">
        <v>441.14400000000001</v>
      </c>
      <c r="O99" s="182" t="s">
        <v>47</v>
      </c>
      <c r="P99" s="105">
        <v>40970.631944444445</v>
      </c>
      <c r="Q99" s="105">
        <v>40972.277777777781</v>
      </c>
      <c r="R99" s="97" t="s">
        <v>226</v>
      </c>
      <c r="S99" s="95" t="s">
        <v>227</v>
      </c>
      <c r="V99" s="95">
        <v>50</v>
      </c>
      <c r="AB99" s="95">
        <v>699</v>
      </c>
      <c r="AD99" s="95">
        <v>675</v>
      </c>
      <c r="AF99" s="95">
        <v>1140</v>
      </c>
      <c r="AG99" s="95" t="s">
        <v>52</v>
      </c>
      <c r="AH99" s="95">
        <v>20</v>
      </c>
      <c r="AJ99" s="95">
        <v>73</v>
      </c>
      <c r="AK99" s="207">
        <f t="shared" si="4"/>
        <v>19793478.149999999</v>
      </c>
      <c r="AL99" s="207">
        <f t="shared" si="7"/>
        <v>395.86956300000003</v>
      </c>
      <c r="AM99" s="207">
        <f t="shared" si="5"/>
        <v>1444.9239049499997</v>
      </c>
      <c r="AN99" s="207">
        <f t="shared" si="6"/>
        <v>1840.7934679499997</v>
      </c>
      <c r="AO99" s="95" t="s">
        <v>227</v>
      </c>
    </row>
    <row r="100" spans="1:41" x14ac:dyDescent="0.2">
      <c r="A100" s="220">
        <v>37294</v>
      </c>
      <c r="B100" s="221">
        <v>433.75200000000001</v>
      </c>
      <c r="C100" s="221">
        <v>0</v>
      </c>
      <c r="D100" s="205">
        <v>433.75200000000001</v>
      </c>
      <c r="O100" s="182" t="s">
        <v>47</v>
      </c>
      <c r="P100" s="105">
        <v>41108.868055555555</v>
      </c>
      <c r="Q100" s="105">
        <v>41109.128472222219</v>
      </c>
      <c r="R100" s="97" t="s">
        <v>228</v>
      </c>
      <c r="S100" s="95" t="s">
        <v>229</v>
      </c>
      <c r="V100" s="95">
        <v>50</v>
      </c>
      <c r="AB100" s="95">
        <v>426</v>
      </c>
      <c r="AD100" s="95">
        <v>10.5</v>
      </c>
      <c r="AF100" s="95">
        <v>63</v>
      </c>
      <c r="AG100" s="95" t="s">
        <v>52</v>
      </c>
      <c r="AH100" s="95">
        <v>20</v>
      </c>
      <c r="AI100" s="95" t="s">
        <v>52</v>
      </c>
      <c r="AJ100" s="95">
        <v>20</v>
      </c>
      <c r="AK100" s="207">
        <f t="shared" si="4"/>
        <v>12062978.1</v>
      </c>
      <c r="AL100" s="207">
        <f t="shared" si="7"/>
        <v>241.25956199999999</v>
      </c>
      <c r="AM100" s="207">
        <f t="shared" si="5"/>
        <v>241.25956199999999</v>
      </c>
      <c r="AN100" s="207">
        <f t="shared" si="6"/>
        <v>482.51912399999998</v>
      </c>
      <c r="AO100" s="95" t="s">
        <v>229</v>
      </c>
    </row>
    <row r="101" spans="1:41" x14ac:dyDescent="0.2">
      <c r="A101" s="220">
        <v>37295</v>
      </c>
      <c r="B101" s="221">
        <v>252.47199999999998</v>
      </c>
      <c r="C101" s="221">
        <v>0</v>
      </c>
      <c r="D101" s="205">
        <v>252.47199999999998</v>
      </c>
      <c r="O101" s="182" t="s">
        <v>47</v>
      </c>
      <c r="P101" s="105">
        <v>41263.701388888891</v>
      </c>
      <c r="Q101" s="105">
        <v>41264.465277777781</v>
      </c>
      <c r="R101" s="97" t="s">
        <v>230</v>
      </c>
      <c r="S101" s="95" t="s">
        <v>231</v>
      </c>
      <c r="V101" s="95">
        <v>50</v>
      </c>
      <c r="AF101" s="95">
        <v>325</v>
      </c>
      <c r="AG101" s="95" t="s">
        <v>52</v>
      </c>
      <c r="AH101" s="95">
        <v>20</v>
      </c>
      <c r="AJ101" s="95">
        <v>120</v>
      </c>
      <c r="AK101" s="207"/>
      <c r="AL101" s="207"/>
      <c r="AM101" s="207"/>
      <c r="AN101" s="207">
        <f t="shared" ref="AN101:AN124" si="9">AL101+AM101</f>
        <v>0</v>
      </c>
      <c r="AO101" s="95" t="s">
        <v>231</v>
      </c>
    </row>
    <row r="102" spans="1:41" x14ac:dyDescent="0.2">
      <c r="A102" s="220">
        <v>37296</v>
      </c>
      <c r="B102" s="221">
        <v>303.60000000000002</v>
      </c>
      <c r="C102" s="221">
        <v>0</v>
      </c>
      <c r="D102" s="205">
        <v>303.60000000000002</v>
      </c>
      <c r="O102" s="182" t="s">
        <v>47</v>
      </c>
      <c r="P102" s="105">
        <v>41286.947916666664</v>
      </c>
      <c r="Q102" s="105">
        <v>41287.451388888891</v>
      </c>
      <c r="R102" s="97" t="s">
        <v>232</v>
      </c>
      <c r="S102" s="95" t="s">
        <v>233</v>
      </c>
      <c r="V102" s="95">
        <v>50</v>
      </c>
      <c r="AD102" s="95">
        <v>407</v>
      </c>
      <c r="AF102" s="95">
        <v>640</v>
      </c>
      <c r="AG102" s="95" t="s">
        <v>52</v>
      </c>
      <c r="AH102" s="95">
        <v>20</v>
      </c>
      <c r="AJ102" s="95">
        <v>310</v>
      </c>
      <c r="AK102" s="207"/>
      <c r="AL102" s="207"/>
      <c r="AM102" s="207"/>
      <c r="AN102" s="207">
        <f t="shared" si="9"/>
        <v>0</v>
      </c>
      <c r="AO102" s="95" t="s">
        <v>233</v>
      </c>
    </row>
    <row r="103" spans="1:41" x14ac:dyDescent="0.2">
      <c r="A103" s="220">
        <v>37297</v>
      </c>
      <c r="B103" s="221">
        <v>510.488</v>
      </c>
      <c r="C103" s="221">
        <v>144.137</v>
      </c>
      <c r="D103" s="205">
        <v>654.625</v>
      </c>
      <c r="O103" s="182" t="s">
        <v>47</v>
      </c>
      <c r="P103" s="105">
        <v>41301.520833333336</v>
      </c>
      <c r="Q103" s="105">
        <v>41302.236111111109</v>
      </c>
      <c r="R103" s="97" t="s">
        <v>234</v>
      </c>
      <c r="S103" s="95" t="s">
        <v>235</v>
      </c>
      <c r="V103" s="95">
        <v>50</v>
      </c>
      <c r="AD103" s="95">
        <v>966</v>
      </c>
      <c r="AF103" s="95">
        <v>1830</v>
      </c>
      <c r="AG103" s="95" t="s">
        <v>52</v>
      </c>
      <c r="AH103" s="95">
        <v>20</v>
      </c>
      <c r="AJ103" s="95">
        <v>500</v>
      </c>
      <c r="AK103" s="207"/>
      <c r="AL103" s="207"/>
      <c r="AM103" s="207"/>
      <c r="AN103" s="207">
        <f t="shared" si="9"/>
        <v>0</v>
      </c>
      <c r="AO103" s="95" t="s">
        <v>235</v>
      </c>
    </row>
    <row r="104" spans="1:41" x14ac:dyDescent="0.2">
      <c r="A104" s="220">
        <v>37298</v>
      </c>
      <c r="B104" s="221">
        <v>198</v>
      </c>
      <c r="C104" s="221">
        <v>0</v>
      </c>
      <c r="D104" s="205">
        <v>198</v>
      </c>
      <c r="O104" s="182" t="s">
        <v>47</v>
      </c>
      <c r="P104" s="105">
        <v>41304.472222222219</v>
      </c>
      <c r="Q104" s="105">
        <v>41304.885416666664</v>
      </c>
      <c r="R104" s="97" t="s">
        <v>236</v>
      </c>
      <c r="S104" s="95" t="s">
        <v>237</v>
      </c>
      <c r="V104" s="95">
        <v>50</v>
      </c>
      <c r="AF104" s="95">
        <v>350</v>
      </c>
      <c r="AG104" s="95" t="s">
        <v>52</v>
      </c>
      <c r="AH104" s="95">
        <v>20</v>
      </c>
      <c r="AJ104" s="95">
        <v>90</v>
      </c>
      <c r="AK104" s="207"/>
      <c r="AL104" s="207"/>
      <c r="AM104" s="207"/>
      <c r="AN104" s="207">
        <f t="shared" si="9"/>
        <v>0</v>
      </c>
      <c r="AO104" s="95" t="s">
        <v>237</v>
      </c>
    </row>
    <row r="105" spans="1:41" x14ac:dyDescent="0.2">
      <c r="A105" s="220">
        <v>37299</v>
      </c>
      <c r="B105" s="221">
        <v>0</v>
      </c>
      <c r="C105" s="221">
        <v>0</v>
      </c>
      <c r="D105" s="205">
        <v>0</v>
      </c>
      <c r="O105" s="182" t="s">
        <v>47</v>
      </c>
      <c r="P105" s="105">
        <v>41312.315972222219</v>
      </c>
      <c r="Q105" s="105">
        <v>41313.364583333336</v>
      </c>
      <c r="R105" s="97" t="s">
        <v>238</v>
      </c>
      <c r="S105" s="95" t="s">
        <v>239</v>
      </c>
      <c r="V105" s="95">
        <v>50</v>
      </c>
      <c r="AF105" s="95">
        <v>4010</v>
      </c>
      <c r="AG105" s="95" t="s">
        <v>52</v>
      </c>
      <c r="AH105" s="95">
        <v>20</v>
      </c>
      <c r="AJ105" s="95">
        <v>2700</v>
      </c>
      <c r="AK105" s="207"/>
      <c r="AL105" s="207"/>
      <c r="AM105" s="207"/>
      <c r="AN105" s="207">
        <f t="shared" si="9"/>
        <v>0</v>
      </c>
      <c r="AO105" s="95" t="s">
        <v>239</v>
      </c>
    </row>
    <row r="106" spans="1:41" x14ac:dyDescent="0.2">
      <c r="A106" s="220">
        <v>37300</v>
      </c>
      <c r="B106" s="221">
        <v>148.19200000000001</v>
      </c>
      <c r="C106" s="221">
        <v>0</v>
      </c>
      <c r="D106" s="205">
        <v>148.19200000000001</v>
      </c>
      <c r="O106" s="182" t="s">
        <v>47</v>
      </c>
      <c r="P106" s="105">
        <v>41342.402777777781</v>
      </c>
      <c r="Q106" s="105">
        <v>41344.260416666664</v>
      </c>
      <c r="R106" s="97" t="s">
        <v>240</v>
      </c>
      <c r="S106" s="95" t="s">
        <v>241</v>
      </c>
      <c r="V106" s="95">
        <v>50</v>
      </c>
      <c r="AF106" s="95">
        <v>316</v>
      </c>
      <c r="AG106" s="95" t="s">
        <v>52</v>
      </c>
      <c r="AH106" s="95">
        <v>20</v>
      </c>
      <c r="AJ106" s="95">
        <v>32</v>
      </c>
      <c r="AK106" s="207"/>
      <c r="AL106" s="207"/>
      <c r="AM106" s="207"/>
      <c r="AN106" s="207">
        <f t="shared" si="9"/>
        <v>0</v>
      </c>
      <c r="AO106" s="95" t="s">
        <v>241</v>
      </c>
    </row>
    <row r="107" spans="1:41" x14ac:dyDescent="0.2">
      <c r="A107" s="220">
        <v>37301</v>
      </c>
      <c r="B107" s="221">
        <v>27.103999999999999</v>
      </c>
      <c r="C107" s="221">
        <v>0</v>
      </c>
      <c r="D107" s="205">
        <v>27.103999999999999</v>
      </c>
      <c r="O107" s="182" t="s">
        <v>47</v>
      </c>
      <c r="P107" s="105">
        <v>41378.28125</v>
      </c>
      <c r="Q107" s="105">
        <v>41378.506944444445</v>
      </c>
      <c r="R107" s="97" t="s">
        <v>242</v>
      </c>
      <c r="S107" s="95" t="s">
        <v>243</v>
      </c>
      <c r="V107" s="95">
        <v>50</v>
      </c>
      <c r="AG107" s="95" t="s">
        <v>52</v>
      </c>
      <c r="AH107" s="95">
        <v>20</v>
      </c>
      <c r="AJ107" s="95">
        <v>88</v>
      </c>
      <c r="AK107" s="207"/>
      <c r="AL107" s="207"/>
      <c r="AM107" s="207"/>
      <c r="AN107" s="207">
        <f t="shared" si="9"/>
        <v>0</v>
      </c>
      <c r="AO107" s="95" t="s">
        <v>243</v>
      </c>
    </row>
    <row r="108" spans="1:41" x14ac:dyDescent="0.2">
      <c r="A108" s="220">
        <v>37302</v>
      </c>
      <c r="B108" s="221">
        <v>73.567999999999998</v>
      </c>
      <c r="C108" s="221">
        <v>6.9619999999999997</v>
      </c>
      <c r="D108" s="205">
        <v>80.53</v>
      </c>
      <c r="O108" s="206"/>
      <c r="P108" s="135"/>
      <c r="Q108" s="135"/>
      <c r="R108" s="156"/>
      <c r="S108" s="154"/>
      <c r="T108" s="154"/>
      <c r="U108" s="203"/>
      <c r="V108" s="154"/>
      <c r="W108" s="154"/>
      <c r="X108" s="154"/>
      <c r="Y108" s="154"/>
      <c r="Z108" s="154"/>
      <c r="AA108" s="154"/>
      <c r="AB108" s="154"/>
      <c r="AC108" s="154"/>
      <c r="AD108" s="154"/>
      <c r="AE108" s="154"/>
      <c r="AF108" s="154"/>
      <c r="AG108" s="154"/>
      <c r="AH108" s="154"/>
      <c r="AI108" s="154"/>
      <c r="AJ108" s="154"/>
      <c r="AK108" s="207"/>
      <c r="AL108" s="207"/>
      <c r="AM108" s="207"/>
      <c r="AN108" s="207">
        <f t="shared" si="9"/>
        <v>0</v>
      </c>
      <c r="AO108" s="154"/>
    </row>
    <row r="109" spans="1:41" x14ac:dyDescent="0.2">
      <c r="A109" s="220">
        <v>37303</v>
      </c>
      <c r="B109" s="221">
        <v>57.727999999999994</v>
      </c>
      <c r="C109" s="221">
        <v>0</v>
      </c>
      <c r="D109" s="205">
        <v>57.727999999999994</v>
      </c>
      <c r="O109" s="206"/>
      <c r="P109" s="135"/>
      <c r="Q109" s="135"/>
      <c r="R109" s="156"/>
      <c r="S109" s="154"/>
      <c r="T109" s="154"/>
      <c r="U109" s="203"/>
      <c r="V109" s="154"/>
      <c r="W109" s="154"/>
      <c r="X109" s="154"/>
      <c r="Y109" s="154"/>
      <c r="Z109" s="154"/>
      <c r="AA109" s="154"/>
      <c r="AB109" s="154"/>
      <c r="AC109" s="154"/>
      <c r="AD109" s="154"/>
      <c r="AE109" s="154"/>
      <c r="AF109" s="154"/>
      <c r="AG109" s="154"/>
      <c r="AH109" s="154"/>
      <c r="AI109" s="154"/>
      <c r="AJ109" s="154"/>
      <c r="AK109" s="207"/>
      <c r="AL109" s="207"/>
      <c r="AM109" s="207"/>
      <c r="AN109" s="207">
        <f t="shared" si="9"/>
        <v>0</v>
      </c>
      <c r="AO109" s="154"/>
    </row>
    <row r="110" spans="1:41" x14ac:dyDescent="0.2">
      <c r="A110" s="220">
        <v>37304</v>
      </c>
      <c r="B110" s="221">
        <v>174.68</v>
      </c>
      <c r="C110" s="221">
        <v>0</v>
      </c>
      <c r="D110" s="205">
        <v>174.68</v>
      </c>
      <c r="O110" s="182"/>
      <c r="P110" s="105">
        <v>39532.28125</v>
      </c>
      <c r="Q110" s="105">
        <v>39532.9375</v>
      </c>
      <c r="S110" s="124" t="s">
        <v>173</v>
      </c>
      <c r="U110" s="234"/>
      <c r="AB110" s="95">
        <v>1089</v>
      </c>
      <c r="AD110" s="95">
        <v>252</v>
      </c>
      <c r="AF110" s="95">
        <v>454</v>
      </c>
      <c r="AG110" s="95" t="s">
        <v>52</v>
      </c>
      <c r="AH110" s="95">
        <v>18</v>
      </c>
      <c r="AJ110" s="95">
        <v>73</v>
      </c>
      <c r="AK110" s="207">
        <f t="shared" ref="AK110:AK124" si="10">AB110*28.31685*1000</f>
        <v>30837049.649999999</v>
      </c>
      <c r="AL110" s="207">
        <f t="shared" ref="AL110:AL124" si="11">AK110*AH110/1000000</f>
        <v>555.06689369999992</v>
      </c>
      <c r="AM110" s="207">
        <f t="shared" ref="AM110:AM124" si="12">AK110*AJ110/1000000</f>
        <v>2251.1046244499998</v>
      </c>
      <c r="AN110" s="207">
        <f t="shared" si="9"/>
        <v>2806.1715181499999</v>
      </c>
      <c r="AO110" s="95" t="s">
        <v>173</v>
      </c>
    </row>
    <row r="111" spans="1:41" x14ac:dyDescent="0.2">
      <c r="A111" s="220">
        <v>37305</v>
      </c>
      <c r="B111" s="221">
        <v>297.08800000000002</v>
      </c>
      <c r="C111" s="221">
        <v>0</v>
      </c>
      <c r="D111" s="205">
        <v>297.08800000000002</v>
      </c>
      <c r="O111" s="182"/>
      <c r="P111" s="105">
        <v>39532.989583333336</v>
      </c>
      <c r="Q111" s="105">
        <v>39533.732638888891</v>
      </c>
      <c r="S111" s="124" t="s">
        <v>175</v>
      </c>
      <c r="U111" s="234"/>
      <c r="AB111" s="95">
        <v>1034.9000000000001</v>
      </c>
      <c r="AF111" s="95">
        <v>156</v>
      </c>
      <c r="AG111" s="95" t="s">
        <v>52</v>
      </c>
      <c r="AH111" s="95">
        <v>18</v>
      </c>
      <c r="AI111" s="95" t="s">
        <v>52</v>
      </c>
      <c r="AJ111" s="95">
        <v>18</v>
      </c>
      <c r="AK111" s="207">
        <f t="shared" si="10"/>
        <v>29305108.065000001</v>
      </c>
      <c r="AL111" s="207">
        <f t="shared" si="11"/>
        <v>527.49194517000001</v>
      </c>
      <c r="AM111" s="207">
        <f t="shared" si="12"/>
        <v>527.49194517000001</v>
      </c>
      <c r="AN111" s="207">
        <f t="shared" si="9"/>
        <v>1054.98389034</v>
      </c>
      <c r="AO111" s="95" t="s">
        <v>175</v>
      </c>
    </row>
    <row r="112" spans="1:41" x14ac:dyDescent="0.2">
      <c r="A112" s="220">
        <v>37306</v>
      </c>
      <c r="B112" s="221">
        <v>130.68</v>
      </c>
      <c r="C112" s="221">
        <v>12.094999999999999</v>
      </c>
      <c r="D112" s="205">
        <v>142.77500000000001</v>
      </c>
      <c r="O112" s="182"/>
      <c r="P112" s="105">
        <v>39533.829861111109</v>
      </c>
      <c r="Q112" s="105">
        <v>39534.232638888891</v>
      </c>
      <c r="S112" s="124" t="s">
        <v>177</v>
      </c>
      <c r="U112" s="234"/>
      <c r="AB112" s="95">
        <v>464.65</v>
      </c>
      <c r="AF112" s="95">
        <v>137</v>
      </c>
      <c r="AG112" s="95" t="s">
        <v>52</v>
      </c>
      <c r="AH112" s="95">
        <v>18</v>
      </c>
      <c r="AI112" s="95" t="s">
        <v>52</v>
      </c>
      <c r="AJ112" s="95">
        <v>18</v>
      </c>
      <c r="AK112" s="207">
        <f t="shared" si="10"/>
        <v>13157424.352499999</v>
      </c>
      <c r="AL112" s="207">
        <f t="shared" si="11"/>
        <v>236.83363834499997</v>
      </c>
      <c r="AM112" s="207">
        <f t="shared" si="12"/>
        <v>236.83363834499997</v>
      </c>
      <c r="AN112" s="207">
        <f t="shared" si="9"/>
        <v>473.66727668999994</v>
      </c>
      <c r="AO112" s="95" t="s">
        <v>177</v>
      </c>
    </row>
    <row r="113" spans="1:50" x14ac:dyDescent="0.2">
      <c r="A113" s="220">
        <v>37307</v>
      </c>
      <c r="B113" s="221">
        <v>270.86400000000003</v>
      </c>
      <c r="C113" s="221">
        <v>32.921999999999997</v>
      </c>
      <c r="D113" s="205">
        <v>303.78600000000006</v>
      </c>
      <c r="O113" s="182"/>
      <c r="P113" s="105"/>
      <c r="Q113" s="105"/>
      <c r="U113" s="234"/>
      <c r="AG113" s="95" t="s">
        <v>52</v>
      </c>
      <c r="AK113" s="207"/>
      <c r="AL113" s="207">
        <f t="shared" ref="AL113:AM113" si="13">SUM(AL110:AL112)</f>
        <v>1319.3924772149999</v>
      </c>
      <c r="AM113" s="207">
        <f t="shared" si="13"/>
        <v>3015.4302079650001</v>
      </c>
      <c r="AN113" s="207">
        <f>SUM(AN110:AN112)</f>
        <v>4334.82268518</v>
      </c>
    </row>
    <row r="114" spans="1:50" x14ac:dyDescent="0.2">
      <c r="A114" s="220">
        <v>37308</v>
      </c>
      <c r="B114" s="221">
        <v>3798.4319999999998</v>
      </c>
      <c r="C114" s="221">
        <v>187.38400000000001</v>
      </c>
      <c r="D114" s="205">
        <v>3985.8159999999998</v>
      </c>
      <c r="E114" s="97" t="s">
        <v>562</v>
      </c>
      <c r="F114" s="97">
        <v>0.8</v>
      </c>
      <c r="G114" s="97">
        <f>D114*F114</f>
        <v>3188.6527999999998</v>
      </c>
      <c r="H114" s="97">
        <f>G114</f>
        <v>3188.6527999999998</v>
      </c>
      <c r="I114" s="105">
        <v>37308.222222222219</v>
      </c>
      <c r="J114" s="105">
        <v>37308.534722222219</v>
      </c>
      <c r="O114" s="182"/>
      <c r="P114" s="105">
        <v>39532.28125</v>
      </c>
      <c r="Q114" s="105">
        <v>39532.963541666672</v>
      </c>
      <c r="S114" s="124" t="s">
        <v>173</v>
      </c>
      <c r="U114" s="234"/>
      <c r="AB114" s="95">
        <v>1143.6508800000001</v>
      </c>
      <c r="AD114" s="95">
        <v>252</v>
      </c>
      <c r="AF114" s="95">
        <v>454</v>
      </c>
      <c r="AG114" s="95" t="s">
        <v>52</v>
      </c>
      <c r="AH114" s="95">
        <v>18</v>
      </c>
      <c r="AJ114" s="95">
        <v>73</v>
      </c>
      <c r="AK114" s="207">
        <f t="shared" si="10"/>
        <v>32384590.421328001</v>
      </c>
      <c r="AL114" s="207">
        <f t="shared" si="11"/>
        <v>582.92262758390405</v>
      </c>
      <c r="AM114" s="207">
        <f t="shared" si="12"/>
        <v>2364.0751007569443</v>
      </c>
      <c r="AN114" s="207">
        <f t="shared" si="9"/>
        <v>2946.9977283408484</v>
      </c>
    </row>
    <row r="115" spans="1:50" x14ac:dyDescent="0.2">
      <c r="A115" s="220">
        <v>37309</v>
      </c>
      <c r="B115" s="221">
        <v>258.72000000000003</v>
      </c>
      <c r="C115" s="221">
        <v>10.443</v>
      </c>
      <c r="D115" s="205">
        <v>269.16300000000001</v>
      </c>
      <c r="O115" s="182"/>
      <c r="P115" s="105">
        <f>(P111-Q110)/2+Q110</f>
        <v>39532.963541666672</v>
      </c>
      <c r="Q115" s="105">
        <v>39533.78125</v>
      </c>
      <c r="S115" s="124" t="s">
        <v>175</v>
      </c>
      <c r="U115" s="234"/>
      <c r="AB115" s="95">
        <v>1178.9625600000002</v>
      </c>
      <c r="AF115" s="95">
        <v>156</v>
      </c>
      <c r="AG115" s="95" t="s">
        <v>52</v>
      </c>
      <c r="AH115" s="95">
        <v>18</v>
      </c>
      <c r="AI115" s="95" t="s">
        <v>52</v>
      </c>
      <c r="AJ115" s="95">
        <v>18</v>
      </c>
      <c r="AK115" s="207">
        <f t="shared" si="10"/>
        <v>33384505.967136007</v>
      </c>
      <c r="AL115" s="207">
        <f t="shared" si="11"/>
        <v>600.92110740844805</v>
      </c>
      <c r="AM115" s="207">
        <f t="shared" si="12"/>
        <v>600.92110740844805</v>
      </c>
      <c r="AN115" s="207">
        <f t="shared" si="9"/>
        <v>1201.8422148168961</v>
      </c>
    </row>
    <row r="116" spans="1:50" x14ac:dyDescent="0.2">
      <c r="A116" s="220">
        <v>37310</v>
      </c>
      <c r="B116" s="221">
        <v>397.32</v>
      </c>
      <c r="C116" s="221">
        <v>0</v>
      </c>
      <c r="D116" s="205">
        <v>397.32</v>
      </c>
      <c r="O116" s="182"/>
      <c r="P116" s="105">
        <f>(P112-Q111)/2+Q111</f>
        <v>39533.78125</v>
      </c>
      <c r="Q116" s="105">
        <v>39534.232638888891</v>
      </c>
      <c r="S116" s="124" t="s">
        <v>177</v>
      </c>
      <c r="U116" s="234"/>
      <c r="AB116" s="95">
        <v>544.80383999999992</v>
      </c>
      <c r="AF116" s="95">
        <v>137</v>
      </c>
      <c r="AG116" s="95" t="s">
        <v>52</v>
      </c>
      <c r="AH116" s="95">
        <v>18</v>
      </c>
      <c r="AI116" s="95" t="s">
        <v>52</v>
      </c>
      <c r="AJ116" s="95">
        <v>18</v>
      </c>
      <c r="AK116" s="207">
        <f t="shared" si="10"/>
        <v>15427128.616703998</v>
      </c>
      <c r="AL116" s="207">
        <f t="shared" si="11"/>
        <v>277.68831510067196</v>
      </c>
      <c r="AM116" s="207">
        <f t="shared" si="12"/>
        <v>277.68831510067196</v>
      </c>
      <c r="AN116" s="207">
        <f t="shared" si="9"/>
        <v>555.37663020134391</v>
      </c>
      <c r="AQ116" s="97"/>
      <c r="AR116" s="97"/>
      <c r="AS116" s="97"/>
    </row>
    <row r="117" spans="1:50" x14ac:dyDescent="0.2">
      <c r="A117" s="220">
        <v>37311</v>
      </c>
      <c r="B117" s="221">
        <v>0</v>
      </c>
      <c r="C117" s="221">
        <v>0</v>
      </c>
      <c r="D117" s="205">
        <v>0</v>
      </c>
      <c r="O117" s="182"/>
      <c r="U117" s="234"/>
      <c r="AK117" s="235">
        <f>SUM(AK114:AK116)</f>
        <v>81196225.005168006</v>
      </c>
      <c r="AL117" s="235">
        <f t="shared" ref="AL117:AN117" si="14">SUM(AL114:AL116)</f>
        <v>1461.5320500930238</v>
      </c>
      <c r="AM117" s="235">
        <f t="shared" si="14"/>
        <v>3242.6845232660639</v>
      </c>
      <c r="AN117" s="235">
        <f t="shared" si="14"/>
        <v>4704.2165733590882</v>
      </c>
      <c r="AO117" s="146" t="s">
        <v>619</v>
      </c>
      <c r="AP117" s="95" t="s">
        <v>497</v>
      </c>
      <c r="AQ117" s="95" t="s">
        <v>526</v>
      </c>
      <c r="AS117" s="95" t="s">
        <v>497</v>
      </c>
      <c r="AT117" s="95" t="s">
        <v>526</v>
      </c>
      <c r="AV117" s="95" t="s">
        <v>497</v>
      </c>
      <c r="AW117" s="95" t="s">
        <v>526</v>
      </c>
    </row>
    <row r="118" spans="1:50" x14ac:dyDescent="0.2">
      <c r="A118" s="220">
        <v>37312</v>
      </c>
      <c r="B118" s="221">
        <v>556.072</v>
      </c>
      <c r="C118" s="221">
        <v>2.7730000000000001</v>
      </c>
      <c r="D118" s="205">
        <v>558.84500000000003</v>
      </c>
      <c r="O118" s="182"/>
      <c r="P118" s="95"/>
      <c r="Q118" s="95"/>
      <c r="R118" s="95"/>
      <c r="AK118" s="207"/>
      <c r="AL118" s="207"/>
      <c r="AM118" s="207"/>
      <c r="AN118" s="207"/>
      <c r="AP118" s="139" t="s">
        <v>517</v>
      </c>
      <c r="AQ118" s="210">
        <v>2474.27</v>
      </c>
      <c r="AS118" s="139" t="s">
        <v>517</v>
      </c>
      <c r="AT118" s="210">
        <v>112.47200000000001</v>
      </c>
      <c r="AV118" s="139" t="s">
        <v>517</v>
      </c>
      <c r="AW118" s="210">
        <v>2474.27</v>
      </c>
    </row>
    <row r="119" spans="1:50" x14ac:dyDescent="0.2">
      <c r="A119" s="220">
        <v>37313</v>
      </c>
      <c r="B119" s="221">
        <v>2208.2719999999999</v>
      </c>
      <c r="C119" s="221">
        <v>252.815</v>
      </c>
      <c r="D119" s="205">
        <v>2461.087</v>
      </c>
      <c r="O119" s="182"/>
      <c r="P119" s="95"/>
      <c r="Q119" s="95"/>
      <c r="R119" s="95"/>
      <c r="AK119" s="207"/>
      <c r="AL119" s="207"/>
      <c r="AM119" s="207"/>
      <c r="AN119" s="207"/>
      <c r="AP119" s="139" t="s">
        <v>518</v>
      </c>
      <c r="AQ119" s="210">
        <v>14342.849999999999</v>
      </c>
      <c r="AS119" s="139" t="s">
        <v>518</v>
      </c>
      <c r="AT119" s="210">
        <v>1684.2132000000001</v>
      </c>
      <c r="AV119" s="236" t="s">
        <v>428</v>
      </c>
      <c r="AW119" s="210">
        <v>2474.27</v>
      </c>
    </row>
    <row r="120" spans="1:50" x14ac:dyDescent="0.2">
      <c r="A120" s="220">
        <v>37314</v>
      </c>
      <c r="B120" s="221">
        <v>806.08</v>
      </c>
      <c r="C120" s="221">
        <v>7.3159999999999998</v>
      </c>
      <c r="D120" s="205">
        <v>813.39600000000007</v>
      </c>
      <c r="O120" s="206"/>
      <c r="P120" s="105">
        <v>39790.65625</v>
      </c>
      <c r="Q120" s="105">
        <v>39791.767361111109</v>
      </c>
      <c r="S120" s="95" t="s">
        <v>181</v>
      </c>
      <c r="U120" s="234"/>
      <c r="AB120" s="95">
        <v>141.55000000000001</v>
      </c>
      <c r="AD120" s="95">
        <v>1700</v>
      </c>
      <c r="AF120" s="95">
        <v>2670</v>
      </c>
      <c r="AG120" s="95" t="s">
        <v>52</v>
      </c>
      <c r="AH120" s="95">
        <v>20</v>
      </c>
      <c r="AJ120" s="95">
        <v>850</v>
      </c>
      <c r="AK120" s="207">
        <f t="shared" si="10"/>
        <v>4008250.1175000002</v>
      </c>
      <c r="AL120" s="207">
        <f t="shared" si="11"/>
        <v>80.165002350000009</v>
      </c>
      <c r="AM120" s="207">
        <f t="shared" si="12"/>
        <v>3407.012599875</v>
      </c>
      <c r="AN120" s="207">
        <f t="shared" si="9"/>
        <v>3487.1776022250001</v>
      </c>
      <c r="AO120" s="95" t="s">
        <v>181</v>
      </c>
      <c r="AP120" s="158" t="s">
        <v>520</v>
      </c>
      <c r="AQ120" s="212">
        <v>628.76</v>
      </c>
      <c r="AR120" s="154"/>
      <c r="AS120" s="158" t="s">
        <v>520</v>
      </c>
      <c r="AT120" s="212">
        <v>26.4</v>
      </c>
      <c r="AV120" s="158" t="s">
        <v>518</v>
      </c>
      <c r="AW120" s="212">
        <v>14342.849999999999</v>
      </c>
      <c r="AX120" s="154"/>
    </row>
    <row r="121" spans="1:50" x14ac:dyDescent="0.2">
      <c r="A121" s="220">
        <v>37315</v>
      </c>
      <c r="B121" s="221">
        <v>303.68800000000005</v>
      </c>
      <c r="C121" s="221">
        <v>0</v>
      </c>
      <c r="D121" s="205">
        <v>303.68800000000005</v>
      </c>
      <c r="O121" s="206"/>
      <c r="P121" s="105">
        <v>39791.815972222219</v>
      </c>
      <c r="Q121" s="105">
        <v>39792.333333333336</v>
      </c>
      <c r="S121" s="95" t="s">
        <v>183</v>
      </c>
      <c r="U121" s="234"/>
      <c r="AB121" s="95">
        <v>67.67</v>
      </c>
      <c r="AF121" s="95">
        <v>1830</v>
      </c>
      <c r="AG121" s="97" t="s">
        <v>52</v>
      </c>
      <c r="AH121" s="97">
        <v>20</v>
      </c>
      <c r="AI121" s="97"/>
      <c r="AJ121" s="95">
        <v>640</v>
      </c>
      <c r="AK121" s="207">
        <f t="shared" si="10"/>
        <v>1916201.2394999999</v>
      </c>
      <c r="AL121" s="207">
        <f t="shared" si="11"/>
        <v>38.324024789999996</v>
      </c>
      <c r="AM121" s="207">
        <f t="shared" si="12"/>
        <v>1226.3687932799999</v>
      </c>
      <c r="AN121" s="207">
        <f t="shared" si="9"/>
        <v>1264.6928180699999</v>
      </c>
      <c r="AO121" s="95" t="s">
        <v>183</v>
      </c>
      <c r="AP121" s="158" t="s">
        <v>521</v>
      </c>
      <c r="AQ121" s="212">
        <v>5127.2975000000006</v>
      </c>
      <c r="AR121" s="154"/>
      <c r="AS121" s="158" t="s">
        <v>521</v>
      </c>
      <c r="AT121" s="212">
        <v>715.88</v>
      </c>
      <c r="AV121" s="237" t="s">
        <v>428</v>
      </c>
      <c r="AW121" s="212">
        <v>14342.849999999999</v>
      </c>
      <c r="AX121" s="154"/>
    </row>
    <row r="122" spans="1:50" x14ac:dyDescent="0.2">
      <c r="A122" s="220">
        <v>37316</v>
      </c>
      <c r="B122" s="221">
        <v>510.84</v>
      </c>
      <c r="C122" s="221">
        <v>182.13299999999998</v>
      </c>
      <c r="D122" s="205">
        <v>692.97299999999996</v>
      </c>
      <c r="E122" s="117" t="s">
        <v>563</v>
      </c>
      <c r="F122" s="117">
        <v>0.1</v>
      </c>
      <c r="G122" s="117">
        <f>D122*F122</f>
        <v>69.297299999999993</v>
      </c>
      <c r="H122" s="117">
        <f>SUM(G122:G123)</f>
        <v>9380.3233000000018</v>
      </c>
      <c r="I122" s="110">
        <v>37316.90625</v>
      </c>
      <c r="J122" s="110">
        <v>37317.975694444445</v>
      </c>
      <c r="K122" s="117"/>
      <c r="L122" s="117"/>
      <c r="M122" s="117"/>
      <c r="N122" s="117"/>
      <c r="O122" s="206"/>
      <c r="P122" s="135"/>
      <c r="Q122" s="135"/>
      <c r="R122" s="156"/>
      <c r="S122" s="154"/>
      <c r="T122" s="154"/>
      <c r="U122" s="203"/>
      <c r="V122" s="154"/>
      <c r="W122" s="154"/>
      <c r="X122" s="154"/>
      <c r="Y122" s="154"/>
      <c r="Z122" s="154"/>
      <c r="AA122" s="154"/>
      <c r="AB122" s="154"/>
      <c r="AC122" s="154"/>
      <c r="AD122" s="154"/>
      <c r="AK122" s="207"/>
      <c r="AL122" s="207">
        <f>SUM(AL120:AL121)</f>
        <v>118.48902714</v>
      </c>
      <c r="AM122" s="207">
        <f t="shared" ref="AM122:AN122" si="15">SUM(AM120:AM121)</f>
        <v>4633.3813931549994</v>
      </c>
      <c r="AN122" s="207">
        <f t="shared" si="15"/>
        <v>4751.8704202950003</v>
      </c>
      <c r="AO122" s="154"/>
      <c r="AP122" s="158" t="s">
        <v>522</v>
      </c>
      <c r="AQ122" s="212">
        <v>5465.4079999999994</v>
      </c>
      <c r="AR122" s="154"/>
      <c r="AS122" s="158" t="s">
        <v>522</v>
      </c>
      <c r="AT122" s="212">
        <v>0</v>
      </c>
      <c r="AV122" s="158" t="s">
        <v>520</v>
      </c>
      <c r="AW122" s="212">
        <v>628.76</v>
      </c>
      <c r="AX122" s="154"/>
    </row>
    <row r="123" spans="1:50" x14ac:dyDescent="0.2">
      <c r="A123" s="220">
        <v>37317</v>
      </c>
      <c r="B123" s="221">
        <v>8379.8880000000008</v>
      </c>
      <c r="C123" s="221">
        <v>931.13800000000003</v>
      </c>
      <c r="D123" s="205">
        <v>9311.0260000000017</v>
      </c>
      <c r="E123" s="117" t="s">
        <v>563</v>
      </c>
      <c r="F123" s="117">
        <v>1</v>
      </c>
      <c r="G123" s="117">
        <f>D123*F123</f>
        <v>9311.0260000000017</v>
      </c>
      <c r="H123" s="117"/>
      <c r="I123" s="117"/>
      <c r="J123" s="117"/>
      <c r="K123" s="117"/>
      <c r="L123" s="117"/>
      <c r="M123" s="117"/>
      <c r="N123" s="117"/>
      <c r="O123" s="206"/>
      <c r="P123" s="110">
        <v>39790.65625</v>
      </c>
      <c r="Q123" s="135">
        <v>39791.791666666664</v>
      </c>
      <c r="R123" s="156"/>
      <c r="S123" s="108" t="s">
        <v>181</v>
      </c>
      <c r="T123" s="154"/>
      <c r="U123" s="203"/>
      <c r="V123" s="154"/>
      <c r="W123" s="154"/>
      <c r="X123" s="154"/>
      <c r="Y123" s="154"/>
      <c r="Z123" s="154"/>
      <c r="AA123" s="154"/>
      <c r="AB123" s="193">
        <v>145.24704</v>
      </c>
      <c r="AC123" s="154"/>
      <c r="AD123" s="95">
        <v>1700</v>
      </c>
      <c r="AF123" s="95">
        <v>2670</v>
      </c>
      <c r="AG123" s="95" t="s">
        <v>52</v>
      </c>
      <c r="AH123" s="95">
        <v>20</v>
      </c>
      <c r="AJ123" s="95">
        <v>850</v>
      </c>
      <c r="AK123" s="207">
        <f t="shared" si="10"/>
        <v>4112938.6446239995</v>
      </c>
      <c r="AL123" s="207">
        <f t="shared" si="11"/>
        <v>82.258772892479982</v>
      </c>
      <c r="AM123" s="207">
        <f t="shared" si="12"/>
        <v>3495.9978479303995</v>
      </c>
      <c r="AN123" s="207">
        <f t="shared" si="9"/>
        <v>3578.2566208228795</v>
      </c>
      <c r="AO123" s="154"/>
      <c r="AP123" s="158" t="s">
        <v>523</v>
      </c>
      <c r="AQ123" s="212">
        <v>7017.8679999999995</v>
      </c>
      <c r="AR123" s="154"/>
      <c r="AS123" s="158" t="s">
        <v>523</v>
      </c>
      <c r="AT123" s="212">
        <v>911.30000000000007</v>
      </c>
      <c r="AV123" s="237" t="s">
        <v>496</v>
      </c>
      <c r="AW123" s="212">
        <v>628.76</v>
      </c>
      <c r="AX123" s="154"/>
    </row>
    <row r="124" spans="1:50" x14ac:dyDescent="0.2">
      <c r="A124" s="220">
        <v>37318</v>
      </c>
      <c r="B124" s="221">
        <v>2478.6079999999997</v>
      </c>
      <c r="C124" s="221">
        <v>0</v>
      </c>
      <c r="D124" s="205">
        <v>2478.6079999999997</v>
      </c>
      <c r="O124" s="206"/>
      <c r="P124" s="135">
        <v>39791.791666666664</v>
      </c>
      <c r="Q124" s="110">
        <v>39792.333333333336</v>
      </c>
      <c r="R124" s="156"/>
      <c r="S124" s="108" t="s">
        <v>183</v>
      </c>
      <c r="T124" s="154"/>
      <c r="U124" s="203"/>
      <c r="V124" s="154"/>
      <c r="W124" s="154"/>
      <c r="X124" s="154"/>
      <c r="Y124" s="154"/>
      <c r="Z124" s="154"/>
      <c r="AA124" s="154"/>
      <c r="AB124" s="193">
        <v>71.323200000000014</v>
      </c>
      <c r="AC124" s="154"/>
      <c r="AF124" s="95">
        <v>1830</v>
      </c>
      <c r="AG124" s="97" t="s">
        <v>52</v>
      </c>
      <c r="AH124" s="97">
        <v>20</v>
      </c>
      <c r="AI124" s="97"/>
      <c r="AJ124" s="95">
        <v>640</v>
      </c>
      <c r="AK124" s="207">
        <f t="shared" si="10"/>
        <v>2019648.3559200002</v>
      </c>
      <c r="AL124" s="207">
        <f t="shared" si="11"/>
        <v>40.392967118400009</v>
      </c>
      <c r="AM124" s="207">
        <f t="shared" si="12"/>
        <v>1292.5749477888003</v>
      </c>
      <c r="AN124" s="207">
        <f t="shared" si="9"/>
        <v>1332.9679149072003</v>
      </c>
      <c r="AO124" s="154"/>
      <c r="AP124" s="158" t="s">
        <v>524</v>
      </c>
      <c r="AQ124" s="212">
        <v>3994.6255999999998</v>
      </c>
      <c r="AR124" s="154"/>
      <c r="AS124" s="158" t="s">
        <v>524</v>
      </c>
      <c r="AT124" s="212">
        <v>440.13599999999997</v>
      </c>
      <c r="AV124" s="158" t="s">
        <v>521</v>
      </c>
      <c r="AW124" s="212">
        <v>5127.2975000000006</v>
      </c>
      <c r="AX124" s="154"/>
    </row>
    <row r="125" spans="1:50" x14ac:dyDescent="0.2">
      <c r="A125" s="220">
        <v>37319</v>
      </c>
      <c r="B125" s="221">
        <v>1583.6479999999999</v>
      </c>
      <c r="C125" s="221">
        <v>47.081999999999994</v>
      </c>
      <c r="D125" s="205">
        <v>1630.73</v>
      </c>
      <c r="O125" s="206"/>
      <c r="R125" s="156"/>
      <c r="S125" s="154"/>
      <c r="T125" s="154"/>
      <c r="U125" s="203"/>
      <c r="V125" s="154"/>
      <c r="W125" s="154"/>
      <c r="X125" s="154"/>
      <c r="Y125" s="154"/>
      <c r="Z125" s="154"/>
      <c r="AA125" s="154"/>
      <c r="AB125" s="154"/>
      <c r="AC125" s="154"/>
      <c r="AD125" s="154"/>
      <c r="AK125" s="235">
        <f>SUM(AK123:AK124)</f>
        <v>6132587.0005439995</v>
      </c>
      <c r="AL125" s="235">
        <f t="shared" ref="AL125:AN125" si="16">SUM(AL123:AL124)</f>
        <v>122.65174001087999</v>
      </c>
      <c r="AM125" s="235">
        <f t="shared" si="16"/>
        <v>4788.5727957191993</v>
      </c>
      <c r="AN125" s="235">
        <f t="shared" si="16"/>
        <v>4911.2245357300799</v>
      </c>
      <c r="AO125" s="146" t="s">
        <v>618</v>
      </c>
      <c r="AP125" s="158" t="s">
        <v>494</v>
      </c>
      <c r="AQ125" s="212">
        <v>683.5</v>
      </c>
      <c r="AR125" s="154"/>
      <c r="AS125" s="158" t="s">
        <v>494</v>
      </c>
      <c r="AT125" s="212">
        <v>0</v>
      </c>
      <c r="AV125" s="237" t="s">
        <v>519</v>
      </c>
      <c r="AW125" s="212">
        <v>5127.2975000000006</v>
      </c>
      <c r="AX125" s="154"/>
    </row>
    <row r="126" spans="1:50" x14ac:dyDescent="0.2">
      <c r="A126" s="220">
        <v>37320</v>
      </c>
      <c r="B126" s="221">
        <v>2296.712</v>
      </c>
      <c r="C126" s="221">
        <v>164.197</v>
      </c>
      <c r="D126" s="205">
        <v>2460.9090000000001</v>
      </c>
      <c r="O126" s="206"/>
      <c r="R126" s="156"/>
      <c r="S126" s="154"/>
      <c r="T126" s="154"/>
      <c r="U126" s="203"/>
      <c r="V126" s="154"/>
      <c r="W126" s="154"/>
      <c r="X126" s="154"/>
      <c r="Y126" s="154"/>
      <c r="Z126" s="154"/>
      <c r="AA126" s="154"/>
      <c r="AB126" s="154"/>
      <c r="AC126" s="154"/>
      <c r="AD126" s="154"/>
      <c r="AO126" s="154"/>
      <c r="AP126" s="158" t="s">
        <v>490</v>
      </c>
      <c r="AQ126" s="212">
        <v>3208.0590000000002</v>
      </c>
      <c r="AR126" s="154"/>
      <c r="AS126" s="158" t="s">
        <v>490</v>
      </c>
      <c r="AT126" s="212">
        <v>1966.3612999999998</v>
      </c>
      <c r="AV126" s="158" t="s">
        <v>522</v>
      </c>
      <c r="AW126" s="212">
        <v>5465.4079999999994</v>
      </c>
      <c r="AX126" s="154"/>
    </row>
    <row r="127" spans="1:50" x14ac:dyDescent="0.2">
      <c r="A127" s="220">
        <v>37321</v>
      </c>
      <c r="B127" s="221">
        <v>763.48800000000006</v>
      </c>
      <c r="C127" s="221">
        <v>0</v>
      </c>
      <c r="D127" s="205">
        <v>763.48800000000006</v>
      </c>
      <c r="O127" s="206"/>
      <c r="P127" s="135"/>
      <c r="Q127" s="135"/>
      <c r="R127" s="156"/>
      <c r="S127" s="154"/>
      <c r="T127" s="154"/>
      <c r="U127" s="203"/>
      <c r="V127" s="154"/>
      <c r="W127" s="154"/>
      <c r="X127" s="154"/>
      <c r="Y127" s="154"/>
      <c r="Z127" s="154"/>
      <c r="AA127" s="154"/>
      <c r="AB127" s="154"/>
      <c r="AC127" s="154"/>
      <c r="AD127" s="154"/>
      <c r="AO127" s="154"/>
      <c r="AP127" s="158" t="s">
        <v>491</v>
      </c>
      <c r="AQ127" s="212">
        <v>12167.856799999998</v>
      </c>
      <c r="AR127" s="154"/>
      <c r="AS127" s="158" t="s">
        <v>489</v>
      </c>
      <c r="AT127" s="212">
        <v>0</v>
      </c>
      <c r="AV127" s="237" t="s">
        <v>428</v>
      </c>
      <c r="AW127" s="212">
        <v>5465.4079999999994</v>
      </c>
      <c r="AX127" s="154"/>
    </row>
    <row r="128" spans="1:50" x14ac:dyDescent="0.2">
      <c r="A128" s="220">
        <v>37322</v>
      </c>
      <c r="B128" s="221">
        <v>519.99199999999996</v>
      </c>
      <c r="C128" s="221">
        <v>0</v>
      </c>
      <c r="D128" s="205">
        <v>519.99199999999996</v>
      </c>
      <c r="O128" s="206"/>
      <c r="P128" s="135"/>
      <c r="Q128" s="135"/>
      <c r="R128" s="156"/>
      <c r="S128" s="154"/>
      <c r="T128" s="154"/>
      <c r="U128" s="203"/>
      <c r="V128" s="154"/>
      <c r="W128" s="154"/>
      <c r="X128" s="154"/>
      <c r="Y128" s="154"/>
      <c r="Z128" s="154"/>
      <c r="AA128" s="154"/>
      <c r="AB128" s="154"/>
      <c r="AC128" s="154"/>
      <c r="AD128" s="154"/>
      <c r="AO128" s="154"/>
      <c r="AP128" s="158" t="s">
        <v>489</v>
      </c>
      <c r="AQ128" s="212">
        <v>1812.9407999999999</v>
      </c>
      <c r="AR128" s="154"/>
      <c r="AS128" s="158" t="s">
        <v>488</v>
      </c>
      <c r="AT128" s="212">
        <v>572.25</v>
      </c>
      <c r="AV128" s="158" t="s">
        <v>523</v>
      </c>
      <c r="AW128" s="212">
        <v>7017.8679999999995</v>
      </c>
      <c r="AX128" s="154"/>
    </row>
    <row r="129" spans="1:50" x14ac:dyDescent="0.2">
      <c r="A129" s="220">
        <v>37323</v>
      </c>
      <c r="B129" s="221">
        <v>68.992000000000004</v>
      </c>
      <c r="C129" s="221">
        <v>0</v>
      </c>
      <c r="D129" s="205">
        <v>68.992000000000004</v>
      </c>
      <c r="O129" s="211" t="s">
        <v>497</v>
      </c>
      <c r="P129" s="154" t="s">
        <v>610</v>
      </c>
      <c r="Q129" s="154"/>
      <c r="R129" s="156"/>
      <c r="S129" s="154"/>
      <c r="T129" s="154"/>
      <c r="U129" s="203"/>
      <c r="V129" s="154"/>
      <c r="W129" s="154"/>
      <c r="X129" s="154"/>
      <c r="Y129" s="154"/>
      <c r="Z129" s="154"/>
      <c r="AA129" s="154"/>
      <c r="AB129" s="154"/>
      <c r="AC129" s="154"/>
      <c r="AD129" s="154"/>
      <c r="AO129" s="154"/>
      <c r="AP129" s="158" t="s">
        <v>488</v>
      </c>
      <c r="AQ129" s="212">
        <v>14303.83</v>
      </c>
      <c r="AR129" s="154"/>
      <c r="AS129" s="158" t="s">
        <v>487</v>
      </c>
      <c r="AT129" s="212">
        <v>1568.444</v>
      </c>
      <c r="AV129" s="237" t="s">
        <v>445</v>
      </c>
      <c r="AW129" s="212">
        <v>7017.8679999999995</v>
      </c>
      <c r="AX129" s="154"/>
    </row>
    <row r="130" spans="1:50" x14ac:dyDescent="0.2">
      <c r="A130" s="220">
        <v>37324</v>
      </c>
      <c r="B130" s="221">
        <v>208.38400000000001</v>
      </c>
      <c r="C130" s="221">
        <v>81.832999999999984</v>
      </c>
      <c r="D130" s="205">
        <v>290.21699999999998</v>
      </c>
      <c r="O130" s="158" t="s">
        <v>559</v>
      </c>
      <c r="P130" s="212">
        <v>569.40660000000003</v>
      </c>
      <c r="Q130" s="154"/>
      <c r="R130" s="156"/>
      <c r="S130" s="154"/>
      <c r="T130" s="154"/>
      <c r="U130" s="203"/>
      <c r="V130" s="154"/>
      <c r="W130" s="154"/>
      <c r="X130" s="154"/>
      <c r="Y130" s="154"/>
      <c r="Z130" s="154"/>
      <c r="AA130" s="154"/>
      <c r="AB130" s="154"/>
      <c r="AC130" s="154"/>
      <c r="AD130" s="154"/>
      <c r="AO130" s="154"/>
      <c r="AP130" s="158" t="s">
        <v>487</v>
      </c>
      <c r="AQ130" s="212">
        <v>4020.1079999999997</v>
      </c>
      <c r="AR130" s="154"/>
      <c r="AS130" s="158" t="s">
        <v>495</v>
      </c>
      <c r="AT130" s="212">
        <v>0</v>
      </c>
      <c r="AV130" s="158" t="s">
        <v>524</v>
      </c>
      <c r="AW130" s="212">
        <v>3994.6255999999998</v>
      </c>
      <c r="AX130" s="154"/>
    </row>
    <row r="131" spans="1:50" x14ac:dyDescent="0.2">
      <c r="A131" s="220">
        <v>37325</v>
      </c>
      <c r="B131" s="221">
        <v>0</v>
      </c>
      <c r="C131" s="221">
        <v>0</v>
      </c>
      <c r="D131" s="205">
        <v>0</v>
      </c>
      <c r="O131" s="158" t="s">
        <v>560</v>
      </c>
      <c r="P131" s="212">
        <v>5272.7835999999998</v>
      </c>
      <c r="Q131" s="154"/>
      <c r="R131" s="156"/>
      <c r="S131" s="154"/>
      <c r="T131" s="154"/>
      <c r="U131" s="203"/>
      <c r="V131" s="154"/>
      <c r="W131" s="154"/>
      <c r="X131" s="154"/>
      <c r="Y131" s="154"/>
      <c r="Z131" s="154"/>
      <c r="AA131" s="154"/>
      <c r="AB131" s="154"/>
      <c r="AC131" s="154"/>
      <c r="AD131" s="154"/>
      <c r="AO131" s="154"/>
      <c r="AP131" s="158" t="s">
        <v>495</v>
      </c>
      <c r="AQ131" s="212">
        <v>172.61599999999999</v>
      </c>
      <c r="AR131" s="154"/>
      <c r="AS131" s="158" t="s">
        <v>500</v>
      </c>
      <c r="AT131" s="212">
        <v>91.168000000000006</v>
      </c>
      <c r="AV131" s="237" t="s">
        <v>525</v>
      </c>
      <c r="AW131" s="212">
        <v>3994.6255999999998</v>
      </c>
      <c r="AX131" s="154"/>
    </row>
    <row r="132" spans="1:50" x14ac:dyDescent="0.2">
      <c r="A132" s="220">
        <v>37326</v>
      </c>
      <c r="B132" s="221">
        <v>28.951999999999998</v>
      </c>
      <c r="C132" s="221">
        <v>0</v>
      </c>
      <c r="D132" s="205">
        <v>28.951999999999998</v>
      </c>
      <c r="O132" s="158" t="s">
        <v>561</v>
      </c>
      <c r="P132" s="212">
        <v>13358.671399999999</v>
      </c>
      <c r="Q132" s="154"/>
      <c r="R132" s="156"/>
      <c r="S132" s="154"/>
      <c r="T132" s="154"/>
      <c r="U132" s="203"/>
      <c r="V132" s="154"/>
      <c r="W132" s="154"/>
      <c r="X132" s="154"/>
      <c r="Y132" s="154"/>
      <c r="Z132" s="154"/>
      <c r="AA132" s="154"/>
      <c r="AB132" s="154"/>
      <c r="AC132" s="154"/>
      <c r="AD132" s="154"/>
      <c r="AO132" s="154"/>
      <c r="AP132" s="158" t="s">
        <v>500</v>
      </c>
      <c r="AQ132" s="212">
        <v>6779.5529999999999</v>
      </c>
      <c r="AR132" s="154"/>
      <c r="AS132" s="158" t="s">
        <v>510</v>
      </c>
      <c r="AT132" s="212">
        <v>2444.6272000000004</v>
      </c>
      <c r="AV132" s="158" t="s">
        <v>494</v>
      </c>
      <c r="AW132" s="212">
        <v>683.5</v>
      </c>
      <c r="AX132" s="154"/>
    </row>
    <row r="133" spans="1:50" x14ac:dyDescent="0.2">
      <c r="A133" s="220">
        <v>37327</v>
      </c>
      <c r="B133" s="221">
        <v>366.25599999999997</v>
      </c>
      <c r="C133" s="221">
        <v>0</v>
      </c>
      <c r="D133" s="205">
        <v>366.25599999999997</v>
      </c>
      <c r="O133" s="158" t="s">
        <v>562</v>
      </c>
      <c r="P133" s="212">
        <v>3188.6527999999998</v>
      </c>
      <c r="Q133" s="154"/>
      <c r="R133" s="156"/>
      <c r="S133" s="154"/>
      <c r="T133" s="154"/>
      <c r="U133" s="203"/>
      <c r="V133" s="154"/>
      <c r="W133" s="154"/>
      <c r="X133" s="154"/>
      <c r="Y133" s="154"/>
      <c r="Z133" s="154"/>
      <c r="AA133" s="154"/>
      <c r="AB133" s="154"/>
      <c r="AC133" s="154"/>
      <c r="AD133" s="154"/>
      <c r="AO133" s="154"/>
      <c r="AP133" s="158" t="s">
        <v>501</v>
      </c>
      <c r="AQ133" s="212">
        <v>1823.6970000000001</v>
      </c>
      <c r="AR133" s="154"/>
      <c r="AS133" s="158" t="s">
        <v>502</v>
      </c>
      <c r="AT133" s="212">
        <v>1838.04</v>
      </c>
      <c r="AV133" s="237" t="s">
        <v>492</v>
      </c>
      <c r="AW133" s="212">
        <v>683.5</v>
      </c>
      <c r="AX133" s="154"/>
    </row>
    <row r="134" spans="1:50" x14ac:dyDescent="0.2">
      <c r="A134" s="220">
        <v>37328</v>
      </c>
      <c r="B134" s="221">
        <v>0</v>
      </c>
      <c r="C134" s="221">
        <v>0</v>
      </c>
      <c r="D134" s="205">
        <v>0</v>
      </c>
      <c r="O134" s="158" t="s">
        <v>563</v>
      </c>
      <c r="P134" s="212">
        <v>9380.3233000000018</v>
      </c>
      <c r="Q134" s="154"/>
      <c r="R134" s="156"/>
      <c r="S134" s="154"/>
      <c r="T134" s="154"/>
      <c r="U134" s="203"/>
      <c r="V134" s="154"/>
      <c r="W134" s="154"/>
      <c r="X134" s="154"/>
      <c r="Y134" s="154"/>
      <c r="Z134" s="154"/>
      <c r="AA134" s="154"/>
      <c r="AB134" s="154"/>
      <c r="AC134" s="154"/>
      <c r="AD134" s="154"/>
      <c r="AO134" s="154"/>
      <c r="AP134" s="158" t="s">
        <v>502</v>
      </c>
      <c r="AQ134" s="212">
        <v>8147.9624999999987</v>
      </c>
      <c r="AR134" s="154"/>
      <c r="AS134" s="158" t="s">
        <v>503</v>
      </c>
      <c r="AT134" s="212">
        <v>90.56</v>
      </c>
      <c r="AV134" s="158" t="s">
        <v>490</v>
      </c>
      <c r="AW134" s="212">
        <v>3208.0590000000002</v>
      </c>
      <c r="AX134" s="154"/>
    </row>
    <row r="135" spans="1:50" x14ac:dyDescent="0.2">
      <c r="A135" s="220">
        <v>37329</v>
      </c>
      <c r="B135" s="221">
        <v>36.08</v>
      </c>
      <c r="C135" s="221">
        <v>0</v>
      </c>
      <c r="D135" s="205">
        <v>36.08</v>
      </c>
      <c r="O135" s="158" t="s">
        <v>517</v>
      </c>
      <c r="P135" s="212">
        <v>2474.27</v>
      </c>
      <c r="Q135" s="154"/>
      <c r="R135" s="156"/>
      <c r="S135" s="154"/>
      <c r="T135" s="154"/>
      <c r="U135" s="203"/>
      <c r="V135" s="154"/>
      <c r="W135" s="154"/>
      <c r="X135" s="154"/>
      <c r="Y135" s="154"/>
      <c r="Z135" s="154"/>
      <c r="AA135" s="154"/>
      <c r="AB135" s="154"/>
      <c r="AC135" s="154"/>
      <c r="AD135" s="154"/>
      <c r="AO135" s="154"/>
      <c r="AP135" s="158" t="s">
        <v>503</v>
      </c>
      <c r="AQ135" s="212">
        <v>418.22</v>
      </c>
      <c r="AR135" s="97"/>
      <c r="AS135" s="158" t="s">
        <v>504</v>
      </c>
      <c r="AT135" s="212">
        <v>925.1</v>
      </c>
      <c r="AV135" s="237" t="s">
        <v>493</v>
      </c>
      <c r="AW135" s="212">
        <v>3208.0590000000002</v>
      </c>
      <c r="AX135" s="154"/>
    </row>
    <row r="136" spans="1:50" x14ac:dyDescent="0.2">
      <c r="A136" s="220">
        <v>37330</v>
      </c>
      <c r="B136" s="221">
        <v>20.151999999999997</v>
      </c>
      <c r="C136" s="221">
        <v>0</v>
      </c>
      <c r="D136" s="205">
        <v>20.151999999999997</v>
      </c>
      <c r="O136" s="158" t="s">
        <v>518</v>
      </c>
      <c r="P136" s="212">
        <v>15660.797999999999</v>
      </c>
      <c r="Q136" s="154"/>
      <c r="R136" s="156"/>
      <c r="S136" s="154"/>
      <c r="T136" s="154"/>
      <c r="U136" s="203"/>
      <c r="V136" s="154"/>
      <c r="W136" s="154"/>
      <c r="X136" s="154"/>
      <c r="Y136" s="154"/>
      <c r="Z136" s="154"/>
      <c r="AA136" s="154"/>
      <c r="AB136" s="154"/>
      <c r="AC136" s="154"/>
      <c r="AD136" s="154"/>
      <c r="AO136" s="154"/>
      <c r="AP136" s="158" t="s">
        <v>504</v>
      </c>
      <c r="AQ136" s="212">
        <v>8178.4834999999985</v>
      </c>
      <c r="AR136" s="97"/>
      <c r="AS136" s="158" t="s">
        <v>505</v>
      </c>
      <c r="AT136" s="212">
        <v>531.18999999999994</v>
      </c>
      <c r="AV136" s="158" t="s">
        <v>491</v>
      </c>
      <c r="AW136" s="212">
        <v>12167.856799999998</v>
      </c>
      <c r="AX136" s="154"/>
    </row>
    <row r="137" spans="1:50" x14ac:dyDescent="0.2">
      <c r="A137" s="220">
        <v>37331</v>
      </c>
      <c r="B137" s="221">
        <v>1.056</v>
      </c>
      <c r="C137" s="221">
        <v>0</v>
      </c>
      <c r="D137" s="205">
        <v>1.056</v>
      </c>
      <c r="O137" s="158" t="s">
        <v>520</v>
      </c>
      <c r="P137" s="212">
        <v>628.76</v>
      </c>
      <c r="Q137" s="154"/>
      <c r="R137" s="156"/>
      <c r="S137" s="154"/>
      <c r="T137" s="154"/>
      <c r="U137" s="203"/>
      <c r="V137" s="154"/>
      <c r="W137" s="154"/>
      <c r="X137" s="154"/>
      <c r="Y137" s="154"/>
      <c r="Z137" s="154"/>
      <c r="AA137" s="154"/>
      <c r="AB137" s="154"/>
      <c r="AC137" s="154"/>
      <c r="AD137" s="154"/>
      <c r="AO137" s="154"/>
      <c r="AP137" s="158" t="s">
        <v>505</v>
      </c>
      <c r="AQ137" s="212">
        <v>5772.8225000000002</v>
      </c>
      <c r="AR137" s="97"/>
      <c r="AS137" s="158" t="s">
        <v>506</v>
      </c>
      <c r="AT137" s="212">
        <v>112.06799999999998</v>
      </c>
      <c r="AV137" s="237" t="s">
        <v>428</v>
      </c>
      <c r="AW137" s="212">
        <v>12167.856799999998</v>
      </c>
      <c r="AX137" s="154"/>
    </row>
    <row r="138" spans="1:50" x14ac:dyDescent="0.2">
      <c r="A138" s="220">
        <v>37332</v>
      </c>
      <c r="B138" s="221">
        <v>124.872</v>
      </c>
      <c r="C138" s="221">
        <v>56.521999999999998</v>
      </c>
      <c r="D138" s="205">
        <v>181.39400000000001</v>
      </c>
      <c r="O138" s="158" t="s">
        <v>521</v>
      </c>
      <c r="P138" s="212">
        <v>5127.2975000000006</v>
      </c>
      <c r="Q138" s="154"/>
      <c r="R138" s="156"/>
      <c r="S138" s="154"/>
      <c r="T138" s="154"/>
      <c r="U138" s="203"/>
      <c r="V138" s="154"/>
      <c r="W138" s="154"/>
      <c r="X138" s="154"/>
      <c r="Y138" s="154"/>
      <c r="Z138" s="154"/>
      <c r="AA138" s="154"/>
      <c r="AB138" s="154"/>
      <c r="AC138" s="154"/>
      <c r="AD138" s="154"/>
      <c r="AO138" s="154"/>
      <c r="AP138" s="158" t="s">
        <v>506</v>
      </c>
      <c r="AQ138" s="212">
        <v>9165.2800000000007</v>
      </c>
      <c r="AR138" s="97"/>
      <c r="AS138" s="158" t="s">
        <v>507</v>
      </c>
      <c r="AT138" s="212">
        <v>38.35</v>
      </c>
      <c r="AV138" s="237" t="s">
        <v>498</v>
      </c>
      <c r="AW138" s="212"/>
      <c r="AX138" s="154"/>
    </row>
    <row r="139" spans="1:50" x14ac:dyDescent="0.2">
      <c r="A139" s="220">
        <v>37333</v>
      </c>
      <c r="B139" s="221">
        <v>104.72</v>
      </c>
      <c r="C139" s="221">
        <v>0</v>
      </c>
      <c r="D139" s="205">
        <v>104.72</v>
      </c>
      <c r="O139" s="158" t="s">
        <v>522</v>
      </c>
      <c r="P139" s="212">
        <v>6014.2469999999994</v>
      </c>
      <c r="Q139" s="154"/>
      <c r="R139" s="156"/>
      <c r="S139" s="154"/>
      <c r="T139" s="154"/>
      <c r="U139" s="203"/>
      <c r="V139" s="154"/>
      <c r="W139" s="154"/>
      <c r="X139" s="154"/>
      <c r="Y139" s="154"/>
      <c r="Z139" s="154"/>
      <c r="AA139" s="154"/>
      <c r="AB139" s="154"/>
      <c r="AC139" s="154"/>
      <c r="AD139" s="154"/>
      <c r="AO139" s="154"/>
      <c r="AP139" s="158" t="s">
        <v>507</v>
      </c>
      <c r="AQ139" s="212">
        <v>11150.578000000001</v>
      </c>
      <c r="AR139" s="97"/>
      <c r="AS139" s="158" t="s">
        <v>508</v>
      </c>
      <c r="AT139" s="212">
        <v>789.62600000000009</v>
      </c>
      <c r="AV139" s="158" t="s">
        <v>489</v>
      </c>
      <c r="AW139" s="212">
        <v>1812.9407999999999</v>
      </c>
      <c r="AX139" s="154"/>
    </row>
    <row r="140" spans="1:50" x14ac:dyDescent="0.2">
      <c r="A140" s="220">
        <v>37334</v>
      </c>
      <c r="B140" s="221">
        <v>416.94400000000002</v>
      </c>
      <c r="C140" s="221">
        <v>7.3159999999999998</v>
      </c>
      <c r="D140" s="205">
        <v>424.26</v>
      </c>
      <c r="O140" s="158" t="s">
        <v>523</v>
      </c>
      <c r="P140" s="212">
        <v>7017.8679999999995</v>
      </c>
      <c r="Q140" s="154"/>
      <c r="R140" s="156"/>
      <c r="S140" s="154"/>
      <c r="T140" s="154"/>
      <c r="U140" s="203"/>
      <c r="V140" s="154"/>
      <c r="W140" s="154"/>
      <c r="X140" s="154"/>
      <c r="Y140" s="154"/>
      <c r="Z140" s="154"/>
      <c r="AA140" s="154"/>
      <c r="AB140" s="154"/>
      <c r="AC140" s="154"/>
      <c r="AD140" s="154"/>
      <c r="AO140" s="154"/>
      <c r="AP140" s="158" t="s">
        <v>508</v>
      </c>
      <c r="AQ140" s="212">
        <v>7742.7390000000005</v>
      </c>
      <c r="AR140" s="97"/>
      <c r="AS140" s="158" t="s">
        <v>509</v>
      </c>
      <c r="AT140" s="212">
        <v>510.48699999999997</v>
      </c>
      <c r="AV140" s="237" t="s">
        <v>447</v>
      </c>
      <c r="AW140" s="212">
        <v>1812.9407999999999</v>
      </c>
      <c r="AX140" s="154"/>
    </row>
    <row r="141" spans="1:50" x14ac:dyDescent="0.2">
      <c r="A141" s="220">
        <v>37335</v>
      </c>
      <c r="B141" s="221">
        <v>110.96799999999999</v>
      </c>
      <c r="C141" s="221">
        <v>0</v>
      </c>
      <c r="D141" s="205">
        <v>110.96799999999999</v>
      </c>
      <c r="O141" s="158" t="s">
        <v>524</v>
      </c>
      <c r="P141" s="212">
        <v>3994.6255999999998</v>
      </c>
      <c r="Q141" s="154"/>
      <c r="R141" s="156"/>
      <c r="S141" s="154"/>
      <c r="T141" s="154"/>
      <c r="U141" s="203"/>
      <c r="V141" s="154"/>
      <c r="W141" s="154"/>
      <c r="X141" s="154"/>
      <c r="Y141" s="154"/>
      <c r="Z141" s="154"/>
      <c r="AA141" s="154"/>
      <c r="AB141" s="154"/>
      <c r="AC141" s="154"/>
      <c r="AD141" s="154"/>
      <c r="AO141" s="154"/>
      <c r="AP141" s="158" t="s">
        <v>509</v>
      </c>
      <c r="AQ141" s="212">
        <v>4551.6097</v>
      </c>
      <c r="AR141" s="97"/>
      <c r="AS141" s="158" t="s">
        <v>444</v>
      </c>
      <c r="AT141" s="212">
        <v>13.86</v>
      </c>
      <c r="AV141" s="237" t="s">
        <v>498</v>
      </c>
      <c r="AW141" s="212"/>
      <c r="AX141" s="154"/>
    </row>
    <row r="142" spans="1:50" x14ac:dyDescent="0.2">
      <c r="A142" s="220">
        <v>37336</v>
      </c>
      <c r="B142" s="221">
        <v>2150.6320000000001</v>
      </c>
      <c r="C142" s="221">
        <v>185.732</v>
      </c>
      <c r="D142" s="205">
        <v>2336.364</v>
      </c>
      <c r="O142" s="158" t="s">
        <v>494</v>
      </c>
      <c r="P142" s="212">
        <v>956.9</v>
      </c>
      <c r="Q142" s="154"/>
      <c r="R142" s="156"/>
      <c r="S142" s="154"/>
      <c r="T142" s="154"/>
      <c r="U142" s="203"/>
      <c r="V142" s="154"/>
      <c r="W142" s="154"/>
      <c r="X142" s="154"/>
      <c r="Y142" s="154"/>
      <c r="Z142" s="154"/>
      <c r="AA142" s="154"/>
      <c r="AB142" s="154"/>
      <c r="AC142" s="154"/>
      <c r="AD142" s="154"/>
      <c r="AO142" s="154"/>
      <c r="AP142" s="158" t="s">
        <v>444</v>
      </c>
      <c r="AQ142" s="212">
        <v>2256.6873600000004</v>
      </c>
      <c r="AR142" s="97"/>
      <c r="AS142" s="158" t="s">
        <v>443</v>
      </c>
      <c r="AT142" s="212">
        <v>4300.0520000000006</v>
      </c>
      <c r="AV142" s="158" t="s">
        <v>488</v>
      </c>
      <c r="AW142" s="212">
        <v>14303.83</v>
      </c>
      <c r="AX142" s="154"/>
    </row>
    <row r="143" spans="1:50" x14ac:dyDescent="0.2">
      <c r="A143" s="220">
        <v>37337</v>
      </c>
      <c r="B143" s="221">
        <v>0</v>
      </c>
      <c r="C143" s="221">
        <v>0</v>
      </c>
      <c r="D143" s="205">
        <v>0</v>
      </c>
      <c r="O143" s="158" t="s">
        <v>490</v>
      </c>
      <c r="P143" s="212">
        <v>5132.894400000001</v>
      </c>
      <c r="Q143" s="154"/>
      <c r="R143" s="156"/>
      <c r="S143" s="154"/>
      <c r="T143" s="154"/>
      <c r="U143" s="203"/>
      <c r="V143" s="154"/>
      <c r="W143" s="154"/>
      <c r="X143" s="154"/>
      <c r="Y143" s="154"/>
      <c r="Z143" s="154"/>
      <c r="AA143" s="154"/>
      <c r="AB143" s="154"/>
      <c r="AC143" s="154"/>
      <c r="AD143" s="154"/>
      <c r="AO143" s="154"/>
      <c r="AP143" s="158" t="s">
        <v>443</v>
      </c>
      <c r="AQ143" s="212">
        <v>8865.5652799999989</v>
      </c>
      <c r="AR143" s="97"/>
      <c r="AS143" s="158" t="s">
        <v>442</v>
      </c>
      <c r="AT143" s="212">
        <v>296.60000000000002</v>
      </c>
      <c r="AV143" s="237" t="s">
        <v>428</v>
      </c>
      <c r="AW143" s="212">
        <v>14303.83</v>
      </c>
      <c r="AX143" s="154"/>
    </row>
    <row r="144" spans="1:50" x14ac:dyDescent="0.2">
      <c r="A144" s="220">
        <v>37338</v>
      </c>
      <c r="B144" s="221">
        <v>0</v>
      </c>
      <c r="C144" s="221">
        <v>0</v>
      </c>
      <c r="D144" s="205">
        <v>0</v>
      </c>
      <c r="O144" s="158" t="s">
        <v>491</v>
      </c>
      <c r="P144" s="212">
        <v>14038.317599999998</v>
      </c>
      <c r="Q144" s="154"/>
      <c r="R144" s="156"/>
      <c r="S144" s="154"/>
      <c r="T144" s="154"/>
      <c r="U144" s="203"/>
      <c r="V144" s="154"/>
      <c r="W144" s="154"/>
      <c r="X144" s="154"/>
      <c r="Y144" s="154"/>
      <c r="Z144" s="154"/>
      <c r="AA144" s="154"/>
      <c r="AB144" s="154"/>
      <c r="AC144" s="154"/>
      <c r="AD144" s="154"/>
      <c r="AO144" s="154"/>
      <c r="AP144" s="158" t="s">
        <v>442</v>
      </c>
      <c r="AQ144" s="212">
        <v>129.7824</v>
      </c>
      <c r="AR144" s="97"/>
      <c r="AS144" s="158" t="s">
        <v>438</v>
      </c>
      <c r="AT144" s="212">
        <v>132.369</v>
      </c>
      <c r="AV144" s="237" t="s">
        <v>498</v>
      </c>
      <c r="AW144" s="212"/>
      <c r="AX144" s="154"/>
    </row>
    <row r="145" spans="1:50" x14ac:dyDescent="0.2">
      <c r="A145" s="220">
        <v>37339</v>
      </c>
      <c r="B145" s="221">
        <v>11.087999999999999</v>
      </c>
      <c r="C145" s="221">
        <v>0</v>
      </c>
      <c r="D145" s="205">
        <v>11.087999999999999</v>
      </c>
      <c r="O145" s="158" t="s">
        <v>489</v>
      </c>
      <c r="P145" s="212">
        <v>1812.9407999999999</v>
      </c>
      <c r="Q145" s="154"/>
      <c r="R145" s="156"/>
      <c r="S145" s="154"/>
      <c r="T145" s="154"/>
      <c r="U145" s="203"/>
      <c r="V145" s="154"/>
      <c r="W145" s="154"/>
      <c r="X145" s="154"/>
      <c r="Y145" s="154"/>
      <c r="Z145" s="154"/>
      <c r="AA145" s="154"/>
      <c r="AB145" s="154"/>
      <c r="AC145" s="154"/>
      <c r="AD145" s="154"/>
      <c r="AO145" s="154"/>
      <c r="AP145" s="158" t="s">
        <v>438</v>
      </c>
      <c r="AQ145" s="212">
        <v>1964.2845000000002</v>
      </c>
      <c r="AR145" s="97"/>
      <c r="AS145" s="158" t="s">
        <v>452</v>
      </c>
      <c r="AT145" s="212">
        <v>308</v>
      </c>
      <c r="AV145" s="158" t="s">
        <v>487</v>
      </c>
      <c r="AW145" s="212">
        <v>4020.1079999999997</v>
      </c>
      <c r="AX145" s="154"/>
    </row>
    <row r="146" spans="1:50" x14ac:dyDescent="0.2">
      <c r="A146" s="220">
        <v>37340</v>
      </c>
      <c r="B146" s="221">
        <v>42.768000000000001</v>
      </c>
      <c r="C146" s="221">
        <v>0</v>
      </c>
      <c r="D146" s="205">
        <v>42.768000000000001</v>
      </c>
      <c r="O146" s="158" t="s">
        <v>488</v>
      </c>
      <c r="P146" s="212">
        <v>14303.83</v>
      </c>
      <c r="Q146" s="154"/>
      <c r="R146" s="156"/>
      <c r="S146" s="154"/>
      <c r="T146" s="154"/>
      <c r="U146" s="203"/>
      <c r="V146" s="154"/>
      <c r="W146" s="154"/>
      <c r="X146" s="154"/>
      <c r="Y146" s="154"/>
      <c r="Z146" s="154"/>
      <c r="AA146" s="154"/>
      <c r="AB146" s="154"/>
      <c r="AC146" s="154"/>
      <c r="AD146" s="154"/>
      <c r="AO146" s="154"/>
      <c r="AP146" s="158" t="s">
        <v>452</v>
      </c>
      <c r="AQ146" s="212"/>
      <c r="AR146" s="97"/>
      <c r="AS146" s="158" t="s">
        <v>454</v>
      </c>
      <c r="AT146" s="212">
        <v>10.56</v>
      </c>
      <c r="AV146" s="237" t="s">
        <v>428</v>
      </c>
      <c r="AW146" s="212">
        <v>4020.1079999999997</v>
      </c>
      <c r="AX146" s="154"/>
    </row>
    <row r="147" spans="1:50" x14ac:dyDescent="0.2">
      <c r="A147" s="220">
        <v>37341</v>
      </c>
      <c r="B147" s="221">
        <v>57.2</v>
      </c>
      <c r="C147" s="221">
        <v>0</v>
      </c>
      <c r="D147" s="205">
        <v>57.2</v>
      </c>
      <c r="O147" s="158" t="s">
        <v>487</v>
      </c>
      <c r="P147" s="212">
        <v>4876.848</v>
      </c>
      <c r="Q147" s="135"/>
      <c r="R147" s="156"/>
      <c r="S147" s="154"/>
      <c r="T147" s="154"/>
      <c r="U147" s="203"/>
      <c r="V147" s="154"/>
      <c r="W147" s="154"/>
      <c r="X147" s="154"/>
      <c r="Y147" s="154"/>
      <c r="Z147" s="154"/>
      <c r="AA147" s="154"/>
      <c r="AB147" s="154"/>
      <c r="AC147" s="154"/>
      <c r="AD147" s="154"/>
      <c r="AO147" s="154"/>
      <c r="AP147" s="158" t="s">
        <v>439</v>
      </c>
      <c r="AQ147" s="212">
        <v>0</v>
      </c>
      <c r="AR147" s="97"/>
      <c r="AS147" s="158" t="s">
        <v>456</v>
      </c>
      <c r="AT147" s="212">
        <v>604.92499999999995</v>
      </c>
      <c r="AV147" s="237" t="s">
        <v>498</v>
      </c>
      <c r="AW147" s="212"/>
      <c r="AX147" s="154"/>
    </row>
    <row r="148" spans="1:50" x14ac:dyDescent="0.2">
      <c r="A148" s="220">
        <v>37342</v>
      </c>
      <c r="B148" s="221">
        <v>228.536</v>
      </c>
      <c r="C148" s="221">
        <v>0</v>
      </c>
      <c r="D148" s="205">
        <v>228.536</v>
      </c>
      <c r="O148" s="158" t="s">
        <v>495</v>
      </c>
      <c r="P148" s="212">
        <v>215.76999999999998</v>
      </c>
      <c r="Q148" s="135"/>
      <c r="R148" s="156"/>
      <c r="S148" s="154"/>
      <c r="T148" s="154"/>
      <c r="U148" s="203"/>
      <c r="V148" s="154"/>
      <c r="W148" s="154"/>
      <c r="X148" s="154"/>
      <c r="Y148" s="154"/>
      <c r="Z148" s="154"/>
      <c r="AA148" s="154"/>
      <c r="AB148" s="154"/>
      <c r="AC148" s="154"/>
      <c r="AD148" s="154"/>
      <c r="AO148" s="154"/>
      <c r="AP148" s="158" t="s">
        <v>440</v>
      </c>
      <c r="AQ148" s="212">
        <v>389.8048</v>
      </c>
      <c r="AR148" s="97"/>
      <c r="AS148" s="158" t="s">
        <v>462</v>
      </c>
      <c r="AT148" s="212">
        <v>3541.2941999999998</v>
      </c>
      <c r="AV148" s="158" t="s">
        <v>495</v>
      </c>
      <c r="AW148" s="212">
        <v>172.61599999999999</v>
      </c>
      <c r="AX148" s="154"/>
    </row>
    <row r="149" spans="1:50" x14ac:dyDescent="0.2">
      <c r="A149" s="220">
        <v>37343</v>
      </c>
      <c r="B149" s="221">
        <v>66.703999999999994</v>
      </c>
      <c r="C149" s="221">
        <v>0</v>
      </c>
      <c r="D149" s="205">
        <v>66.703999999999994</v>
      </c>
      <c r="O149" s="158" t="s">
        <v>500</v>
      </c>
      <c r="P149" s="212">
        <v>7072.0349999999999</v>
      </c>
      <c r="Q149" s="135"/>
      <c r="R149" s="156"/>
      <c r="S149" s="154"/>
      <c r="T149" s="154"/>
      <c r="U149" s="203"/>
      <c r="V149" s="154"/>
      <c r="W149" s="154"/>
      <c r="X149" s="154"/>
      <c r="Y149" s="154"/>
      <c r="Z149" s="154"/>
      <c r="AA149" s="154"/>
      <c r="AB149" s="154"/>
      <c r="AC149" s="154"/>
      <c r="AD149" s="154"/>
      <c r="AO149" s="154"/>
      <c r="AP149" s="158" t="s">
        <v>441</v>
      </c>
      <c r="AQ149" s="212">
        <v>260.09845999999999</v>
      </c>
      <c r="AR149" s="97"/>
      <c r="AS149" s="158" t="s">
        <v>459</v>
      </c>
      <c r="AT149" s="212">
        <v>1050.4930000000002</v>
      </c>
      <c r="AV149" s="237" t="s">
        <v>496</v>
      </c>
      <c r="AW149" s="212">
        <v>172.61599999999999</v>
      </c>
      <c r="AX149" s="154"/>
    </row>
    <row r="150" spans="1:50" x14ac:dyDescent="0.2">
      <c r="A150" s="220">
        <v>37344</v>
      </c>
      <c r="B150" s="221">
        <v>258.19200000000001</v>
      </c>
      <c r="C150" s="221">
        <v>0</v>
      </c>
      <c r="D150" s="205">
        <v>258.19200000000001</v>
      </c>
      <c r="O150" s="158" t="s">
        <v>501</v>
      </c>
      <c r="P150" s="212">
        <v>1823.6970000000001</v>
      </c>
      <c r="Q150" s="135"/>
      <c r="R150" s="156"/>
      <c r="S150" s="154"/>
      <c r="T150" s="154"/>
      <c r="U150" s="203"/>
      <c r="V150" s="154"/>
      <c r="W150" s="154"/>
      <c r="X150" s="154"/>
      <c r="Y150" s="154"/>
      <c r="Z150" s="154"/>
      <c r="AA150" s="154"/>
      <c r="AB150" s="154"/>
      <c r="AC150" s="154"/>
      <c r="AD150" s="154"/>
      <c r="AO150" s="154"/>
      <c r="AP150" s="158" t="s">
        <v>456</v>
      </c>
      <c r="AQ150" s="212">
        <v>7856.8443299999999</v>
      </c>
      <c r="AR150" s="97"/>
      <c r="AS150" s="158" t="s">
        <v>460</v>
      </c>
      <c r="AT150" s="212">
        <v>246.15359999999998</v>
      </c>
      <c r="AV150" s="158" t="s">
        <v>500</v>
      </c>
      <c r="AW150" s="212">
        <v>6779.5529999999999</v>
      </c>
      <c r="AX150" s="154"/>
    </row>
    <row r="151" spans="1:50" x14ac:dyDescent="0.2">
      <c r="A151" s="220">
        <v>37345</v>
      </c>
      <c r="B151" s="221">
        <v>48.223999999999997</v>
      </c>
      <c r="C151" s="221">
        <v>0</v>
      </c>
      <c r="D151" s="205">
        <v>48.223999999999997</v>
      </c>
      <c r="O151" s="158" t="s">
        <v>510</v>
      </c>
      <c r="P151" s="212"/>
      <c r="Q151" s="135"/>
      <c r="R151" s="156"/>
      <c r="S151" s="154"/>
      <c r="T151" s="154"/>
      <c r="U151" s="203"/>
      <c r="V151" s="154"/>
      <c r="W151" s="154"/>
      <c r="X151" s="154"/>
      <c r="Y151" s="154"/>
      <c r="Z151" s="154"/>
      <c r="AA151" s="154"/>
      <c r="AB151" s="154"/>
      <c r="AC151" s="154"/>
      <c r="AD151" s="154"/>
      <c r="AO151" s="154"/>
      <c r="AP151" s="158" t="s">
        <v>457</v>
      </c>
      <c r="AQ151" s="212">
        <v>8358.2902479999993</v>
      </c>
      <c r="AR151" s="97"/>
      <c r="AS151" s="158" t="s">
        <v>461</v>
      </c>
      <c r="AT151" s="212">
        <v>0</v>
      </c>
      <c r="AV151" s="237" t="s">
        <v>428</v>
      </c>
      <c r="AW151" s="212">
        <v>6779.5529999999999</v>
      </c>
      <c r="AX151" s="154"/>
    </row>
    <row r="152" spans="1:50" x14ac:dyDescent="0.2">
      <c r="A152" s="220">
        <v>37346</v>
      </c>
      <c r="B152" s="221">
        <v>142.12</v>
      </c>
      <c r="C152" s="221">
        <v>24.603000000000002</v>
      </c>
      <c r="D152" s="205">
        <v>166.72300000000001</v>
      </c>
      <c r="O152" s="158" t="s">
        <v>502</v>
      </c>
      <c r="P152" s="212">
        <v>9356.5439999999981</v>
      </c>
      <c r="Q152" s="135"/>
      <c r="R152" s="156"/>
      <c r="S152" s="154"/>
      <c r="T152" s="154"/>
      <c r="U152" s="203"/>
      <c r="V152" s="154"/>
      <c r="W152" s="154"/>
      <c r="X152" s="154"/>
      <c r="Y152" s="154"/>
      <c r="Z152" s="154"/>
      <c r="AA152" s="154"/>
      <c r="AB152" s="154"/>
      <c r="AC152" s="154"/>
      <c r="AD152" s="154"/>
      <c r="AO152" s="154"/>
      <c r="AP152" s="158" t="s">
        <v>458</v>
      </c>
      <c r="AQ152" s="212">
        <v>3527.5231520000002</v>
      </c>
      <c r="AR152" s="97"/>
      <c r="AS152" s="158" t="s">
        <v>455</v>
      </c>
      <c r="AT152" s="212">
        <v>0</v>
      </c>
      <c r="AV152" s="237" t="s">
        <v>498</v>
      </c>
      <c r="AW152" s="212"/>
      <c r="AX152" s="154"/>
    </row>
    <row r="153" spans="1:50" x14ac:dyDescent="0.2">
      <c r="A153" s="220">
        <v>37347</v>
      </c>
      <c r="B153" s="221">
        <v>3753.2</v>
      </c>
      <c r="C153" s="221">
        <v>319.54399999999998</v>
      </c>
      <c r="D153" s="205">
        <v>4072.7439999999997</v>
      </c>
      <c r="O153" s="158" t="s">
        <v>503</v>
      </c>
      <c r="P153" s="212">
        <v>418.22</v>
      </c>
      <c r="Q153" s="135"/>
      <c r="R153" s="156"/>
      <c r="S153" s="154"/>
      <c r="T153" s="154"/>
      <c r="U153" s="203"/>
      <c r="V153" s="154"/>
      <c r="W153" s="154"/>
      <c r="X153" s="154"/>
      <c r="Y153" s="154"/>
      <c r="Z153" s="154"/>
      <c r="AA153" s="154"/>
      <c r="AB153" s="154"/>
      <c r="AC153" s="154"/>
      <c r="AD153" s="154"/>
      <c r="AO153" s="154"/>
      <c r="AP153" s="158" t="s">
        <v>459</v>
      </c>
      <c r="AQ153" s="212">
        <v>7257.8620999999985</v>
      </c>
      <c r="AR153" s="97"/>
      <c r="AS153" s="158" t="s">
        <v>470</v>
      </c>
      <c r="AT153" s="212">
        <v>2122.91</v>
      </c>
      <c r="AV153" s="158" t="s">
        <v>501</v>
      </c>
      <c r="AW153" s="212">
        <v>1823.6970000000001</v>
      </c>
      <c r="AX153" s="154"/>
    </row>
    <row r="154" spans="1:50" x14ac:dyDescent="0.2">
      <c r="A154" s="220">
        <v>37348</v>
      </c>
      <c r="B154" s="221">
        <v>385.44</v>
      </c>
      <c r="C154" s="221">
        <v>0</v>
      </c>
      <c r="D154" s="205">
        <v>385.44</v>
      </c>
      <c r="O154" s="158" t="s">
        <v>504</v>
      </c>
      <c r="P154" s="212">
        <v>8178.4834999999985</v>
      </c>
      <c r="Q154" s="135"/>
      <c r="R154" s="156"/>
      <c r="S154" s="154"/>
      <c r="T154" s="154"/>
      <c r="U154" s="203"/>
      <c r="V154" s="154"/>
      <c r="W154" s="154"/>
      <c r="X154" s="154"/>
      <c r="Y154" s="154"/>
      <c r="Z154" s="154"/>
      <c r="AA154" s="154"/>
      <c r="AB154" s="154"/>
      <c r="AC154" s="154"/>
      <c r="AD154" s="154"/>
      <c r="AO154" s="154"/>
      <c r="AP154" s="158" t="s">
        <v>460</v>
      </c>
      <c r="AQ154" s="212">
        <v>3456.7620000000002</v>
      </c>
      <c r="AR154" s="97"/>
      <c r="AS154" s="158" t="s">
        <v>471</v>
      </c>
      <c r="AT154" s="212">
        <v>0</v>
      </c>
      <c r="AV154" s="237" t="s">
        <v>428</v>
      </c>
      <c r="AW154" s="212">
        <v>1823.6970000000001</v>
      </c>
      <c r="AX154" s="154"/>
    </row>
    <row r="155" spans="1:50" x14ac:dyDescent="0.2">
      <c r="A155" s="220">
        <v>37349</v>
      </c>
      <c r="B155" s="221">
        <v>321.904</v>
      </c>
      <c r="C155" s="221">
        <v>0</v>
      </c>
      <c r="D155" s="205">
        <v>321.904</v>
      </c>
      <c r="O155" s="158" t="s">
        <v>505</v>
      </c>
      <c r="P155" s="212">
        <v>7753.7609999999995</v>
      </c>
      <c r="Q155" s="135"/>
      <c r="R155" s="156"/>
      <c r="S155" s="154"/>
      <c r="T155" s="154"/>
      <c r="U155" s="203"/>
      <c r="V155" s="154"/>
      <c r="W155" s="154"/>
      <c r="X155" s="154"/>
      <c r="Y155" s="154"/>
      <c r="Z155" s="154"/>
      <c r="AA155" s="154"/>
      <c r="AB155" s="154"/>
      <c r="AC155" s="154"/>
      <c r="AD155" s="154"/>
      <c r="AO155" s="154"/>
      <c r="AP155" s="158" t="s">
        <v>461</v>
      </c>
      <c r="AQ155" s="212">
        <v>8185.9098800000011</v>
      </c>
      <c r="AR155" s="97"/>
      <c r="AS155" s="158" t="s">
        <v>473</v>
      </c>
      <c r="AT155" s="212">
        <v>0</v>
      </c>
      <c r="AV155" s="158" t="s">
        <v>502</v>
      </c>
      <c r="AW155" s="212">
        <v>8147.9624999999987</v>
      </c>
      <c r="AX155" s="154"/>
    </row>
    <row r="156" spans="1:50" x14ac:dyDescent="0.2">
      <c r="A156" s="220">
        <v>37350</v>
      </c>
      <c r="B156" s="221">
        <v>243.05599999999998</v>
      </c>
      <c r="C156" s="221">
        <v>0</v>
      </c>
      <c r="D156" s="205">
        <v>243.05599999999998</v>
      </c>
      <c r="O156" s="158" t="s">
        <v>506</v>
      </c>
      <c r="P156" s="212">
        <v>9391.99</v>
      </c>
      <c r="Q156" s="135"/>
      <c r="R156" s="156"/>
      <c r="S156" s="154"/>
      <c r="T156" s="154"/>
      <c r="U156" s="203"/>
      <c r="V156" s="154"/>
      <c r="W156" s="154"/>
      <c r="X156" s="154"/>
      <c r="Y156" s="154"/>
      <c r="Z156" s="154"/>
      <c r="AA156" s="154"/>
      <c r="AB156" s="154"/>
      <c r="AC156" s="154"/>
      <c r="AD156" s="154"/>
      <c r="AO156" s="154"/>
      <c r="AP156" s="158" t="s">
        <v>455</v>
      </c>
      <c r="AQ156" s="212">
        <v>0</v>
      </c>
      <c r="AR156" s="97"/>
      <c r="AS156" s="158" t="s">
        <v>474</v>
      </c>
      <c r="AT156" s="212">
        <v>4.4000000000000004</v>
      </c>
      <c r="AV156" s="237" t="s">
        <v>428</v>
      </c>
      <c r="AW156" s="212">
        <v>8147.9624999999987</v>
      </c>
      <c r="AX156" s="154"/>
    </row>
    <row r="157" spans="1:50" x14ac:dyDescent="0.2">
      <c r="A157" s="220">
        <v>37351</v>
      </c>
      <c r="B157" s="221">
        <v>181.36799999999999</v>
      </c>
      <c r="C157" s="221">
        <v>0</v>
      </c>
      <c r="D157" s="205">
        <v>181.36799999999999</v>
      </c>
      <c r="O157" s="158" t="s">
        <v>507</v>
      </c>
      <c r="P157" s="212">
        <v>11814.152</v>
      </c>
      <c r="Q157" s="135"/>
      <c r="R157" s="156"/>
      <c r="S157" s="154"/>
      <c r="T157" s="154"/>
      <c r="U157" s="203"/>
      <c r="V157" s="154"/>
      <c r="W157" s="154"/>
      <c r="X157" s="154"/>
      <c r="Y157" s="154"/>
      <c r="Z157" s="154"/>
      <c r="AA157" s="154"/>
      <c r="AB157" s="154"/>
      <c r="AC157" s="154"/>
      <c r="AD157" s="154"/>
      <c r="AO157" s="154"/>
      <c r="AP157" s="158" t="s">
        <v>470</v>
      </c>
      <c r="AQ157" s="212">
        <v>0</v>
      </c>
      <c r="AR157" s="97"/>
      <c r="AS157" s="158" t="s">
        <v>476</v>
      </c>
      <c r="AT157" s="212">
        <v>0</v>
      </c>
      <c r="AV157" s="237" t="s">
        <v>498</v>
      </c>
      <c r="AW157" s="212"/>
      <c r="AX157" s="154"/>
    </row>
    <row r="158" spans="1:50" x14ac:dyDescent="0.2">
      <c r="A158" s="220">
        <v>37352</v>
      </c>
      <c r="B158" s="221">
        <v>158.22400000000002</v>
      </c>
      <c r="C158" s="221">
        <v>0</v>
      </c>
      <c r="D158" s="205">
        <v>158.22400000000002</v>
      </c>
      <c r="O158" s="158" t="s">
        <v>508</v>
      </c>
      <c r="P158" s="212">
        <v>8185.9420000000009</v>
      </c>
      <c r="Q158" s="135"/>
      <c r="R158" s="156"/>
      <c r="S158" s="154"/>
      <c r="T158" s="154"/>
      <c r="U158" s="203"/>
      <c r="V158" s="154"/>
      <c r="W158" s="154"/>
      <c r="X158" s="154"/>
      <c r="Y158" s="154"/>
      <c r="Z158" s="154"/>
      <c r="AA158" s="154"/>
      <c r="AB158" s="154"/>
      <c r="AC158" s="154"/>
      <c r="AD158" s="154"/>
      <c r="AO158" s="154"/>
      <c r="AP158" s="158" t="s">
        <v>471</v>
      </c>
      <c r="AQ158" s="212">
        <v>55.281600000000005</v>
      </c>
      <c r="AR158" s="97"/>
      <c r="AS158" s="158" t="s">
        <v>498</v>
      </c>
      <c r="AT158" s="212"/>
      <c r="AV158" s="158" t="s">
        <v>503</v>
      </c>
      <c r="AW158" s="212">
        <v>418.22</v>
      </c>
      <c r="AX158" s="154"/>
    </row>
    <row r="159" spans="1:50" x14ac:dyDescent="0.2">
      <c r="A159" s="220">
        <v>37353</v>
      </c>
      <c r="B159" s="221">
        <v>79.376000000000005</v>
      </c>
      <c r="C159" s="221">
        <v>0</v>
      </c>
      <c r="D159" s="205">
        <v>79.376000000000005</v>
      </c>
      <c r="O159" s="158" t="s">
        <v>509</v>
      </c>
      <c r="P159" s="212">
        <v>5504.2000000000007</v>
      </c>
      <c r="Q159" s="135"/>
      <c r="R159" s="156"/>
      <c r="S159" s="154"/>
      <c r="T159" s="154"/>
      <c r="U159" s="203"/>
      <c r="V159" s="154"/>
      <c r="W159" s="154"/>
      <c r="X159" s="154"/>
      <c r="Y159" s="154"/>
      <c r="Z159" s="154"/>
      <c r="AA159" s="154"/>
      <c r="AB159" s="154"/>
      <c r="AC159" s="154"/>
      <c r="AD159" s="154"/>
      <c r="AO159" s="154"/>
      <c r="AP159" s="158" t="s">
        <v>473</v>
      </c>
      <c r="AQ159" s="212">
        <v>12922.3488</v>
      </c>
      <c r="AR159" s="97"/>
      <c r="AS159" s="158" t="s">
        <v>499</v>
      </c>
      <c r="AT159" s="212">
        <v>28000.289500000003</v>
      </c>
      <c r="AV159" s="237" t="s">
        <v>430</v>
      </c>
      <c r="AW159" s="212">
        <v>418.22</v>
      </c>
      <c r="AX159" s="154"/>
    </row>
    <row r="160" spans="1:50" x14ac:dyDescent="0.2">
      <c r="A160" s="220">
        <v>37354</v>
      </c>
      <c r="B160" s="221">
        <v>147.928</v>
      </c>
      <c r="C160" s="221">
        <v>5.427999999999999</v>
      </c>
      <c r="D160" s="205">
        <v>153.35599999999999</v>
      </c>
      <c r="O160" s="158" t="s">
        <v>444</v>
      </c>
      <c r="P160" s="212">
        <v>2399.5964400000003</v>
      </c>
      <c r="Q160" s="135"/>
      <c r="R160" s="156"/>
      <c r="S160" s="154"/>
      <c r="T160" s="154"/>
      <c r="U160" s="203"/>
      <c r="V160" s="154"/>
      <c r="W160" s="154"/>
      <c r="X160" s="154"/>
      <c r="Y160" s="154"/>
      <c r="Z160" s="154"/>
      <c r="AA160" s="154"/>
      <c r="AB160" s="154"/>
      <c r="AC160" s="154"/>
      <c r="AD160" s="154"/>
      <c r="AO160" s="154"/>
      <c r="AP160" s="158" t="s">
        <v>474</v>
      </c>
      <c r="AQ160" s="212">
        <v>52.8</v>
      </c>
      <c r="AR160" s="97"/>
      <c r="AS160" s="97"/>
      <c r="AV160" s="237" t="s">
        <v>498</v>
      </c>
      <c r="AW160" s="212"/>
      <c r="AX160" s="154"/>
    </row>
    <row r="161" spans="1:50" x14ac:dyDescent="0.2">
      <c r="A161" s="220">
        <v>37355</v>
      </c>
      <c r="B161" s="221">
        <v>18.568000000000001</v>
      </c>
      <c r="C161" s="221">
        <v>0</v>
      </c>
      <c r="D161" s="205">
        <v>18.568000000000001</v>
      </c>
      <c r="O161" s="158" t="s">
        <v>443</v>
      </c>
      <c r="P161" s="212">
        <v>10972.996319999998</v>
      </c>
      <c r="Q161" s="135"/>
      <c r="R161" s="156"/>
      <c r="S161" s="154"/>
      <c r="T161" s="154"/>
      <c r="U161" s="203"/>
      <c r="V161" s="154"/>
      <c r="W161" s="154"/>
      <c r="X161" s="154"/>
      <c r="Y161" s="154"/>
      <c r="Z161" s="154"/>
      <c r="AA161" s="154"/>
      <c r="AB161" s="154"/>
      <c r="AC161" s="154"/>
      <c r="AD161" s="154"/>
      <c r="AO161" s="154"/>
      <c r="AP161" s="158" t="s">
        <v>476</v>
      </c>
      <c r="AQ161" s="212">
        <v>0</v>
      </c>
      <c r="AR161" s="97"/>
      <c r="AS161" s="97"/>
      <c r="AV161" s="158" t="s">
        <v>504</v>
      </c>
      <c r="AW161" s="212">
        <v>8178.4834999999985</v>
      </c>
      <c r="AX161" s="154"/>
    </row>
    <row r="162" spans="1:50" x14ac:dyDescent="0.2">
      <c r="A162" s="220">
        <v>37356</v>
      </c>
      <c r="B162" s="221">
        <v>216.48</v>
      </c>
      <c r="C162" s="221">
        <v>0</v>
      </c>
      <c r="D162" s="205">
        <v>216.48</v>
      </c>
      <c r="O162" s="158" t="s">
        <v>442</v>
      </c>
      <c r="P162" s="212">
        <v>153.49047999999999</v>
      </c>
      <c r="Q162" s="135"/>
      <c r="R162" s="156"/>
      <c r="S162" s="154"/>
      <c r="T162" s="154"/>
      <c r="U162" s="203"/>
      <c r="V162" s="154"/>
      <c r="W162" s="154"/>
      <c r="X162" s="154"/>
      <c r="Y162" s="154"/>
      <c r="Z162" s="154"/>
      <c r="AA162" s="154"/>
      <c r="AB162" s="154"/>
      <c r="AC162" s="154"/>
      <c r="AD162" s="154"/>
      <c r="AO162" s="154"/>
      <c r="AP162" s="158" t="s">
        <v>498</v>
      </c>
      <c r="AQ162" s="212"/>
      <c r="AR162" s="97"/>
      <c r="AS162" s="97"/>
      <c r="AV162" s="237" t="s">
        <v>428</v>
      </c>
      <c r="AW162" s="212">
        <v>8178.4834999999985</v>
      </c>
      <c r="AX162" s="154"/>
    </row>
    <row r="163" spans="1:50" x14ac:dyDescent="0.2">
      <c r="A163" s="220">
        <v>37357</v>
      </c>
      <c r="B163" s="221">
        <v>2.9039999999999999</v>
      </c>
      <c r="C163" s="221">
        <v>0</v>
      </c>
      <c r="D163" s="205">
        <v>2.9039999999999999</v>
      </c>
      <c r="O163" s="158" t="s">
        <v>438</v>
      </c>
      <c r="P163" s="212">
        <v>2095.2368000000001</v>
      </c>
      <c r="Q163" s="135"/>
      <c r="R163" s="156"/>
      <c r="S163" s="154"/>
      <c r="T163" s="154"/>
      <c r="U163" s="203"/>
      <c r="V163" s="154"/>
      <c r="W163" s="154"/>
      <c r="X163" s="154"/>
      <c r="Y163" s="154"/>
      <c r="Z163" s="154"/>
      <c r="AA163" s="154"/>
      <c r="AB163" s="154"/>
      <c r="AC163" s="154"/>
      <c r="AD163" s="154"/>
      <c r="AO163" s="154"/>
      <c r="AP163" s="158" t="s">
        <v>499</v>
      </c>
      <c r="AQ163" s="212">
        <v>204690.77980999998</v>
      </c>
      <c r="AR163" s="97"/>
      <c r="AS163" s="97"/>
      <c r="AV163" s="158" t="s">
        <v>505</v>
      </c>
      <c r="AW163" s="212">
        <v>5772.8225000000002</v>
      </c>
      <c r="AX163" s="154"/>
    </row>
    <row r="164" spans="1:50" x14ac:dyDescent="0.2">
      <c r="A164" s="220">
        <v>37358</v>
      </c>
      <c r="B164" s="221">
        <v>37.663999999999994</v>
      </c>
      <c r="C164" s="221">
        <v>0</v>
      </c>
      <c r="D164" s="205">
        <v>37.663999999999994</v>
      </c>
      <c r="O164" s="158" t="s">
        <v>452</v>
      </c>
      <c r="P164" s="212"/>
      <c r="Q164" s="135"/>
      <c r="R164" s="156"/>
      <c r="S164" s="154"/>
      <c r="T164" s="154"/>
      <c r="U164" s="203"/>
      <c r="V164" s="154"/>
      <c r="W164" s="154"/>
      <c r="X164" s="154"/>
      <c r="Y164" s="154"/>
      <c r="Z164" s="154"/>
      <c r="AA164" s="154"/>
      <c r="AB164" s="154"/>
      <c r="AC164" s="154"/>
      <c r="AD164" s="154"/>
      <c r="AO164" s="154"/>
      <c r="AP164" s="154"/>
      <c r="AQ164" s="97"/>
      <c r="AR164" s="97"/>
      <c r="AS164" s="97"/>
      <c r="AV164" s="237" t="s">
        <v>433</v>
      </c>
      <c r="AW164" s="212">
        <v>5772.8225000000002</v>
      </c>
      <c r="AX164" s="154"/>
    </row>
    <row r="165" spans="1:50" x14ac:dyDescent="0.2">
      <c r="A165" s="220">
        <v>37359</v>
      </c>
      <c r="B165" s="221">
        <v>13.728</v>
      </c>
      <c r="C165" s="221">
        <v>0</v>
      </c>
      <c r="D165" s="205">
        <v>13.728</v>
      </c>
      <c r="O165" s="158" t="s">
        <v>439</v>
      </c>
      <c r="P165" s="212">
        <v>0</v>
      </c>
      <c r="Q165" s="135"/>
      <c r="R165" s="156"/>
      <c r="S165" s="154"/>
      <c r="T165" s="154"/>
      <c r="U165" s="203"/>
      <c r="V165" s="154"/>
      <c r="W165" s="154"/>
      <c r="X165" s="154"/>
      <c r="Y165" s="154"/>
      <c r="Z165" s="154"/>
      <c r="AA165" s="154"/>
      <c r="AB165" s="154"/>
      <c r="AC165" s="154"/>
      <c r="AD165" s="154"/>
      <c r="AO165" s="154"/>
      <c r="AP165" s="154"/>
      <c r="AQ165" s="97"/>
      <c r="AR165" s="97"/>
      <c r="AS165" s="97"/>
      <c r="AV165" s="237" t="s">
        <v>498</v>
      </c>
      <c r="AW165" s="212"/>
    </row>
    <row r="166" spans="1:50" x14ac:dyDescent="0.2">
      <c r="A166" s="220">
        <v>37360</v>
      </c>
      <c r="B166" s="221">
        <v>6.5120000000000005</v>
      </c>
      <c r="C166" s="221">
        <v>0</v>
      </c>
      <c r="D166" s="205">
        <v>6.5120000000000005</v>
      </c>
      <c r="O166" s="158" t="s">
        <v>440</v>
      </c>
      <c r="P166" s="212">
        <v>389.8048</v>
      </c>
      <c r="Q166" s="135"/>
      <c r="R166" s="156"/>
      <c r="S166" s="154"/>
      <c r="T166" s="154"/>
      <c r="U166" s="203"/>
      <c r="V166" s="154"/>
      <c r="W166" s="154"/>
      <c r="X166" s="154"/>
      <c r="Y166" s="154"/>
      <c r="Z166" s="154"/>
      <c r="AA166" s="154"/>
      <c r="AB166" s="154"/>
      <c r="AC166" s="154"/>
      <c r="AD166" s="154"/>
      <c r="AO166" s="154"/>
      <c r="AP166" s="154"/>
      <c r="AQ166" s="97"/>
      <c r="AR166" s="97"/>
      <c r="AS166" s="97"/>
      <c r="AV166" s="158" t="s">
        <v>506</v>
      </c>
      <c r="AW166" s="212">
        <v>9165.2800000000007</v>
      </c>
    </row>
    <row r="167" spans="1:50" x14ac:dyDescent="0.2">
      <c r="A167" s="220">
        <v>37361</v>
      </c>
      <c r="B167" s="221">
        <v>0</v>
      </c>
      <c r="C167" s="221">
        <v>0</v>
      </c>
      <c r="D167" s="205">
        <v>0</v>
      </c>
      <c r="O167" s="158" t="s">
        <v>441</v>
      </c>
      <c r="P167" s="212">
        <v>260.09845999999999</v>
      </c>
      <c r="Q167" s="135"/>
      <c r="R167" s="156"/>
      <c r="S167" s="154"/>
      <c r="T167" s="154"/>
      <c r="U167" s="203"/>
      <c r="V167" s="154"/>
      <c r="W167" s="154"/>
      <c r="X167" s="154"/>
      <c r="Y167" s="154"/>
      <c r="Z167" s="154"/>
      <c r="AA167" s="154"/>
      <c r="AB167" s="154"/>
      <c r="AC167" s="154"/>
      <c r="AD167" s="154"/>
      <c r="AO167" s="154"/>
      <c r="AP167" s="154"/>
      <c r="AQ167" s="97"/>
      <c r="AR167" s="97"/>
      <c r="AS167" s="97"/>
      <c r="AV167" s="237" t="s">
        <v>434</v>
      </c>
      <c r="AW167" s="212">
        <v>9165.2800000000007</v>
      </c>
    </row>
    <row r="168" spans="1:50" x14ac:dyDescent="0.2">
      <c r="A168" s="220">
        <v>37362</v>
      </c>
      <c r="B168" s="221">
        <v>0</v>
      </c>
      <c r="C168" s="221">
        <v>0</v>
      </c>
      <c r="D168" s="205">
        <v>0</v>
      </c>
      <c r="O168" s="158" t="s">
        <v>456</v>
      </c>
      <c r="P168" s="212">
        <v>9396.3063000000002</v>
      </c>
      <c r="Q168" s="135"/>
      <c r="R168" s="156"/>
      <c r="S168" s="154"/>
      <c r="T168" s="154"/>
      <c r="U168" s="203"/>
      <c r="V168" s="154"/>
      <c r="W168" s="154"/>
      <c r="X168" s="154"/>
      <c r="Y168" s="154"/>
      <c r="Z168" s="154"/>
      <c r="AA168" s="154"/>
      <c r="AB168" s="154"/>
      <c r="AC168" s="154"/>
      <c r="AD168" s="154"/>
      <c r="AO168" s="154"/>
      <c r="AP168" s="154"/>
      <c r="AQ168" s="97"/>
      <c r="AR168" s="97"/>
      <c r="AS168" s="97"/>
      <c r="AV168" s="237" t="s">
        <v>498</v>
      </c>
      <c r="AW168" s="212"/>
    </row>
    <row r="169" spans="1:50" x14ac:dyDescent="0.2">
      <c r="A169" s="220">
        <v>37363</v>
      </c>
      <c r="B169" s="221">
        <v>0</v>
      </c>
      <c r="C169" s="221">
        <v>0</v>
      </c>
      <c r="D169" s="205">
        <v>0</v>
      </c>
      <c r="O169" s="158" t="s">
        <v>457</v>
      </c>
      <c r="P169" s="212">
        <v>2191.1363200000001</v>
      </c>
      <c r="Q169" s="135"/>
      <c r="R169" s="156"/>
      <c r="S169" s="154"/>
      <c r="T169" s="154"/>
      <c r="U169" s="203"/>
      <c r="V169" s="154"/>
      <c r="W169" s="154"/>
      <c r="X169" s="154"/>
      <c r="Y169" s="154"/>
      <c r="Z169" s="154"/>
      <c r="AA169" s="154"/>
      <c r="AB169" s="154"/>
      <c r="AC169" s="154"/>
      <c r="AD169" s="154"/>
      <c r="AO169" s="154"/>
      <c r="AP169" s="154"/>
      <c r="AQ169" s="97"/>
      <c r="AR169" s="97"/>
      <c r="AS169" s="97"/>
      <c r="AV169" s="158" t="s">
        <v>507</v>
      </c>
      <c r="AW169" s="212">
        <v>11150.578000000001</v>
      </c>
    </row>
    <row r="170" spans="1:50" x14ac:dyDescent="0.2">
      <c r="A170" s="220">
        <v>37364</v>
      </c>
      <c r="B170" s="221">
        <v>0</v>
      </c>
      <c r="C170" s="221">
        <v>0</v>
      </c>
      <c r="D170" s="205">
        <v>0</v>
      </c>
      <c r="O170" s="158" t="s">
        <v>458</v>
      </c>
      <c r="P170" s="212">
        <v>6988.8300479999998</v>
      </c>
      <c r="Q170" s="135"/>
      <c r="R170" s="156"/>
      <c r="S170" s="154"/>
      <c r="T170" s="154"/>
      <c r="U170" s="203"/>
      <c r="V170" s="154"/>
      <c r="W170" s="154"/>
      <c r="X170" s="154"/>
      <c r="Y170" s="154"/>
      <c r="Z170" s="154"/>
      <c r="AA170" s="154"/>
      <c r="AB170" s="154"/>
      <c r="AC170" s="154"/>
      <c r="AD170" s="154"/>
      <c r="AO170" s="154"/>
      <c r="AP170" s="154"/>
      <c r="AQ170" s="97"/>
      <c r="AR170" s="97"/>
      <c r="AS170" s="97"/>
      <c r="AV170" s="237" t="s">
        <v>435</v>
      </c>
      <c r="AW170" s="212">
        <v>11150.578000000001</v>
      </c>
    </row>
    <row r="171" spans="1:50" x14ac:dyDescent="0.2">
      <c r="A171" s="220">
        <v>37365</v>
      </c>
      <c r="B171" s="221">
        <v>0</v>
      </c>
      <c r="C171" s="221">
        <v>0</v>
      </c>
      <c r="D171" s="205">
        <v>0</v>
      </c>
      <c r="O171" s="158" t="s">
        <v>459</v>
      </c>
      <c r="P171" s="212">
        <v>8124.472499999998</v>
      </c>
      <c r="Q171" s="135"/>
      <c r="R171" s="156"/>
      <c r="S171" s="154"/>
      <c r="T171" s="154"/>
      <c r="U171" s="203"/>
      <c r="V171" s="154"/>
      <c r="W171" s="154"/>
      <c r="X171" s="154"/>
      <c r="Y171" s="154"/>
      <c r="Z171" s="154"/>
      <c r="AA171" s="154"/>
      <c r="AB171" s="154"/>
      <c r="AC171" s="154"/>
      <c r="AD171" s="154"/>
      <c r="AO171" s="154"/>
      <c r="AP171" s="154"/>
      <c r="AQ171" s="97"/>
      <c r="AR171" s="97"/>
      <c r="AS171" s="97"/>
      <c r="AV171" s="237" t="s">
        <v>498</v>
      </c>
      <c r="AW171" s="212"/>
    </row>
    <row r="172" spans="1:50" x14ac:dyDescent="0.2">
      <c r="A172" s="220">
        <v>37366</v>
      </c>
      <c r="B172" s="221">
        <v>0</v>
      </c>
      <c r="C172" s="221">
        <v>0</v>
      </c>
      <c r="D172" s="205">
        <v>0</v>
      </c>
      <c r="O172" s="158" t="s">
        <v>460</v>
      </c>
      <c r="P172" s="212">
        <v>4609.0160000000005</v>
      </c>
      <c r="Q172" s="135"/>
      <c r="R172" s="156"/>
      <c r="S172" s="154"/>
      <c r="T172" s="154"/>
      <c r="U172" s="203"/>
      <c r="V172" s="154"/>
      <c r="W172" s="154"/>
      <c r="X172" s="154"/>
      <c r="Y172" s="154"/>
      <c r="Z172" s="154"/>
      <c r="AA172" s="154"/>
      <c r="AB172" s="154"/>
      <c r="AC172" s="154"/>
      <c r="AD172" s="154"/>
      <c r="AO172" s="154"/>
      <c r="AP172" s="154"/>
      <c r="AQ172" s="97"/>
      <c r="AR172" s="97"/>
      <c r="AS172" s="97"/>
      <c r="AV172" s="158" t="s">
        <v>508</v>
      </c>
      <c r="AW172" s="212">
        <v>7742.7390000000005</v>
      </c>
    </row>
    <row r="173" spans="1:50" x14ac:dyDescent="0.2">
      <c r="A173" s="220">
        <v>37367</v>
      </c>
      <c r="B173" s="221">
        <v>0</v>
      </c>
      <c r="C173" s="221">
        <v>0</v>
      </c>
      <c r="D173" s="205">
        <v>0</v>
      </c>
      <c r="O173" s="158" t="s">
        <v>461</v>
      </c>
      <c r="P173" s="212">
        <v>8185.9098800000011</v>
      </c>
      <c r="Q173" s="135"/>
      <c r="R173" s="156"/>
      <c r="S173" s="154"/>
      <c r="T173" s="154"/>
      <c r="U173" s="203"/>
      <c r="V173" s="154"/>
      <c r="W173" s="154"/>
      <c r="X173" s="154"/>
      <c r="Y173" s="154"/>
      <c r="Z173" s="154"/>
      <c r="AA173" s="154"/>
      <c r="AB173" s="154"/>
      <c r="AC173" s="154"/>
      <c r="AD173" s="154"/>
      <c r="AO173" s="154"/>
      <c r="AP173" s="154"/>
      <c r="AQ173" s="97"/>
      <c r="AR173" s="97"/>
      <c r="AS173" s="97"/>
      <c r="AV173" s="237" t="s">
        <v>437</v>
      </c>
      <c r="AW173" s="212">
        <v>7742.7390000000005</v>
      </c>
    </row>
    <row r="174" spans="1:50" x14ac:dyDescent="0.2">
      <c r="A174" s="220">
        <v>37368</v>
      </c>
      <c r="B174" s="221">
        <v>0</v>
      </c>
      <c r="C174" s="221">
        <v>0</v>
      </c>
      <c r="D174" s="205">
        <v>0</v>
      </c>
      <c r="O174" s="158" t="s">
        <v>455</v>
      </c>
      <c r="P174" s="212">
        <v>0</v>
      </c>
      <c r="Q174" s="135"/>
      <c r="R174" s="156"/>
      <c r="S174" s="154"/>
      <c r="T174" s="154"/>
      <c r="U174" s="203"/>
      <c r="V174" s="154"/>
      <c r="W174" s="154"/>
      <c r="X174" s="154"/>
      <c r="Y174" s="154"/>
      <c r="Z174" s="154"/>
      <c r="AA174" s="154"/>
      <c r="AB174" s="154"/>
      <c r="AC174" s="154"/>
      <c r="AD174" s="154"/>
      <c r="AO174" s="154"/>
      <c r="AP174" s="154"/>
      <c r="AQ174" s="97"/>
      <c r="AR174" s="97"/>
      <c r="AS174" s="97"/>
      <c r="AV174" s="237" t="s">
        <v>498</v>
      </c>
      <c r="AW174" s="212"/>
    </row>
    <row r="175" spans="1:50" x14ac:dyDescent="0.2">
      <c r="A175" s="220">
        <v>37369</v>
      </c>
      <c r="B175" s="221">
        <v>0</v>
      </c>
      <c r="C175" s="221">
        <v>0</v>
      </c>
      <c r="D175" s="205">
        <v>0</v>
      </c>
      <c r="O175" s="158" t="s">
        <v>470</v>
      </c>
      <c r="P175" s="212">
        <v>0</v>
      </c>
      <c r="Q175" s="135"/>
      <c r="R175" s="156"/>
      <c r="S175" s="154"/>
      <c r="T175" s="154"/>
      <c r="U175" s="203"/>
      <c r="V175" s="154"/>
      <c r="W175" s="154"/>
      <c r="X175" s="154"/>
      <c r="Y175" s="154"/>
      <c r="Z175" s="154"/>
      <c r="AA175" s="154"/>
      <c r="AB175" s="154"/>
      <c r="AC175" s="154"/>
      <c r="AD175" s="154"/>
      <c r="AO175" s="154"/>
      <c r="AP175" s="154"/>
      <c r="AQ175" s="97"/>
      <c r="AR175" s="97"/>
      <c r="AS175" s="97"/>
      <c r="AV175" s="158" t="s">
        <v>509</v>
      </c>
      <c r="AW175" s="212">
        <v>4551.6097</v>
      </c>
    </row>
    <row r="176" spans="1:50" x14ac:dyDescent="0.2">
      <c r="A176" s="220">
        <v>37370</v>
      </c>
      <c r="B176" s="221">
        <v>0</v>
      </c>
      <c r="C176" s="221">
        <v>0</v>
      </c>
      <c r="D176" s="205">
        <v>0</v>
      </c>
      <c r="O176" s="158" t="s">
        <v>471</v>
      </c>
      <c r="P176" s="212">
        <v>55.281600000000005</v>
      </c>
      <c r="Q176" s="135"/>
      <c r="R176" s="156"/>
      <c r="S176" s="154"/>
      <c r="T176" s="154"/>
      <c r="U176" s="203"/>
      <c r="V176" s="154"/>
      <c r="W176" s="154"/>
      <c r="X176" s="154"/>
      <c r="Y176" s="154"/>
      <c r="Z176" s="154"/>
      <c r="AA176" s="154"/>
      <c r="AB176" s="154"/>
      <c r="AC176" s="154"/>
      <c r="AD176" s="154"/>
      <c r="AO176" s="154"/>
      <c r="AP176" s="154"/>
      <c r="AQ176" s="97"/>
      <c r="AR176" s="97"/>
      <c r="AS176" s="97"/>
      <c r="AV176" s="237" t="s">
        <v>436</v>
      </c>
      <c r="AW176" s="212">
        <v>4551.6097</v>
      </c>
    </row>
    <row r="177" spans="1:49" x14ac:dyDescent="0.2">
      <c r="A177" s="220">
        <v>37371</v>
      </c>
      <c r="B177" s="221">
        <v>0</v>
      </c>
      <c r="C177" s="221">
        <v>0</v>
      </c>
      <c r="D177" s="205">
        <v>0</v>
      </c>
      <c r="O177" s="158" t="s">
        <v>473</v>
      </c>
      <c r="P177" s="212">
        <v>12922.3488</v>
      </c>
      <c r="Q177" s="135"/>
      <c r="R177" s="156"/>
      <c r="S177" s="154"/>
      <c r="T177" s="154"/>
      <c r="U177" s="203"/>
      <c r="V177" s="154"/>
      <c r="W177" s="154"/>
      <c r="X177" s="154"/>
      <c r="Y177" s="154"/>
      <c r="Z177" s="154"/>
      <c r="AA177" s="154"/>
      <c r="AB177" s="154"/>
      <c r="AC177" s="154"/>
      <c r="AD177" s="154"/>
      <c r="AO177" s="154"/>
      <c r="AP177" s="154"/>
      <c r="AQ177" s="97"/>
      <c r="AR177" s="97"/>
      <c r="AS177" s="97"/>
      <c r="AV177" s="237" t="s">
        <v>498</v>
      </c>
      <c r="AW177" s="212"/>
    </row>
    <row r="178" spans="1:49" x14ac:dyDescent="0.2">
      <c r="A178" s="220">
        <v>37372</v>
      </c>
      <c r="B178" s="221">
        <v>0</v>
      </c>
      <c r="C178" s="221">
        <v>0</v>
      </c>
      <c r="D178" s="205">
        <v>0</v>
      </c>
      <c r="O178" s="158" t="s">
        <v>474</v>
      </c>
      <c r="P178" s="212">
        <v>52.8</v>
      </c>
      <c r="Q178" s="135"/>
      <c r="R178" s="156"/>
      <c r="S178" s="154"/>
      <c r="T178" s="154"/>
      <c r="U178" s="203"/>
      <c r="V178" s="154"/>
      <c r="W178" s="154"/>
      <c r="X178" s="154"/>
      <c r="Y178" s="154"/>
      <c r="Z178" s="154"/>
      <c r="AA178" s="154"/>
      <c r="AB178" s="154"/>
      <c r="AC178" s="154"/>
      <c r="AD178" s="154"/>
      <c r="AO178" s="154"/>
      <c r="AP178" s="154"/>
      <c r="AQ178" s="97"/>
      <c r="AR178" s="97"/>
      <c r="AS178" s="97"/>
      <c r="AV178" s="158" t="s">
        <v>444</v>
      </c>
      <c r="AW178" s="212">
        <v>2256.6873600000004</v>
      </c>
    </row>
    <row r="179" spans="1:49" x14ac:dyDescent="0.2">
      <c r="A179" s="220">
        <v>37373</v>
      </c>
      <c r="B179" s="221">
        <v>0</v>
      </c>
      <c r="C179" s="221">
        <v>0</v>
      </c>
      <c r="D179" s="205">
        <v>0</v>
      </c>
      <c r="O179" s="158" t="s">
        <v>476</v>
      </c>
      <c r="P179" s="212">
        <v>0</v>
      </c>
      <c r="Q179" s="135"/>
      <c r="R179" s="156"/>
      <c r="S179" s="154"/>
      <c r="T179" s="154"/>
      <c r="U179" s="203"/>
      <c r="V179" s="154"/>
      <c r="W179" s="154"/>
      <c r="X179" s="154"/>
      <c r="Y179" s="154"/>
      <c r="Z179" s="154"/>
      <c r="AA179" s="154"/>
      <c r="AB179" s="154"/>
      <c r="AC179" s="154"/>
      <c r="AD179" s="154"/>
      <c r="AO179" s="154"/>
      <c r="AP179" s="154"/>
      <c r="AQ179" s="97"/>
      <c r="AR179" s="97"/>
      <c r="AS179" s="97"/>
      <c r="AV179" s="237" t="s">
        <v>445</v>
      </c>
      <c r="AW179" s="212">
        <v>2256.6873600000004</v>
      </c>
    </row>
    <row r="180" spans="1:49" x14ac:dyDescent="0.2">
      <c r="A180" s="220">
        <v>37374</v>
      </c>
      <c r="B180" s="221">
        <v>0</v>
      </c>
      <c r="C180" s="221">
        <v>0</v>
      </c>
      <c r="D180" s="205">
        <v>0</v>
      </c>
      <c r="O180" s="158" t="s">
        <v>569</v>
      </c>
      <c r="P180" s="212">
        <v>0</v>
      </c>
      <c r="Q180" s="135"/>
      <c r="R180" s="156"/>
      <c r="S180" s="154"/>
      <c r="T180" s="154"/>
      <c r="U180" s="203"/>
      <c r="V180" s="154"/>
      <c r="W180" s="154"/>
      <c r="X180" s="154"/>
      <c r="Y180" s="154"/>
      <c r="Z180" s="154"/>
      <c r="AA180" s="154"/>
      <c r="AB180" s="154"/>
      <c r="AC180" s="154"/>
      <c r="AD180" s="154"/>
      <c r="AO180" s="154"/>
      <c r="AP180" s="154"/>
      <c r="AQ180" s="97"/>
      <c r="AR180" s="97"/>
      <c r="AS180" s="97"/>
      <c r="AV180" s="237" t="s">
        <v>498</v>
      </c>
      <c r="AW180" s="212"/>
    </row>
    <row r="181" spans="1:49" x14ac:dyDescent="0.2">
      <c r="A181" s="220">
        <v>37375</v>
      </c>
      <c r="B181" s="221">
        <v>0</v>
      </c>
      <c r="C181" s="221">
        <v>0</v>
      </c>
      <c r="D181" s="205">
        <v>0</v>
      </c>
      <c r="O181" s="158" t="s">
        <v>477</v>
      </c>
      <c r="P181" s="212">
        <v>0</v>
      </c>
      <c r="Q181" s="135"/>
      <c r="R181" s="156"/>
      <c r="S181" s="162"/>
      <c r="T181" s="162"/>
      <c r="U181" s="203"/>
      <c r="V181" s="154"/>
      <c r="W181" s="154"/>
      <c r="X181" s="154"/>
      <c r="Y181" s="154"/>
      <c r="Z181" s="154"/>
      <c r="AA181" s="154"/>
      <c r="AB181" s="154"/>
      <c r="AC181" s="154"/>
      <c r="AD181" s="154"/>
      <c r="AO181" s="154"/>
      <c r="AP181" s="154"/>
      <c r="AQ181" s="97"/>
      <c r="AR181" s="97"/>
      <c r="AS181" s="97"/>
      <c r="AV181" s="158" t="s">
        <v>443</v>
      </c>
      <c r="AW181" s="212">
        <v>8865.5652799999989</v>
      </c>
    </row>
    <row r="182" spans="1:49" x14ac:dyDescent="0.2">
      <c r="A182" s="220">
        <v>37376</v>
      </c>
      <c r="B182" s="221">
        <v>0</v>
      </c>
      <c r="C182" s="221">
        <v>0</v>
      </c>
      <c r="D182" s="205">
        <v>0</v>
      </c>
      <c r="O182" s="158" t="s">
        <v>478</v>
      </c>
      <c r="P182" s="212">
        <v>0</v>
      </c>
      <c r="Q182" s="105"/>
      <c r="AP182" s="154"/>
      <c r="AQ182" s="97"/>
      <c r="AR182" s="97"/>
      <c r="AS182" s="97"/>
      <c r="AV182" s="237" t="s">
        <v>446</v>
      </c>
      <c r="AW182" s="212">
        <v>8865.5652799999989</v>
      </c>
    </row>
    <row r="183" spans="1:49" x14ac:dyDescent="0.2">
      <c r="A183" s="238">
        <v>37561</v>
      </c>
      <c r="B183" s="212">
        <v>245.52</v>
      </c>
      <c r="C183" s="212">
        <v>0</v>
      </c>
      <c r="D183" s="212">
        <v>245.52</v>
      </c>
      <c r="E183" s="115"/>
      <c r="F183" s="115"/>
      <c r="O183" s="158" t="s">
        <v>479</v>
      </c>
      <c r="P183" s="212">
        <v>0</v>
      </c>
      <c r="Q183" s="105"/>
      <c r="AP183" s="154"/>
      <c r="AQ183" s="97"/>
      <c r="AR183" s="97"/>
      <c r="AS183" s="97"/>
      <c r="AV183" s="237" t="s">
        <v>498</v>
      </c>
      <c r="AW183" s="212"/>
    </row>
    <row r="184" spans="1:49" x14ac:dyDescent="0.2">
      <c r="A184" s="238">
        <v>37563</v>
      </c>
      <c r="B184" s="212">
        <v>262.83840000000004</v>
      </c>
      <c r="C184" s="212">
        <v>0</v>
      </c>
      <c r="D184" s="212">
        <v>262.83840000000004</v>
      </c>
      <c r="E184" s="115"/>
      <c r="F184" s="115"/>
      <c r="O184" s="158" t="s">
        <v>498</v>
      </c>
      <c r="P184" s="212"/>
      <c r="Q184" s="105"/>
      <c r="AP184" s="154"/>
      <c r="AQ184" s="97"/>
      <c r="AR184" s="97"/>
      <c r="AS184" s="97"/>
      <c r="AV184" s="158" t="s">
        <v>442</v>
      </c>
      <c r="AW184" s="212">
        <v>129.7824</v>
      </c>
    </row>
    <row r="185" spans="1:49" x14ac:dyDescent="0.2">
      <c r="A185" s="238">
        <v>37564</v>
      </c>
      <c r="B185" s="212">
        <v>283.00799999999998</v>
      </c>
      <c r="C185" s="212">
        <v>0</v>
      </c>
      <c r="D185" s="212">
        <v>283.00799999999998</v>
      </c>
      <c r="E185" s="115"/>
      <c r="F185" s="115"/>
      <c r="O185" s="158" t="s">
        <v>499</v>
      </c>
      <c r="P185" s="212">
        <v>252321.55384800004</v>
      </c>
      <c r="Q185" s="105"/>
      <c r="AP185" s="154"/>
      <c r="AQ185" s="97"/>
      <c r="AR185" s="97"/>
      <c r="AS185" s="97"/>
      <c r="AV185" s="237" t="s">
        <v>447</v>
      </c>
      <c r="AW185" s="212">
        <v>129.7824</v>
      </c>
    </row>
    <row r="186" spans="1:49" x14ac:dyDescent="0.2">
      <c r="A186" s="238">
        <v>37565</v>
      </c>
      <c r="B186" s="212">
        <v>7.48</v>
      </c>
      <c r="C186" s="212">
        <v>0</v>
      </c>
      <c r="D186" s="212">
        <v>7.48</v>
      </c>
      <c r="E186" s="115"/>
      <c r="F186" s="115"/>
      <c r="O186" s="154"/>
      <c r="P186" s="105"/>
      <c r="Q186" s="105"/>
      <c r="AP186" s="154"/>
      <c r="AQ186" s="97"/>
      <c r="AR186" s="97"/>
      <c r="AS186" s="97"/>
      <c r="AV186" s="237" t="s">
        <v>498</v>
      </c>
      <c r="AW186" s="212"/>
    </row>
    <row r="187" spans="1:49" x14ac:dyDescent="0.2">
      <c r="A187" s="238">
        <v>37566</v>
      </c>
      <c r="B187" s="212">
        <v>20.944000000000003</v>
      </c>
      <c r="C187" s="212">
        <v>0</v>
      </c>
      <c r="D187" s="212">
        <v>20.944000000000003</v>
      </c>
      <c r="E187" s="115"/>
      <c r="F187" s="115"/>
      <c r="O187" s="154"/>
      <c r="P187" s="105"/>
      <c r="Q187" s="105"/>
      <c r="AP187" s="154"/>
      <c r="AQ187" s="97"/>
      <c r="AR187" s="97"/>
      <c r="AS187" s="97"/>
      <c r="AV187" s="158" t="s">
        <v>438</v>
      </c>
      <c r="AW187" s="212">
        <v>1964.2845000000002</v>
      </c>
    </row>
    <row r="188" spans="1:49" x14ac:dyDescent="0.2">
      <c r="A188" s="238">
        <v>37567</v>
      </c>
      <c r="B188" s="212">
        <v>281.74080000000004</v>
      </c>
      <c r="C188" s="212">
        <v>0</v>
      </c>
      <c r="D188" s="212">
        <v>281.74080000000004</v>
      </c>
      <c r="E188" s="115"/>
      <c r="F188" s="115"/>
      <c r="O188" s="154"/>
      <c r="P188" s="105"/>
      <c r="Q188" s="105"/>
      <c r="AP188" s="154"/>
      <c r="AQ188" s="97"/>
      <c r="AR188" s="97"/>
      <c r="AS188" s="97"/>
      <c r="AV188" s="237" t="s">
        <v>448</v>
      </c>
      <c r="AW188" s="212">
        <v>1964.2845000000002</v>
      </c>
    </row>
    <row r="189" spans="1:49" x14ac:dyDescent="0.2">
      <c r="A189" s="238">
        <v>37568</v>
      </c>
      <c r="B189" s="212">
        <v>7.04</v>
      </c>
      <c r="C189" s="212">
        <v>0</v>
      </c>
      <c r="D189" s="212">
        <v>7.04</v>
      </c>
      <c r="E189" s="115"/>
      <c r="F189" s="115"/>
      <c r="O189" s="154"/>
      <c r="P189" s="105"/>
      <c r="Q189" s="105"/>
      <c r="AP189" s="154"/>
      <c r="AQ189" s="97"/>
      <c r="AR189" s="97"/>
      <c r="AS189" s="97"/>
      <c r="AV189" s="158" t="s">
        <v>452</v>
      </c>
      <c r="AW189" s="212"/>
    </row>
    <row r="190" spans="1:49" x14ac:dyDescent="0.2">
      <c r="A190" s="238">
        <v>37570</v>
      </c>
      <c r="B190" s="212">
        <v>96.8</v>
      </c>
      <c r="C190" s="212">
        <v>0</v>
      </c>
      <c r="D190" s="212">
        <v>96.8</v>
      </c>
      <c r="E190" s="115"/>
      <c r="F190" s="115"/>
      <c r="O190" s="154"/>
      <c r="P190" s="105"/>
      <c r="Q190" s="105"/>
      <c r="AP190" s="154"/>
      <c r="AQ190" s="97"/>
      <c r="AR190" s="97"/>
      <c r="AS190" s="97"/>
      <c r="AV190" s="237" t="s">
        <v>498</v>
      </c>
      <c r="AW190" s="212"/>
    </row>
    <row r="191" spans="1:49" x14ac:dyDescent="0.2">
      <c r="A191" s="238">
        <v>37571</v>
      </c>
      <c r="B191" s="212">
        <v>137.45600000000002</v>
      </c>
      <c r="C191" s="212">
        <v>36.107999999999997</v>
      </c>
      <c r="D191" s="212">
        <v>173.56400000000002</v>
      </c>
      <c r="E191" s="115"/>
      <c r="F191" s="115"/>
      <c r="O191" s="154"/>
      <c r="P191" s="105"/>
      <c r="Q191" s="105"/>
      <c r="AP191" s="154"/>
      <c r="AQ191" s="97"/>
      <c r="AR191" s="97"/>
      <c r="AS191" s="97"/>
      <c r="AV191" s="158" t="s">
        <v>439</v>
      </c>
      <c r="AW191" s="212">
        <v>0</v>
      </c>
    </row>
    <row r="192" spans="1:49" x14ac:dyDescent="0.2">
      <c r="A192" s="238">
        <v>37572</v>
      </c>
      <c r="B192" s="212">
        <v>116.864</v>
      </c>
      <c r="C192" s="212">
        <v>62.126999999999995</v>
      </c>
      <c r="D192" s="212">
        <v>178.99100000000001</v>
      </c>
      <c r="E192" s="115"/>
      <c r="F192" s="115"/>
      <c r="O192" s="154"/>
      <c r="P192" s="105"/>
      <c r="Q192" s="105"/>
      <c r="AP192" s="154"/>
      <c r="AQ192" s="97"/>
      <c r="AR192" s="97"/>
      <c r="AS192" s="97"/>
      <c r="AV192" s="237" t="s">
        <v>451</v>
      </c>
      <c r="AW192" s="212">
        <v>0</v>
      </c>
    </row>
    <row r="193" spans="1:49" x14ac:dyDescent="0.2">
      <c r="A193" s="238">
        <v>37573</v>
      </c>
      <c r="B193" s="212">
        <v>319.88</v>
      </c>
      <c r="C193" s="212">
        <v>236</v>
      </c>
      <c r="D193" s="212">
        <v>555.87999999999988</v>
      </c>
      <c r="E193" s="115"/>
      <c r="F193" s="115"/>
      <c r="O193" s="154"/>
      <c r="P193" s="105"/>
      <c r="Q193" s="105"/>
      <c r="AP193" s="154"/>
      <c r="AQ193" s="97"/>
      <c r="AR193" s="97"/>
      <c r="AS193" s="97"/>
      <c r="AV193" s="158" t="s">
        <v>440</v>
      </c>
      <c r="AW193" s="212">
        <v>389.8048</v>
      </c>
    </row>
    <row r="194" spans="1:49" x14ac:dyDescent="0.2">
      <c r="A194" s="238">
        <v>37574</v>
      </c>
      <c r="B194" s="212">
        <v>84.198399999999992</v>
      </c>
      <c r="C194" s="212">
        <v>0.6018</v>
      </c>
      <c r="D194" s="212">
        <v>84.800200000000004</v>
      </c>
      <c r="E194" s="115"/>
      <c r="F194" s="115"/>
      <c r="O194" s="154"/>
      <c r="AP194" s="154"/>
      <c r="AQ194" s="97"/>
      <c r="AR194" s="97"/>
      <c r="AS194" s="97"/>
      <c r="AV194" s="237" t="s">
        <v>498</v>
      </c>
      <c r="AW194" s="212">
        <v>389.8048</v>
      </c>
    </row>
    <row r="195" spans="1:49" x14ac:dyDescent="0.2">
      <c r="A195" s="238">
        <v>37575</v>
      </c>
      <c r="B195" s="212">
        <v>1295.0608000000002</v>
      </c>
      <c r="C195" s="212">
        <v>69.62</v>
      </c>
      <c r="D195" s="212">
        <v>1364.6808000000001</v>
      </c>
      <c r="E195" s="115"/>
      <c r="F195" s="115"/>
      <c r="O195" s="154"/>
      <c r="AP195" s="154"/>
      <c r="AQ195" s="97"/>
      <c r="AR195" s="97"/>
      <c r="AS195" s="97"/>
      <c r="AV195" s="158" t="s">
        <v>441</v>
      </c>
      <c r="AW195" s="212">
        <v>260.09845999999999</v>
      </c>
    </row>
    <row r="196" spans="1:49" x14ac:dyDescent="0.2">
      <c r="A196" s="238">
        <v>37576</v>
      </c>
      <c r="B196" s="212">
        <v>141.68</v>
      </c>
      <c r="C196" s="212">
        <v>14.75</v>
      </c>
      <c r="D196" s="212">
        <v>156.43</v>
      </c>
      <c r="E196" s="115"/>
      <c r="F196" s="115"/>
      <c r="O196" s="154"/>
      <c r="AP196" s="154"/>
      <c r="AQ196" s="97"/>
      <c r="AR196" s="97"/>
      <c r="AS196" s="97"/>
      <c r="AV196" s="237" t="s">
        <v>498</v>
      </c>
      <c r="AW196" s="212">
        <v>260.09845999999999</v>
      </c>
    </row>
    <row r="197" spans="1:49" x14ac:dyDescent="0.2">
      <c r="A197" s="238">
        <v>37577</v>
      </c>
      <c r="B197" s="212">
        <v>1206.92</v>
      </c>
      <c r="C197" s="212">
        <v>8.85</v>
      </c>
      <c r="D197" s="212">
        <v>1215.7700000000002</v>
      </c>
      <c r="E197" s="115"/>
      <c r="F197" s="115"/>
      <c r="O197" s="154"/>
      <c r="AP197" s="154"/>
      <c r="AQ197" s="97"/>
      <c r="AR197" s="97"/>
      <c r="AS197" s="97"/>
      <c r="AV197" s="158" t="s">
        <v>456</v>
      </c>
      <c r="AW197" s="212">
        <v>7856.8443299999999</v>
      </c>
    </row>
    <row r="198" spans="1:49" x14ac:dyDescent="0.2">
      <c r="A198" s="238">
        <v>37578</v>
      </c>
      <c r="B198" s="212">
        <v>596.46399999999994</v>
      </c>
      <c r="C198" s="212">
        <v>0</v>
      </c>
      <c r="D198" s="212">
        <v>596.46399999999994</v>
      </c>
      <c r="E198" s="115"/>
      <c r="F198" s="115"/>
      <c r="O198" s="154"/>
      <c r="AP198" s="154"/>
      <c r="AQ198" s="97"/>
      <c r="AR198" s="97"/>
      <c r="AS198" s="97"/>
      <c r="AV198" s="237" t="s">
        <v>428</v>
      </c>
      <c r="AW198" s="212">
        <v>7856.8443299999999</v>
      </c>
    </row>
    <row r="199" spans="1:49" x14ac:dyDescent="0.2">
      <c r="A199" s="238">
        <v>37579</v>
      </c>
      <c r="B199" s="212">
        <v>924.87999999999988</v>
      </c>
      <c r="C199" s="212">
        <v>0</v>
      </c>
      <c r="D199" s="212">
        <v>924.87999999999988</v>
      </c>
      <c r="E199" s="115"/>
      <c r="F199" s="115"/>
      <c r="O199" s="154"/>
      <c r="AP199" s="154"/>
      <c r="AQ199" s="97"/>
      <c r="AR199" s="97"/>
      <c r="AS199" s="97"/>
      <c r="AV199" s="158" t="s">
        <v>457</v>
      </c>
      <c r="AW199" s="212">
        <v>8358.2902479999993</v>
      </c>
    </row>
    <row r="200" spans="1:49" x14ac:dyDescent="0.2">
      <c r="A200" s="238">
        <v>37580</v>
      </c>
      <c r="B200" s="212">
        <v>354.99200000000002</v>
      </c>
      <c r="C200" s="212">
        <v>0</v>
      </c>
      <c r="D200" s="212">
        <v>354.99200000000002</v>
      </c>
      <c r="E200" s="115"/>
      <c r="F200" s="115"/>
      <c r="O200" s="154"/>
      <c r="AP200" s="154"/>
      <c r="AQ200" s="97"/>
      <c r="AR200" s="97"/>
      <c r="AS200" s="97"/>
      <c r="AV200" s="237" t="s">
        <v>463</v>
      </c>
      <c r="AW200" s="212">
        <v>8358.2902479999993</v>
      </c>
    </row>
    <row r="201" spans="1:49" x14ac:dyDescent="0.2">
      <c r="A201" s="238">
        <v>37581</v>
      </c>
      <c r="B201" s="212">
        <v>587.84</v>
      </c>
      <c r="C201" s="212">
        <v>29.5</v>
      </c>
      <c r="D201" s="212">
        <v>617.34</v>
      </c>
      <c r="E201" s="115"/>
      <c r="F201" s="115"/>
      <c r="O201" s="154"/>
      <c r="AP201" s="154"/>
      <c r="AQ201" s="97"/>
      <c r="AR201" s="97"/>
      <c r="AS201" s="97"/>
      <c r="AV201" s="158" t="s">
        <v>458</v>
      </c>
      <c r="AW201" s="212">
        <v>3527.5231520000002</v>
      </c>
    </row>
    <row r="202" spans="1:49" x14ac:dyDescent="0.2">
      <c r="A202" s="238">
        <v>37582</v>
      </c>
      <c r="B202" s="212">
        <v>13.2</v>
      </c>
      <c r="C202" s="212">
        <v>0</v>
      </c>
      <c r="D202" s="212">
        <v>13.2</v>
      </c>
      <c r="E202" s="115"/>
      <c r="F202" s="115"/>
      <c r="O202" s="154"/>
      <c r="AP202" s="154"/>
      <c r="AQ202" s="97"/>
      <c r="AR202" s="97"/>
      <c r="AS202" s="97"/>
      <c r="AV202" s="237" t="s">
        <v>498</v>
      </c>
      <c r="AW202" s="212">
        <v>3527.5231520000002</v>
      </c>
    </row>
    <row r="203" spans="1:49" x14ac:dyDescent="0.2">
      <c r="A203" s="238">
        <v>37583</v>
      </c>
      <c r="B203" s="212">
        <v>10.56</v>
      </c>
      <c r="C203" s="212">
        <v>0</v>
      </c>
      <c r="D203" s="212">
        <v>10.56</v>
      </c>
      <c r="E203" s="115"/>
      <c r="F203" s="115"/>
      <c r="O203" s="154"/>
      <c r="AP203" s="154"/>
      <c r="AQ203" s="97"/>
      <c r="AR203" s="97"/>
      <c r="AS203" s="97"/>
      <c r="AV203" s="158" t="s">
        <v>459</v>
      </c>
      <c r="AW203" s="212">
        <v>7257.8620999999985</v>
      </c>
    </row>
    <row r="204" spans="1:49" x14ac:dyDescent="0.2">
      <c r="A204" s="238">
        <v>37584</v>
      </c>
      <c r="B204" s="212">
        <v>829.27679999999998</v>
      </c>
      <c r="C204" s="212">
        <v>81.419999999999987</v>
      </c>
      <c r="D204" s="212">
        <v>910.69679999999994</v>
      </c>
      <c r="E204" s="115"/>
      <c r="F204" s="115"/>
      <c r="O204" s="154"/>
      <c r="AP204" s="154"/>
      <c r="AQ204" s="97"/>
      <c r="AR204" s="97"/>
      <c r="AS204" s="97"/>
      <c r="AV204" s="237" t="s">
        <v>428</v>
      </c>
      <c r="AW204" s="212">
        <v>7257.8620999999985</v>
      </c>
    </row>
    <row r="205" spans="1:49" x14ac:dyDescent="0.2">
      <c r="A205" s="238">
        <v>37585</v>
      </c>
      <c r="B205" s="212">
        <v>399.036</v>
      </c>
      <c r="C205" s="212">
        <v>0</v>
      </c>
      <c r="D205" s="212">
        <v>399.036</v>
      </c>
      <c r="E205" s="115"/>
      <c r="F205" s="115"/>
      <c r="O205" s="154"/>
      <c r="AP205" s="154"/>
      <c r="AQ205" s="97"/>
      <c r="AR205" s="97"/>
      <c r="AS205" s="97"/>
      <c r="AV205" s="158" t="s">
        <v>460</v>
      </c>
      <c r="AW205" s="212">
        <v>3456.7620000000002</v>
      </c>
    </row>
    <row r="206" spans="1:49" x14ac:dyDescent="0.2">
      <c r="A206" s="238">
        <v>37586</v>
      </c>
      <c r="B206" s="212">
        <v>1141.624</v>
      </c>
      <c r="C206" s="212">
        <v>100.89</v>
      </c>
      <c r="D206" s="212">
        <v>1242.5139999999999</v>
      </c>
      <c r="E206" s="115"/>
      <c r="F206" s="115"/>
      <c r="O206" s="154"/>
      <c r="AP206" s="154"/>
      <c r="AQ206" s="97"/>
      <c r="AR206" s="97"/>
      <c r="AS206" s="97"/>
      <c r="AV206" s="237" t="s">
        <v>465</v>
      </c>
      <c r="AW206" s="212">
        <v>3456.7620000000002</v>
      </c>
    </row>
    <row r="207" spans="1:49" x14ac:dyDescent="0.2">
      <c r="A207" s="238">
        <v>37587</v>
      </c>
      <c r="B207" s="212">
        <v>358.68799999999999</v>
      </c>
      <c r="C207" s="212">
        <v>0</v>
      </c>
      <c r="D207" s="212">
        <v>358.68799999999999</v>
      </c>
      <c r="E207" s="115"/>
      <c r="F207" s="115"/>
      <c r="O207" s="154"/>
      <c r="AP207" s="154"/>
      <c r="AQ207" s="97"/>
      <c r="AR207" s="97"/>
      <c r="AS207" s="97"/>
      <c r="AV207" s="158" t="s">
        <v>461</v>
      </c>
      <c r="AW207" s="212">
        <v>8185.9098800000011</v>
      </c>
    </row>
    <row r="208" spans="1:49" x14ac:dyDescent="0.2">
      <c r="A208" s="238">
        <v>37588</v>
      </c>
      <c r="B208" s="212">
        <v>257.22400000000005</v>
      </c>
      <c r="C208" s="212">
        <v>0</v>
      </c>
      <c r="D208" s="212">
        <v>257.22400000000005</v>
      </c>
      <c r="E208" s="115"/>
      <c r="F208" s="115"/>
      <c r="O208" s="154"/>
      <c r="AP208" s="154"/>
      <c r="AQ208" s="97"/>
      <c r="AR208" s="97"/>
      <c r="AS208" s="97"/>
      <c r="AV208" s="237" t="s">
        <v>466</v>
      </c>
      <c r="AW208" s="212">
        <v>8185.9098800000011</v>
      </c>
    </row>
    <row r="209" spans="1:49" x14ac:dyDescent="0.2">
      <c r="A209" s="238">
        <v>37590</v>
      </c>
      <c r="B209" s="212">
        <v>288.81599999999997</v>
      </c>
      <c r="C209" s="212">
        <v>0</v>
      </c>
      <c r="D209" s="212">
        <v>288.81599999999997</v>
      </c>
      <c r="E209" s="115"/>
      <c r="F209" s="115"/>
      <c r="O209" s="154"/>
      <c r="AP209" s="154"/>
      <c r="AQ209" s="97"/>
      <c r="AR209" s="97"/>
      <c r="AS209" s="97"/>
      <c r="AV209" s="158" t="s">
        <v>455</v>
      </c>
      <c r="AW209" s="212">
        <v>0</v>
      </c>
    </row>
    <row r="210" spans="1:49" x14ac:dyDescent="0.2">
      <c r="A210" s="238">
        <v>37591</v>
      </c>
      <c r="B210" s="212">
        <v>316.8</v>
      </c>
      <c r="C210" s="212">
        <v>59</v>
      </c>
      <c r="D210" s="212">
        <v>375.8</v>
      </c>
      <c r="E210" s="115"/>
      <c r="F210" s="115"/>
      <c r="O210" s="154"/>
      <c r="AP210" s="154"/>
      <c r="AQ210" s="97"/>
      <c r="AR210" s="97"/>
      <c r="AS210" s="97"/>
      <c r="AV210" s="237" t="s">
        <v>468</v>
      </c>
      <c r="AW210" s="212">
        <v>0</v>
      </c>
    </row>
    <row r="211" spans="1:49" x14ac:dyDescent="0.2">
      <c r="A211" s="238">
        <v>37592</v>
      </c>
      <c r="B211" s="212">
        <v>6033.808</v>
      </c>
      <c r="C211" s="212">
        <v>987.07</v>
      </c>
      <c r="D211" s="212">
        <v>7020.8779999999997</v>
      </c>
      <c r="E211" s="115"/>
      <c r="F211" s="115"/>
      <c r="O211" s="154"/>
      <c r="AP211" s="154"/>
      <c r="AQ211" s="97"/>
      <c r="AR211" s="97"/>
      <c r="AS211" s="97"/>
      <c r="AV211" s="158" t="s">
        <v>470</v>
      </c>
      <c r="AW211" s="212">
        <v>0</v>
      </c>
    </row>
    <row r="212" spans="1:49" x14ac:dyDescent="0.2">
      <c r="A212" s="238">
        <v>37593</v>
      </c>
      <c r="B212" s="212">
        <v>1727.0351999999998</v>
      </c>
      <c r="C212" s="212">
        <v>17.7</v>
      </c>
      <c r="D212" s="212">
        <v>1744.7352000000001</v>
      </c>
      <c r="E212" s="115"/>
      <c r="F212" s="115"/>
      <c r="O212" s="154"/>
      <c r="AP212" s="154"/>
      <c r="AQ212" s="97"/>
      <c r="AR212" s="97"/>
      <c r="AS212" s="97"/>
      <c r="AV212" s="237" t="s">
        <v>436</v>
      </c>
      <c r="AW212" s="212">
        <v>0</v>
      </c>
    </row>
    <row r="213" spans="1:49" x14ac:dyDescent="0.2">
      <c r="A213" s="238">
        <v>37594</v>
      </c>
      <c r="B213" s="212">
        <v>513.12800000000004</v>
      </c>
      <c r="C213" s="212">
        <v>17.7</v>
      </c>
      <c r="D213" s="212">
        <v>530.82799999999997</v>
      </c>
      <c r="E213" s="115"/>
      <c r="F213" s="115"/>
      <c r="O213" s="154"/>
      <c r="AP213" s="154"/>
      <c r="AQ213" s="97"/>
      <c r="AR213" s="97"/>
      <c r="AS213" s="97"/>
      <c r="AV213" s="158" t="s">
        <v>471</v>
      </c>
      <c r="AW213" s="212">
        <v>55.281600000000005</v>
      </c>
    </row>
    <row r="214" spans="1:49" x14ac:dyDescent="0.2">
      <c r="A214" s="238">
        <v>37595</v>
      </c>
      <c r="B214" s="212">
        <v>510.4</v>
      </c>
      <c r="C214" s="212">
        <v>0</v>
      </c>
      <c r="D214" s="212">
        <v>510.4</v>
      </c>
      <c r="E214" s="115"/>
      <c r="F214" s="115"/>
      <c r="O214" s="154"/>
      <c r="AP214" s="154"/>
      <c r="AQ214" s="97"/>
      <c r="AR214" s="97"/>
      <c r="AS214" s="97"/>
      <c r="AV214" s="237" t="s">
        <v>472</v>
      </c>
      <c r="AW214" s="212">
        <v>55.281600000000005</v>
      </c>
    </row>
    <row r="215" spans="1:49" x14ac:dyDescent="0.2">
      <c r="A215" s="238">
        <v>37596</v>
      </c>
      <c r="B215" s="212">
        <v>522.72</v>
      </c>
      <c r="C215" s="212">
        <v>8.85</v>
      </c>
      <c r="D215" s="212">
        <v>531.57000000000005</v>
      </c>
      <c r="E215" s="115"/>
      <c r="F215" s="115"/>
      <c r="O215" s="154"/>
      <c r="AP215" s="154"/>
      <c r="AQ215" s="97"/>
      <c r="AR215" s="97"/>
      <c r="AS215" s="97"/>
      <c r="AV215" s="237" t="s">
        <v>498</v>
      </c>
      <c r="AW215" s="212"/>
    </row>
    <row r="216" spans="1:49" x14ac:dyDescent="0.2">
      <c r="A216" s="238">
        <v>37597</v>
      </c>
      <c r="B216" s="212">
        <v>310.2</v>
      </c>
      <c r="C216" s="212">
        <v>0</v>
      </c>
      <c r="D216" s="212">
        <v>310.2</v>
      </c>
      <c r="E216" s="115"/>
      <c r="F216" s="115"/>
      <c r="O216" s="154"/>
      <c r="AP216" s="154"/>
      <c r="AQ216" s="97"/>
      <c r="AR216" s="97"/>
      <c r="AS216" s="97"/>
      <c r="AV216" s="158" t="s">
        <v>473</v>
      </c>
      <c r="AW216" s="212">
        <v>12922.3488</v>
      </c>
    </row>
    <row r="217" spans="1:49" x14ac:dyDescent="0.2">
      <c r="A217" s="238">
        <v>37598</v>
      </c>
      <c r="B217" s="212">
        <v>173.54480000000001</v>
      </c>
      <c r="C217" s="212">
        <v>8.85</v>
      </c>
      <c r="D217" s="212">
        <v>182.3948</v>
      </c>
      <c r="E217" s="115"/>
      <c r="F217" s="115"/>
      <c r="O217" s="154"/>
      <c r="AP217" s="154"/>
      <c r="AQ217" s="97"/>
      <c r="AR217" s="97"/>
      <c r="AS217" s="97"/>
      <c r="AV217" s="237" t="s">
        <v>428</v>
      </c>
      <c r="AW217" s="212">
        <v>12922.3488</v>
      </c>
    </row>
    <row r="218" spans="1:49" x14ac:dyDescent="0.2">
      <c r="A218" s="238">
        <v>37599</v>
      </c>
      <c r="B218" s="212">
        <v>293.04000000000002</v>
      </c>
      <c r="C218" s="212">
        <v>0</v>
      </c>
      <c r="D218" s="212">
        <v>293.04000000000002</v>
      </c>
      <c r="E218" s="115"/>
      <c r="F218" s="115"/>
      <c r="O218" s="154"/>
      <c r="AP218" s="154"/>
      <c r="AQ218" s="97"/>
      <c r="AR218" s="97"/>
      <c r="AS218" s="97"/>
      <c r="AV218" s="237" t="s">
        <v>498</v>
      </c>
      <c r="AW218" s="212"/>
    </row>
    <row r="219" spans="1:49" x14ac:dyDescent="0.2">
      <c r="A219" s="238">
        <v>37600</v>
      </c>
      <c r="B219" s="212">
        <v>24.64</v>
      </c>
      <c r="C219" s="212">
        <v>0</v>
      </c>
      <c r="D219" s="212">
        <v>24.64</v>
      </c>
      <c r="E219" s="115"/>
      <c r="F219" s="115"/>
      <c r="O219" s="154"/>
      <c r="AP219" s="154"/>
      <c r="AQ219" s="97"/>
      <c r="AR219" s="97"/>
      <c r="AS219" s="97"/>
      <c r="AV219" s="158" t="s">
        <v>474</v>
      </c>
      <c r="AW219" s="212">
        <v>52.8</v>
      </c>
    </row>
    <row r="220" spans="1:49" x14ac:dyDescent="0.2">
      <c r="A220" s="238">
        <v>37601</v>
      </c>
      <c r="B220" s="212">
        <v>416.24</v>
      </c>
      <c r="C220" s="212">
        <v>8.85</v>
      </c>
      <c r="D220" s="212">
        <v>425.09000000000003</v>
      </c>
      <c r="E220" s="115"/>
      <c r="F220" s="115"/>
      <c r="O220" s="154"/>
      <c r="AP220" s="154"/>
      <c r="AQ220" s="97"/>
      <c r="AR220" s="97"/>
      <c r="AS220" s="97"/>
      <c r="AV220" s="237" t="s">
        <v>447</v>
      </c>
      <c r="AW220" s="212">
        <v>52.8</v>
      </c>
    </row>
    <row r="221" spans="1:49" x14ac:dyDescent="0.2">
      <c r="A221" s="238">
        <v>37602</v>
      </c>
      <c r="B221" s="212">
        <v>25.52</v>
      </c>
      <c r="C221" s="212">
        <v>0</v>
      </c>
      <c r="D221" s="212">
        <v>25.52</v>
      </c>
      <c r="E221" s="115"/>
      <c r="F221" s="115"/>
      <c r="O221" s="154"/>
      <c r="AP221" s="154"/>
      <c r="AQ221" s="97"/>
      <c r="AR221" s="97"/>
      <c r="AS221" s="97"/>
      <c r="AV221" s="237" t="s">
        <v>498</v>
      </c>
      <c r="AW221" s="212"/>
    </row>
    <row r="222" spans="1:49" x14ac:dyDescent="0.2">
      <c r="A222" s="238">
        <v>37603</v>
      </c>
      <c r="B222" s="212">
        <v>165.44</v>
      </c>
      <c r="C222" s="212">
        <v>0</v>
      </c>
      <c r="D222" s="212">
        <v>165.44</v>
      </c>
      <c r="E222" s="115"/>
      <c r="F222" s="115"/>
      <c r="O222" s="154"/>
      <c r="AP222" s="154"/>
      <c r="AQ222" s="97"/>
      <c r="AR222" s="97"/>
      <c r="AS222" s="97"/>
      <c r="AV222" s="158" t="s">
        <v>476</v>
      </c>
      <c r="AW222" s="212">
        <v>0</v>
      </c>
    </row>
    <row r="223" spans="1:49" x14ac:dyDescent="0.2">
      <c r="A223" s="238">
        <v>37604</v>
      </c>
      <c r="B223" s="212">
        <v>257.84000000000003</v>
      </c>
      <c r="C223" s="212">
        <v>0</v>
      </c>
      <c r="D223" s="212">
        <v>257.84000000000003</v>
      </c>
      <c r="E223" s="115"/>
      <c r="F223" s="115"/>
      <c r="O223" s="154"/>
      <c r="AP223" s="154"/>
      <c r="AQ223" s="97"/>
      <c r="AR223" s="97"/>
      <c r="AS223" s="97"/>
      <c r="AV223" s="237" t="s">
        <v>475</v>
      </c>
      <c r="AW223" s="212">
        <v>0</v>
      </c>
    </row>
    <row r="224" spans="1:49" x14ac:dyDescent="0.2">
      <c r="A224" s="238">
        <v>37605</v>
      </c>
      <c r="B224" s="212">
        <v>29.04</v>
      </c>
      <c r="C224" s="212">
        <v>0</v>
      </c>
      <c r="D224" s="212">
        <v>29.04</v>
      </c>
      <c r="E224" s="115"/>
      <c r="F224" s="115"/>
      <c r="O224" s="154"/>
      <c r="AP224" s="154"/>
      <c r="AQ224" s="97"/>
      <c r="AR224" s="97"/>
      <c r="AS224" s="97"/>
      <c r="AV224" s="158" t="s">
        <v>498</v>
      </c>
      <c r="AW224" s="212"/>
    </row>
    <row r="225" spans="1:49" x14ac:dyDescent="0.2">
      <c r="A225" s="238">
        <v>37606</v>
      </c>
      <c r="B225" s="212">
        <v>18.04</v>
      </c>
      <c r="C225" s="212">
        <v>0</v>
      </c>
      <c r="D225" s="212">
        <v>18.04</v>
      </c>
      <c r="E225" s="115"/>
      <c r="F225" s="115"/>
      <c r="O225" s="154"/>
      <c r="AP225" s="154"/>
      <c r="AQ225" s="97"/>
      <c r="AR225" s="97"/>
      <c r="AS225" s="97"/>
      <c r="AV225" s="237" t="s">
        <v>498</v>
      </c>
      <c r="AW225" s="212"/>
    </row>
    <row r="226" spans="1:49" x14ac:dyDescent="0.2">
      <c r="A226" s="238">
        <v>37607</v>
      </c>
      <c r="B226" s="212">
        <v>71.72</v>
      </c>
      <c r="C226" s="212">
        <v>0</v>
      </c>
      <c r="D226" s="212">
        <v>71.72</v>
      </c>
      <c r="E226" s="115"/>
      <c r="F226" s="115"/>
      <c r="O226" s="154"/>
      <c r="AP226" s="154"/>
      <c r="AQ226" s="97"/>
      <c r="AR226" s="97"/>
      <c r="AS226" s="97"/>
      <c r="AV226" s="158" t="s">
        <v>499</v>
      </c>
      <c r="AW226" s="212">
        <v>204690.77980999998</v>
      </c>
    </row>
    <row r="227" spans="1:49" x14ac:dyDescent="0.2">
      <c r="A227" s="238">
        <v>37608</v>
      </c>
      <c r="B227" s="212">
        <v>67.760000000000005</v>
      </c>
      <c r="C227" s="212">
        <v>0</v>
      </c>
      <c r="D227" s="212">
        <v>67.760000000000005</v>
      </c>
      <c r="E227" s="115"/>
      <c r="F227" s="115"/>
      <c r="O227" s="154"/>
      <c r="AQ227" s="97"/>
      <c r="AR227" s="97"/>
      <c r="AS227" s="97"/>
    </row>
    <row r="228" spans="1:49" x14ac:dyDescent="0.2">
      <c r="A228" s="238">
        <v>37609</v>
      </c>
      <c r="B228" s="212">
        <v>15.4</v>
      </c>
      <c r="C228" s="212">
        <v>0</v>
      </c>
      <c r="D228" s="212">
        <v>15.4</v>
      </c>
      <c r="E228" s="115"/>
      <c r="F228" s="115"/>
      <c r="O228" s="154"/>
      <c r="AQ228" s="97"/>
      <c r="AR228" s="97"/>
      <c r="AS228" s="97"/>
    </row>
    <row r="229" spans="1:49" x14ac:dyDescent="0.2">
      <c r="A229" s="238">
        <v>37610</v>
      </c>
      <c r="B229" s="212">
        <v>638.83600000000001</v>
      </c>
      <c r="C229" s="212">
        <v>5.8999999999999995</v>
      </c>
      <c r="D229" s="212">
        <v>644.7360000000001</v>
      </c>
      <c r="E229" s="115"/>
      <c r="F229" s="115"/>
      <c r="O229" s="154"/>
    </row>
    <row r="230" spans="1:49" x14ac:dyDescent="0.2">
      <c r="A230" s="238">
        <v>37611</v>
      </c>
      <c r="B230" s="212">
        <v>6.16</v>
      </c>
      <c r="C230" s="212">
        <v>0</v>
      </c>
      <c r="D230" s="212">
        <v>6.16</v>
      </c>
      <c r="E230" s="115"/>
      <c r="F230" s="115"/>
      <c r="O230" s="154"/>
    </row>
    <row r="231" spans="1:49" x14ac:dyDescent="0.2">
      <c r="A231" s="238">
        <v>37612</v>
      </c>
      <c r="B231" s="212">
        <v>250.88800000000001</v>
      </c>
      <c r="C231" s="212">
        <v>0</v>
      </c>
      <c r="D231" s="212">
        <v>250.88800000000001</v>
      </c>
      <c r="E231" s="115"/>
      <c r="F231" s="115"/>
      <c r="O231" s="154"/>
    </row>
    <row r="232" spans="1:49" x14ac:dyDescent="0.2">
      <c r="A232" s="238">
        <v>37613</v>
      </c>
      <c r="B232" s="212">
        <v>22</v>
      </c>
      <c r="C232" s="212">
        <v>0</v>
      </c>
      <c r="D232" s="212">
        <v>22</v>
      </c>
      <c r="E232" s="115"/>
      <c r="F232" s="115"/>
      <c r="O232" s="154"/>
    </row>
    <row r="233" spans="1:49" x14ac:dyDescent="0.2">
      <c r="A233" s="238">
        <v>37614</v>
      </c>
      <c r="B233" s="212">
        <v>688.89039999999989</v>
      </c>
      <c r="C233" s="212">
        <v>18.29</v>
      </c>
      <c r="D233" s="212">
        <v>707.18039999999996</v>
      </c>
      <c r="E233" s="115"/>
      <c r="F233" s="115"/>
      <c r="O233" s="154"/>
    </row>
    <row r="234" spans="1:49" x14ac:dyDescent="0.2">
      <c r="A234" s="238">
        <v>37615</v>
      </c>
      <c r="B234" s="212">
        <v>455.048</v>
      </c>
      <c r="C234" s="212">
        <v>0</v>
      </c>
      <c r="D234" s="212">
        <v>455.048</v>
      </c>
      <c r="E234" s="115"/>
      <c r="F234" s="115"/>
      <c r="O234" s="154"/>
    </row>
    <row r="235" spans="1:49" x14ac:dyDescent="0.2">
      <c r="A235" s="238">
        <v>37616</v>
      </c>
      <c r="B235" s="212">
        <v>730.40000000000009</v>
      </c>
      <c r="C235" s="212">
        <v>8.85</v>
      </c>
      <c r="D235" s="212">
        <v>739.25</v>
      </c>
      <c r="E235" s="115"/>
      <c r="F235" s="115"/>
      <c r="O235" s="154"/>
    </row>
    <row r="236" spans="1:49" x14ac:dyDescent="0.2">
      <c r="A236" s="238">
        <v>37617</v>
      </c>
      <c r="B236" s="212">
        <v>639.31999999999994</v>
      </c>
      <c r="C236" s="212">
        <v>8.85</v>
      </c>
      <c r="D236" s="212">
        <v>648.16999999999996</v>
      </c>
      <c r="E236" s="115"/>
      <c r="F236" s="115"/>
      <c r="O236" s="154"/>
    </row>
    <row r="237" spans="1:49" x14ac:dyDescent="0.2">
      <c r="A237" s="238">
        <v>37618</v>
      </c>
      <c r="B237" s="212">
        <v>110.44</v>
      </c>
      <c r="C237" s="212">
        <v>8.85</v>
      </c>
      <c r="D237" s="212">
        <v>119.28999999999999</v>
      </c>
      <c r="E237" s="115"/>
      <c r="F237" s="115"/>
      <c r="O237" s="154"/>
    </row>
    <row r="238" spans="1:49" x14ac:dyDescent="0.2">
      <c r="A238" s="238">
        <v>37619</v>
      </c>
      <c r="B238" s="212">
        <v>332.2</v>
      </c>
      <c r="C238" s="212">
        <v>0</v>
      </c>
      <c r="D238" s="212">
        <v>332.2</v>
      </c>
      <c r="E238" s="115"/>
      <c r="F238" s="115"/>
      <c r="O238" s="154"/>
      <c r="AF238" s="124" t="s">
        <v>30</v>
      </c>
      <c r="AG238" s="124" t="s">
        <v>514</v>
      </c>
      <c r="AH238" s="124" t="s">
        <v>515</v>
      </c>
      <c r="AI238" s="211" t="s">
        <v>497</v>
      </c>
      <c r="AJ238" s="154" t="s">
        <v>516</v>
      </c>
      <c r="AK238" s="154"/>
    </row>
    <row r="239" spans="1:49" x14ac:dyDescent="0.2">
      <c r="A239" s="238">
        <v>37620</v>
      </c>
      <c r="B239" s="212">
        <v>57.64</v>
      </c>
      <c r="C239" s="212">
        <v>0</v>
      </c>
      <c r="D239" s="212">
        <v>57.64</v>
      </c>
      <c r="E239" s="115"/>
      <c r="F239" s="115"/>
      <c r="O239" s="154"/>
      <c r="AF239" s="124" t="s">
        <v>512</v>
      </c>
      <c r="AG239" s="158" t="s">
        <v>500</v>
      </c>
      <c r="AH239" s="212">
        <v>2108.1239999999998</v>
      </c>
      <c r="AI239" s="158" t="s">
        <v>500</v>
      </c>
      <c r="AJ239" s="212">
        <v>2837.4679999999998</v>
      </c>
      <c r="AK239" s="154"/>
    </row>
    <row r="240" spans="1:49" x14ac:dyDescent="0.2">
      <c r="A240" s="238">
        <v>37621</v>
      </c>
      <c r="B240" s="212">
        <v>0</v>
      </c>
      <c r="C240" s="212">
        <v>177</v>
      </c>
      <c r="D240" s="212">
        <v>177</v>
      </c>
      <c r="E240" s="115"/>
      <c r="F240" s="115"/>
      <c r="O240" s="154"/>
      <c r="AF240" s="124" t="s">
        <v>512</v>
      </c>
      <c r="AG240" s="158" t="s">
        <v>501</v>
      </c>
      <c r="AH240" s="212">
        <v>3051.1080000000002</v>
      </c>
      <c r="AI240" s="158" t="s">
        <v>501</v>
      </c>
      <c r="AJ240" s="212">
        <v>3051.1080000000002</v>
      </c>
      <c r="AK240" s="154"/>
    </row>
    <row r="241" spans="1:37" x14ac:dyDescent="0.2">
      <c r="A241" s="238">
        <v>37622</v>
      </c>
      <c r="B241" s="212">
        <v>185.68</v>
      </c>
      <c r="C241" s="212">
        <v>0</v>
      </c>
      <c r="D241" s="212">
        <v>185.68</v>
      </c>
      <c r="E241" s="115"/>
      <c r="F241" s="115"/>
      <c r="O241" s="154"/>
      <c r="AF241" s="124" t="s">
        <v>512</v>
      </c>
      <c r="AG241" s="158" t="s">
        <v>502</v>
      </c>
      <c r="AH241" s="212">
        <v>5303.2199999999993</v>
      </c>
      <c r="AI241" s="158" t="s">
        <v>510</v>
      </c>
      <c r="AJ241" s="212">
        <v>2444.6272000000004</v>
      </c>
      <c r="AK241" s="154"/>
    </row>
    <row r="242" spans="1:37" x14ac:dyDescent="0.2">
      <c r="A242" s="238">
        <v>37623</v>
      </c>
      <c r="B242" s="212">
        <v>1395.68</v>
      </c>
      <c r="C242" s="212">
        <v>149.86000000000001</v>
      </c>
      <c r="D242" s="212">
        <v>1545.54</v>
      </c>
      <c r="E242" s="115"/>
      <c r="F242" s="115"/>
      <c r="O242" s="154"/>
      <c r="AF242" s="124" t="s">
        <v>512</v>
      </c>
      <c r="AG242" s="158" t="s">
        <v>503</v>
      </c>
      <c r="AH242" s="212">
        <v>899.1400000000001</v>
      </c>
      <c r="AI242" s="158" t="s">
        <v>502</v>
      </c>
      <c r="AJ242" s="212">
        <v>7141.2599999999993</v>
      </c>
      <c r="AK242" s="154"/>
    </row>
    <row r="243" spans="1:37" x14ac:dyDescent="0.2">
      <c r="A243" s="238">
        <v>37624</v>
      </c>
      <c r="B243" s="212">
        <v>1173.04</v>
      </c>
      <c r="C243" s="212">
        <v>0</v>
      </c>
      <c r="D243" s="212">
        <v>1173.04</v>
      </c>
      <c r="E243" s="115"/>
      <c r="F243" s="115"/>
      <c r="O243" s="154"/>
      <c r="AF243" s="124" t="s">
        <v>512</v>
      </c>
      <c r="AG243" s="158" t="s">
        <v>504</v>
      </c>
      <c r="AH243" s="212">
        <v>383.72399999999999</v>
      </c>
      <c r="AI243" s="158" t="s">
        <v>503</v>
      </c>
      <c r="AJ243" s="212">
        <v>989.7</v>
      </c>
      <c r="AK243" s="154"/>
    </row>
    <row r="244" spans="1:37" x14ac:dyDescent="0.2">
      <c r="A244" s="238">
        <v>37625</v>
      </c>
      <c r="B244" s="212">
        <v>365.19999999999993</v>
      </c>
      <c r="C244" s="212">
        <v>1.77</v>
      </c>
      <c r="D244" s="212">
        <v>366.96999999999997</v>
      </c>
      <c r="E244" s="115"/>
      <c r="F244" s="115"/>
      <c r="O244" s="154"/>
      <c r="AF244" s="124" t="s">
        <v>512</v>
      </c>
      <c r="AG244" s="158" t="s">
        <v>505</v>
      </c>
      <c r="AH244" s="212">
        <v>3571.6600000000003</v>
      </c>
      <c r="AI244" s="158" t="s">
        <v>504</v>
      </c>
      <c r="AJ244" s="212">
        <v>1308.8240000000001</v>
      </c>
      <c r="AK244" s="154"/>
    </row>
    <row r="245" spans="1:37" x14ac:dyDescent="0.2">
      <c r="A245" s="238">
        <v>37626</v>
      </c>
      <c r="B245" s="212">
        <v>2075.48</v>
      </c>
      <c r="C245" s="212">
        <v>309.75</v>
      </c>
      <c r="D245" s="212">
        <v>2385.23</v>
      </c>
      <c r="E245" s="115"/>
      <c r="F245" s="115"/>
      <c r="O245" s="154"/>
      <c r="AF245" s="124" t="s">
        <v>512</v>
      </c>
      <c r="AG245" s="158" t="s">
        <v>506</v>
      </c>
      <c r="AH245" s="212">
        <v>2768.7024999999999</v>
      </c>
      <c r="AI245" s="158" t="s">
        <v>505</v>
      </c>
      <c r="AJ245" s="212">
        <v>4102.8500000000004</v>
      </c>
      <c r="AK245" s="154"/>
    </row>
    <row r="246" spans="1:37" x14ac:dyDescent="0.2">
      <c r="A246" s="238">
        <v>37627</v>
      </c>
      <c r="B246" s="212">
        <v>848.76</v>
      </c>
      <c r="C246" s="212">
        <v>0</v>
      </c>
      <c r="D246" s="212">
        <v>848.76</v>
      </c>
      <c r="E246" s="115"/>
      <c r="F246" s="115"/>
      <c r="O246" s="154"/>
      <c r="AF246" s="124" t="s">
        <v>512</v>
      </c>
      <c r="AG246" s="158" t="s">
        <v>507</v>
      </c>
      <c r="AH246" s="212">
        <v>6979.42</v>
      </c>
      <c r="AI246" s="158" t="s">
        <v>506</v>
      </c>
      <c r="AJ246" s="212">
        <v>2880.7704999999996</v>
      </c>
      <c r="AK246" s="154"/>
    </row>
    <row r="247" spans="1:37" x14ac:dyDescent="0.2">
      <c r="A247" s="238">
        <v>37628</v>
      </c>
      <c r="B247" s="212">
        <v>564.52</v>
      </c>
      <c r="C247" s="212">
        <v>0</v>
      </c>
      <c r="D247" s="212">
        <v>564.52</v>
      </c>
      <c r="E247" s="115"/>
      <c r="F247" s="115"/>
      <c r="O247" s="154"/>
      <c r="AF247" s="124" t="s">
        <v>512</v>
      </c>
      <c r="AG247" s="158" t="s">
        <v>508</v>
      </c>
      <c r="AH247" s="212">
        <v>3566.8589999999999</v>
      </c>
      <c r="AI247" s="158" t="s">
        <v>507</v>
      </c>
      <c r="AJ247" s="212">
        <v>7017.77</v>
      </c>
      <c r="AK247" s="154"/>
    </row>
    <row r="248" spans="1:37" x14ac:dyDescent="0.2">
      <c r="A248" s="238">
        <v>37630</v>
      </c>
      <c r="B248" s="212">
        <v>612.48</v>
      </c>
      <c r="C248" s="212">
        <v>78.47</v>
      </c>
      <c r="D248" s="212">
        <v>690.95</v>
      </c>
      <c r="E248" s="115"/>
      <c r="F248" s="115"/>
      <c r="O248" s="154"/>
      <c r="AF248" s="124" t="s">
        <v>512</v>
      </c>
      <c r="AG248" s="158" t="s">
        <v>509</v>
      </c>
      <c r="AH248" s="212">
        <v>1817.6756000000003</v>
      </c>
      <c r="AI248" s="158" t="s">
        <v>508</v>
      </c>
      <c r="AJ248" s="212">
        <v>4356.4849999999997</v>
      </c>
      <c r="AK248" s="154"/>
    </row>
    <row r="249" spans="1:37" x14ac:dyDescent="0.2">
      <c r="A249" s="238">
        <v>37631</v>
      </c>
      <c r="B249" s="212">
        <v>298.76</v>
      </c>
      <c r="C249" s="212">
        <v>0</v>
      </c>
      <c r="D249" s="212">
        <v>298.76</v>
      </c>
      <c r="E249" s="115"/>
      <c r="F249" s="115"/>
      <c r="O249" s="154"/>
      <c r="AF249" s="124" t="s">
        <v>512</v>
      </c>
      <c r="AG249" s="158" t="s">
        <v>444</v>
      </c>
      <c r="AH249" s="212">
        <v>2256.6873600000004</v>
      </c>
      <c r="AI249" s="158" t="s">
        <v>509</v>
      </c>
      <c r="AJ249" s="212">
        <v>2328.1626000000001</v>
      </c>
      <c r="AK249" s="154"/>
    </row>
    <row r="250" spans="1:37" x14ac:dyDescent="0.2">
      <c r="A250" s="238">
        <v>37632</v>
      </c>
      <c r="B250" s="212">
        <v>40.479999999999997</v>
      </c>
      <c r="C250" s="212">
        <v>0</v>
      </c>
      <c r="D250" s="212">
        <v>40.479999999999997</v>
      </c>
      <c r="E250" s="115"/>
      <c r="F250" s="115"/>
      <c r="O250" s="154"/>
      <c r="AF250" s="124" t="s">
        <v>512</v>
      </c>
      <c r="AG250" s="158" t="s">
        <v>443</v>
      </c>
      <c r="AH250" s="212">
        <v>8865.5652799999989</v>
      </c>
      <c r="AI250" s="158" t="s">
        <v>444</v>
      </c>
      <c r="AJ250" s="212">
        <v>2270.5473600000005</v>
      </c>
      <c r="AK250" s="154"/>
    </row>
    <row r="251" spans="1:37" x14ac:dyDescent="0.2">
      <c r="A251" s="238">
        <v>37633</v>
      </c>
      <c r="B251" s="212">
        <v>190.07999999999998</v>
      </c>
      <c r="C251" s="212">
        <v>0</v>
      </c>
      <c r="D251" s="212">
        <v>190.07999999999998</v>
      </c>
      <c r="E251" s="115"/>
      <c r="F251" s="115"/>
      <c r="O251" s="154"/>
      <c r="AF251" s="124" t="s">
        <v>512</v>
      </c>
      <c r="AG251" s="158" t="s">
        <v>442</v>
      </c>
      <c r="AH251" s="212">
        <v>129.7824</v>
      </c>
      <c r="AI251" s="158" t="s">
        <v>443</v>
      </c>
      <c r="AJ251" s="212">
        <v>13165.617279999999</v>
      </c>
      <c r="AK251" s="154"/>
    </row>
    <row r="252" spans="1:37" x14ac:dyDescent="0.2">
      <c r="A252" s="238">
        <v>37634</v>
      </c>
      <c r="B252" s="212">
        <v>21.56</v>
      </c>
      <c r="C252" s="212">
        <v>0</v>
      </c>
      <c r="D252" s="212">
        <v>21.56</v>
      </c>
      <c r="E252" s="115"/>
      <c r="F252" s="115"/>
      <c r="O252" s="154"/>
      <c r="AF252" s="124" t="s">
        <v>512</v>
      </c>
      <c r="AG252" s="158" t="s">
        <v>438</v>
      </c>
      <c r="AH252" s="212">
        <v>1964.2845000000002</v>
      </c>
      <c r="AI252" s="158" t="s">
        <v>442</v>
      </c>
      <c r="AJ252" s="212">
        <v>426.38240000000002</v>
      </c>
      <c r="AK252" s="154"/>
    </row>
    <row r="253" spans="1:37" x14ac:dyDescent="0.2">
      <c r="A253" s="238">
        <v>37635</v>
      </c>
      <c r="B253" s="212">
        <v>3.08</v>
      </c>
      <c r="C253" s="212">
        <v>0</v>
      </c>
      <c r="D253" s="212">
        <v>3.08</v>
      </c>
      <c r="E253" s="115"/>
      <c r="F253" s="115"/>
      <c r="O253" s="154"/>
      <c r="AF253" s="124" t="s">
        <v>512</v>
      </c>
      <c r="AG253" s="158" t="s">
        <v>452</v>
      </c>
      <c r="AH253" s="212"/>
      <c r="AI253" s="158" t="s">
        <v>438</v>
      </c>
      <c r="AJ253" s="212">
        <v>2096.6535000000003</v>
      </c>
      <c r="AK253" s="154"/>
    </row>
    <row r="254" spans="1:37" x14ac:dyDescent="0.2">
      <c r="A254" s="238">
        <v>37636</v>
      </c>
      <c r="B254" s="212">
        <v>32.119999999999997</v>
      </c>
      <c r="C254" s="212">
        <v>0</v>
      </c>
      <c r="D254" s="212">
        <v>32.119999999999997</v>
      </c>
      <c r="E254" s="115"/>
      <c r="F254" s="115"/>
      <c r="O254" s="154"/>
      <c r="AF254" s="124" t="s">
        <v>512</v>
      </c>
      <c r="AG254" s="158" t="s">
        <v>439</v>
      </c>
      <c r="AH254" s="212">
        <v>0</v>
      </c>
      <c r="AI254" s="158" t="s">
        <v>452</v>
      </c>
      <c r="AJ254" s="212">
        <v>308</v>
      </c>
      <c r="AK254" s="154"/>
    </row>
    <row r="255" spans="1:37" x14ac:dyDescent="0.2">
      <c r="A255" s="238">
        <v>37639</v>
      </c>
      <c r="B255" s="212">
        <v>1022.12</v>
      </c>
      <c r="C255" s="212">
        <v>355.77</v>
      </c>
      <c r="D255" s="212">
        <v>1377.89</v>
      </c>
      <c r="E255" s="115"/>
      <c r="F255" s="115"/>
      <c r="O255" s="154"/>
      <c r="AF255" s="124" t="s">
        <v>512</v>
      </c>
      <c r="AG255" s="158" t="s">
        <v>440</v>
      </c>
      <c r="AH255" s="212">
        <v>389.8048</v>
      </c>
      <c r="AI255" s="158" t="s">
        <v>454</v>
      </c>
      <c r="AJ255" s="212">
        <v>10.56</v>
      </c>
      <c r="AK255" s="154"/>
    </row>
    <row r="256" spans="1:37" x14ac:dyDescent="0.2">
      <c r="A256" s="238">
        <v>37640</v>
      </c>
      <c r="B256" s="212">
        <v>614.15200000000004</v>
      </c>
      <c r="C256" s="212">
        <v>0</v>
      </c>
      <c r="D256" s="212">
        <v>614.15200000000004</v>
      </c>
      <c r="E256" s="115"/>
      <c r="F256" s="115"/>
      <c r="O256" s="154"/>
      <c r="AF256" s="124" t="s">
        <v>512</v>
      </c>
      <c r="AG256" s="158" t="s">
        <v>441</v>
      </c>
      <c r="AH256" s="212">
        <v>520.19691999999998</v>
      </c>
      <c r="AI256" s="158" t="s">
        <v>439</v>
      </c>
      <c r="AJ256" s="212">
        <v>0</v>
      </c>
    </row>
    <row r="257" spans="1:46" x14ac:dyDescent="0.2">
      <c r="A257" s="238">
        <v>37641</v>
      </c>
      <c r="B257" s="212">
        <v>279.83999999999997</v>
      </c>
      <c r="C257" s="212">
        <v>0</v>
      </c>
      <c r="D257" s="212">
        <v>279.83999999999997</v>
      </c>
      <c r="E257" s="115"/>
      <c r="F257" s="115"/>
      <c r="O257" s="154"/>
      <c r="AF257" s="124" t="s">
        <v>512</v>
      </c>
      <c r="AG257" s="158" t="s">
        <v>456</v>
      </c>
      <c r="AH257" s="212">
        <v>7856.8443299999999</v>
      </c>
      <c r="AI257" s="158" t="s">
        <v>440</v>
      </c>
      <c r="AJ257" s="212">
        <v>389.8048</v>
      </c>
    </row>
    <row r="258" spans="1:46" x14ac:dyDescent="0.2">
      <c r="A258" s="238">
        <v>37642</v>
      </c>
      <c r="B258" s="212">
        <v>29.48</v>
      </c>
      <c r="C258" s="212">
        <v>0</v>
      </c>
      <c r="D258" s="212">
        <v>29.48</v>
      </c>
      <c r="E258" s="115"/>
      <c r="F258" s="115"/>
      <c r="O258" s="154"/>
      <c r="AF258" s="124" t="s">
        <v>512</v>
      </c>
      <c r="AG258" s="158" t="s">
        <v>457</v>
      </c>
      <c r="AH258" s="212">
        <v>8358.2902479999993</v>
      </c>
      <c r="AI258" s="158" t="s">
        <v>441</v>
      </c>
      <c r="AJ258" s="212">
        <v>520.19691999999998</v>
      </c>
    </row>
    <row r="259" spans="1:46" x14ac:dyDescent="0.2">
      <c r="A259" s="238">
        <v>37643</v>
      </c>
      <c r="B259" s="212">
        <v>9.24</v>
      </c>
      <c r="C259" s="212">
        <v>0</v>
      </c>
      <c r="D259" s="212">
        <v>9.24</v>
      </c>
      <c r="E259" s="115"/>
      <c r="F259" s="115"/>
      <c r="O259" s="154"/>
      <c r="AF259" s="124" t="s">
        <v>512</v>
      </c>
      <c r="AG259" s="158" t="s">
        <v>458</v>
      </c>
      <c r="AH259" s="212">
        <v>3527.5231520000002</v>
      </c>
      <c r="AI259" s="158" t="s">
        <v>456</v>
      </c>
      <c r="AJ259" s="212">
        <v>8461.7693299999992</v>
      </c>
    </row>
    <row r="260" spans="1:46" x14ac:dyDescent="0.2">
      <c r="A260" s="238">
        <v>37644</v>
      </c>
      <c r="B260" s="212">
        <v>13.2</v>
      </c>
      <c r="C260" s="212">
        <v>0</v>
      </c>
      <c r="D260" s="212">
        <v>13.2</v>
      </c>
      <c r="E260" s="115"/>
      <c r="F260" s="115"/>
      <c r="O260" s="154"/>
      <c r="AF260" s="124" t="s">
        <v>512</v>
      </c>
      <c r="AG260" s="158" t="s">
        <v>459</v>
      </c>
      <c r="AH260" s="212">
        <v>7257.8620999999985</v>
      </c>
      <c r="AI260" s="158" t="s">
        <v>462</v>
      </c>
      <c r="AJ260" s="212">
        <v>3541.2941999999998</v>
      </c>
    </row>
    <row r="261" spans="1:46" x14ac:dyDescent="0.2">
      <c r="A261" s="238">
        <v>37645</v>
      </c>
      <c r="B261" s="212">
        <v>505.56</v>
      </c>
      <c r="C261" s="212">
        <v>0</v>
      </c>
      <c r="D261" s="212">
        <v>505.56</v>
      </c>
      <c r="E261" s="115"/>
      <c r="F261" s="115"/>
      <c r="O261" s="154"/>
      <c r="AF261" s="124" t="s">
        <v>512</v>
      </c>
      <c r="AG261" s="158" t="s">
        <v>460</v>
      </c>
      <c r="AH261" s="212">
        <v>3456.7620000000002</v>
      </c>
      <c r="AI261" s="158" t="s">
        <v>457</v>
      </c>
      <c r="AJ261" s="212">
        <v>8358.2902479999993</v>
      </c>
    </row>
    <row r="262" spans="1:46" x14ac:dyDescent="0.2">
      <c r="A262" s="238">
        <v>37646</v>
      </c>
      <c r="B262" s="212">
        <v>547.14</v>
      </c>
      <c r="C262" s="212">
        <v>67.849999999999994</v>
      </c>
      <c r="D262" s="212">
        <v>614.99</v>
      </c>
      <c r="E262" s="115"/>
      <c r="F262" s="115"/>
      <c r="O262" s="154"/>
      <c r="AF262" s="124" t="s">
        <v>512</v>
      </c>
      <c r="AG262" s="158" t="s">
        <v>461</v>
      </c>
      <c r="AH262" s="212">
        <v>8185.9098800000011</v>
      </c>
      <c r="AI262" s="158" t="s">
        <v>458</v>
      </c>
      <c r="AJ262" s="212">
        <v>3527.5231520000002</v>
      </c>
    </row>
    <row r="263" spans="1:46" x14ac:dyDescent="0.2">
      <c r="A263" s="238">
        <v>37647</v>
      </c>
      <c r="B263" s="212">
        <v>46.2</v>
      </c>
      <c r="C263" s="212">
        <v>0</v>
      </c>
      <c r="D263" s="212">
        <v>46.2</v>
      </c>
      <c r="E263" s="115"/>
      <c r="F263" s="115"/>
      <c r="O263" s="154"/>
      <c r="AF263" s="124" t="s">
        <v>512</v>
      </c>
      <c r="AG263" s="158" t="s">
        <v>455</v>
      </c>
      <c r="AH263" s="212">
        <v>0</v>
      </c>
      <c r="AI263" s="158" t="s">
        <v>459</v>
      </c>
      <c r="AJ263" s="212">
        <v>8308.3550999999989</v>
      </c>
    </row>
    <row r="264" spans="1:46" x14ac:dyDescent="0.2">
      <c r="A264" s="238">
        <v>37648</v>
      </c>
      <c r="B264" s="212">
        <v>1166.44</v>
      </c>
      <c r="C264" s="212">
        <v>20.65</v>
      </c>
      <c r="D264" s="212">
        <v>1187.0900000000001</v>
      </c>
      <c r="E264" s="115"/>
      <c r="F264" s="115"/>
      <c r="O264" s="154"/>
      <c r="AF264" s="124" t="s">
        <v>512</v>
      </c>
      <c r="AG264" s="158" t="s">
        <v>470</v>
      </c>
      <c r="AH264" s="212">
        <v>0</v>
      </c>
      <c r="AI264" s="158" t="s">
        <v>460</v>
      </c>
      <c r="AJ264" s="212">
        <v>3702.9156000000003</v>
      </c>
    </row>
    <row r="265" spans="1:46" x14ac:dyDescent="0.2">
      <c r="A265" s="238">
        <v>37649</v>
      </c>
      <c r="B265" s="212">
        <v>4072.8600000000006</v>
      </c>
      <c r="C265" s="212">
        <v>595.30999999999995</v>
      </c>
      <c r="D265" s="212">
        <v>4668.17</v>
      </c>
      <c r="E265" s="115"/>
      <c r="F265" s="115"/>
      <c r="O265" s="154"/>
      <c r="AF265" s="124" t="s">
        <v>512</v>
      </c>
      <c r="AG265" s="158" t="s">
        <v>471</v>
      </c>
      <c r="AH265" s="212">
        <v>55.281600000000005</v>
      </c>
      <c r="AI265" s="158" t="s">
        <v>461</v>
      </c>
      <c r="AJ265" s="212">
        <v>8185.9098800000011</v>
      </c>
    </row>
    <row r="266" spans="1:46" x14ac:dyDescent="0.2">
      <c r="A266" s="238">
        <v>37650</v>
      </c>
      <c r="B266" s="212">
        <v>1398.1000000000001</v>
      </c>
      <c r="C266" s="212">
        <v>17.7</v>
      </c>
      <c r="D266" s="212">
        <v>1415.8000000000002</v>
      </c>
      <c r="E266" s="115"/>
      <c r="F266" s="115"/>
      <c r="O266" s="154"/>
      <c r="AF266" s="124" t="s">
        <v>512</v>
      </c>
      <c r="AG266" s="158" t="s">
        <v>473</v>
      </c>
      <c r="AH266" s="212">
        <v>12922.3488</v>
      </c>
      <c r="AI266" s="158" t="s">
        <v>455</v>
      </c>
      <c r="AJ266" s="212">
        <v>0</v>
      </c>
    </row>
    <row r="267" spans="1:46" x14ac:dyDescent="0.2">
      <c r="A267" s="238">
        <v>37651</v>
      </c>
      <c r="B267" s="212">
        <v>133.97999999999999</v>
      </c>
      <c r="C267" s="212">
        <v>0</v>
      </c>
      <c r="D267" s="212">
        <v>133.97999999999999</v>
      </c>
      <c r="E267" s="114"/>
      <c r="F267" s="114"/>
      <c r="G267" s="114"/>
      <c r="H267" s="114"/>
      <c r="I267" s="114"/>
      <c r="J267" s="114"/>
      <c r="K267" s="114"/>
      <c r="L267" s="114"/>
      <c r="M267" s="114"/>
      <c r="N267" s="114"/>
      <c r="O267" s="154"/>
      <c r="AF267" s="124" t="s">
        <v>512</v>
      </c>
      <c r="AG267" s="158" t="s">
        <v>474</v>
      </c>
      <c r="AH267" s="212">
        <v>52.8</v>
      </c>
      <c r="AI267" s="158" t="s">
        <v>470</v>
      </c>
      <c r="AJ267" s="212">
        <v>2122.91</v>
      </c>
    </row>
    <row r="268" spans="1:46" x14ac:dyDescent="0.2">
      <c r="A268" s="238">
        <v>37652</v>
      </c>
      <c r="B268" s="212">
        <v>2045.34</v>
      </c>
      <c r="C268" s="212">
        <v>428.92999999999995</v>
      </c>
      <c r="D268" s="212">
        <v>2474.27</v>
      </c>
      <c r="E268" s="116" t="s">
        <v>517</v>
      </c>
      <c r="F268" s="116">
        <v>1</v>
      </c>
      <c r="G268" s="117">
        <f>D268*F268</f>
        <v>2474.27</v>
      </c>
      <c r="H268" s="117">
        <f>SUM(G268)</f>
        <v>2474.27</v>
      </c>
      <c r="I268" s="135">
        <v>37652.336805555555</v>
      </c>
      <c r="J268" s="135">
        <v>37652.736111111109</v>
      </c>
      <c r="K268" s="135">
        <v>37652.25</v>
      </c>
      <c r="L268" s="135">
        <v>37652.5</v>
      </c>
      <c r="M268" s="117" t="s">
        <v>428</v>
      </c>
      <c r="N268" s="117" t="s">
        <v>449</v>
      </c>
      <c r="O268" s="154"/>
      <c r="X268" s="154"/>
      <c r="Y268" s="154"/>
      <c r="Z268" s="154"/>
      <c r="AA268" s="154"/>
      <c r="AB268" s="154"/>
      <c r="AC268" s="154"/>
      <c r="AD268" s="154"/>
      <c r="AE268" s="154"/>
      <c r="AF268" s="124" t="s">
        <v>512</v>
      </c>
      <c r="AG268" s="158" t="s">
        <v>476</v>
      </c>
      <c r="AH268" s="212">
        <v>0</v>
      </c>
      <c r="AI268" s="158" t="s">
        <v>471</v>
      </c>
      <c r="AJ268" s="212">
        <v>55.281600000000005</v>
      </c>
      <c r="AL268" s="154"/>
      <c r="AM268" s="154"/>
      <c r="AN268" s="154"/>
      <c r="AP268" s="154"/>
      <c r="AQ268" s="154"/>
      <c r="AR268" s="154"/>
      <c r="AS268" s="154"/>
      <c r="AT268" s="154"/>
    </row>
    <row r="269" spans="1:46" x14ac:dyDescent="0.2">
      <c r="A269" s="238">
        <v>37653</v>
      </c>
      <c r="B269" s="212">
        <v>96.36</v>
      </c>
      <c r="C269" s="212">
        <v>0</v>
      </c>
      <c r="D269" s="212">
        <v>96.36</v>
      </c>
      <c r="E269" s="115"/>
      <c r="F269" s="115"/>
      <c r="O269" s="154"/>
      <c r="X269" s="154"/>
      <c r="Y269" s="154"/>
      <c r="Z269" s="154"/>
      <c r="AA269" s="154"/>
      <c r="AB269" s="154"/>
      <c r="AC269" s="154"/>
      <c r="AD269" s="154"/>
      <c r="AE269" s="154"/>
      <c r="AF269" s="124" t="s">
        <v>513</v>
      </c>
      <c r="AG269" s="158" t="s">
        <v>500</v>
      </c>
      <c r="AH269" s="212">
        <v>729.34400000000005</v>
      </c>
      <c r="AI269" s="158" t="s">
        <v>473</v>
      </c>
      <c r="AJ269" s="212">
        <v>12922.3488</v>
      </c>
      <c r="AL269" s="154"/>
      <c r="AM269" s="154"/>
      <c r="AN269" s="154"/>
      <c r="AP269" s="154"/>
      <c r="AQ269" s="154"/>
      <c r="AR269" s="154"/>
      <c r="AS269" s="154"/>
      <c r="AT269" s="154"/>
    </row>
    <row r="270" spans="1:46" x14ac:dyDescent="0.2">
      <c r="A270" s="238">
        <v>37654</v>
      </c>
      <c r="B270" s="212">
        <v>316.36</v>
      </c>
      <c r="C270" s="212">
        <v>0</v>
      </c>
      <c r="D270" s="212">
        <v>316.36</v>
      </c>
      <c r="E270" s="115"/>
      <c r="F270" s="115"/>
      <c r="O270" s="154"/>
      <c r="X270" s="154"/>
      <c r="Y270" s="154"/>
      <c r="Z270" s="154"/>
      <c r="AA270" s="154"/>
      <c r="AB270" s="154"/>
      <c r="AC270" s="154"/>
      <c r="AD270" s="154"/>
      <c r="AE270" s="154"/>
      <c r="AF270" s="124" t="s">
        <v>513</v>
      </c>
      <c r="AG270" s="158" t="s">
        <v>510</v>
      </c>
      <c r="AH270" s="212">
        <v>2444.6272000000004</v>
      </c>
      <c r="AI270" s="158" t="s">
        <v>474</v>
      </c>
      <c r="AJ270" s="212">
        <v>57.199999999999996</v>
      </c>
      <c r="AL270" s="154"/>
      <c r="AM270" s="154"/>
      <c r="AN270" s="154"/>
      <c r="AP270" s="154"/>
      <c r="AQ270" s="154"/>
      <c r="AR270" s="154"/>
      <c r="AS270" s="154"/>
      <c r="AT270" s="154"/>
    </row>
    <row r="271" spans="1:46" x14ac:dyDescent="0.2">
      <c r="A271" s="238">
        <v>37655</v>
      </c>
      <c r="B271" s="212">
        <v>1272.04</v>
      </c>
      <c r="C271" s="212">
        <v>94.4</v>
      </c>
      <c r="D271" s="212">
        <v>1366.44</v>
      </c>
      <c r="E271" s="115"/>
      <c r="F271" s="115"/>
      <c r="O271" s="154"/>
      <c r="X271" s="154"/>
      <c r="Y271" s="154"/>
      <c r="Z271" s="154"/>
      <c r="AA271" s="154"/>
      <c r="AB271" s="154"/>
      <c r="AC271" s="154"/>
      <c r="AD271" s="154"/>
      <c r="AE271" s="154"/>
      <c r="AF271" s="124" t="s">
        <v>513</v>
      </c>
      <c r="AG271" s="158" t="s">
        <v>502</v>
      </c>
      <c r="AH271" s="212">
        <v>1838.04</v>
      </c>
      <c r="AI271" s="158" t="s">
        <v>476</v>
      </c>
      <c r="AJ271" s="212">
        <v>0</v>
      </c>
      <c r="AL271" s="154"/>
      <c r="AM271" s="154"/>
      <c r="AN271" s="154"/>
      <c r="AP271" s="154"/>
      <c r="AQ271" s="154"/>
      <c r="AR271" s="154"/>
      <c r="AS271" s="154"/>
      <c r="AT271" s="154"/>
    </row>
    <row r="272" spans="1:46" x14ac:dyDescent="0.2">
      <c r="A272" s="238">
        <v>37656</v>
      </c>
      <c r="B272" s="212">
        <v>445.28</v>
      </c>
      <c r="C272" s="212">
        <v>0</v>
      </c>
      <c r="D272" s="212">
        <v>445.28</v>
      </c>
      <c r="E272" s="115"/>
      <c r="F272" s="115"/>
      <c r="O272" s="154"/>
      <c r="X272" s="154"/>
      <c r="Y272" s="154"/>
      <c r="Z272" s="154"/>
      <c r="AA272" s="154"/>
      <c r="AB272" s="154"/>
      <c r="AC272" s="154"/>
      <c r="AD272" s="154"/>
      <c r="AE272" s="154"/>
      <c r="AF272" s="124" t="s">
        <v>513</v>
      </c>
      <c r="AG272" s="158" t="s">
        <v>503</v>
      </c>
      <c r="AH272" s="212">
        <v>90.56</v>
      </c>
      <c r="AI272" s="158" t="s">
        <v>499</v>
      </c>
      <c r="AJ272" s="212">
        <v>116890.58547000003</v>
      </c>
      <c r="AL272" s="154"/>
      <c r="AM272" s="154"/>
      <c r="AN272" s="154"/>
      <c r="AP272" s="154"/>
      <c r="AQ272" s="154"/>
      <c r="AR272" s="154"/>
      <c r="AS272" s="154"/>
      <c r="AT272" s="154"/>
    </row>
    <row r="273" spans="1:46" x14ac:dyDescent="0.2">
      <c r="A273" s="238">
        <v>37657</v>
      </c>
      <c r="B273" s="212">
        <v>230.11999999999998</v>
      </c>
      <c r="C273" s="212">
        <v>0</v>
      </c>
      <c r="D273" s="212">
        <v>230.11999999999998</v>
      </c>
      <c r="E273" s="115"/>
      <c r="F273" s="115"/>
      <c r="O273" s="154"/>
      <c r="X273" s="154"/>
      <c r="Y273" s="154"/>
      <c r="Z273" s="154"/>
      <c r="AA273" s="154"/>
      <c r="AB273" s="154"/>
      <c r="AC273" s="154"/>
      <c r="AD273" s="154"/>
      <c r="AE273" s="154"/>
      <c r="AF273" s="124" t="s">
        <v>513</v>
      </c>
      <c r="AG273" s="158" t="s">
        <v>504</v>
      </c>
      <c r="AH273" s="212">
        <v>925.1</v>
      </c>
      <c r="AL273" s="154"/>
      <c r="AM273" s="154"/>
      <c r="AN273" s="154"/>
      <c r="AP273" s="154"/>
      <c r="AQ273" s="154"/>
      <c r="AR273" s="154"/>
      <c r="AS273" s="154"/>
      <c r="AT273" s="154"/>
    </row>
    <row r="274" spans="1:46" x14ac:dyDescent="0.2">
      <c r="A274" s="238">
        <v>37658</v>
      </c>
      <c r="B274" s="212">
        <v>137.72</v>
      </c>
      <c r="C274" s="212">
        <v>0</v>
      </c>
      <c r="D274" s="212">
        <v>137.72</v>
      </c>
      <c r="E274" s="115"/>
      <c r="F274" s="115"/>
      <c r="O274" s="154"/>
      <c r="X274" s="154"/>
      <c r="Y274" s="154"/>
      <c r="Z274" s="154"/>
      <c r="AA274" s="154"/>
      <c r="AB274" s="154"/>
      <c r="AC274" s="154"/>
      <c r="AD274" s="154"/>
      <c r="AE274" s="154"/>
      <c r="AF274" s="124" t="s">
        <v>513</v>
      </c>
      <c r="AG274" s="158" t="s">
        <v>505</v>
      </c>
      <c r="AH274" s="212">
        <v>531.18999999999994</v>
      </c>
      <c r="AL274" s="154"/>
      <c r="AM274" s="154"/>
      <c r="AN274" s="154"/>
      <c r="AP274" s="154"/>
      <c r="AQ274" s="154"/>
      <c r="AR274" s="154"/>
      <c r="AS274" s="154"/>
      <c r="AT274" s="154"/>
    </row>
    <row r="275" spans="1:46" x14ac:dyDescent="0.2">
      <c r="A275" s="238">
        <v>37659</v>
      </c>
      <c r="B275" s="212">
        <v>341.44000000000005</v>
      </c>
      <c r="C275" s="212">
        <v>0</v>
      </c>
      <c r="D275" s="212">
        <v>341.44000000000005</v>
      </c>
      <c r="E275" s="115"/>
      <c r="F275" s="115"/>
      <c r="O275" s="154"/>
      <c r="X275" s="154"/>
      <c r="Y275" s="154"/>
      <c r="Z275" s="154"/>
      <c r="AA275" s="154"/>
      <c r="AB275" s="154"/>
      <c r="AC275" s="154"/>
      <c r="AD275" s="154"/>
      <c r="AE275" s="154"/>
      <c r="AF275" s="124" t="s">
        <v>513</v>
      </c>
      <c r="AG275" s="158" t="s">
        <v>506</v>
      </c>
      <c r="AH275" s="212">
        <v>112.06799999999998</v>
      </c>
      <c r="AL275" s="154"/>
      <c r="AM275" s="154"/>
      <c r="AN275" s="154"/>
      <c r="AP275" s="154"/>
      <c r="AQ275" s="154"/>
      <c r="AR275" s="154"/>
      <c r="AS275" s="154"/>
      <c r="AT275" s="154"/>
    </row>
    <row r="276" spans="1:46" x14ac:dyDescent="0.2">
      <c r="A276" s="238">
        <v>37660</v>
      </c>
      <c r="B276" s="212">
        <v>1059.3000000000002</v>
      </c>
      <c r="C276" s="212">
        <v>186.44</v>
      </c>
      <c r="D276" s="212">
        <v>1245.7400000000002</v>
      </c>
      <c r="E276" s="115"/>
      <c r="F276" s="115"/>
      <c r="O276" s="154"/>
      <c r="X276" s="154"/>
      <c r="Y276" s="154"/>
      <c r="Z276" s="154"/>
      <c r="AA276" s="154"/>
      <c r="AB276" s="154"/>
      <c r="AC276" s="154"/>
      <c r="AD276" s="154"/>
      <c r="AE276" s="154"/>
      <c r="AF276" s="124" t="s">
        <v>513</v>
      </c>
      <c r="AG276" s="158" t="s">
        <v>507</v>
      </c>
      <c r="AH276" s="212">
        <v>38.35</v>
      </c>
      <c r="AL276" s="154"/>
      <c r="AM276" s="154"/>
      <c r="AN276" s="154"/>
      <c r="AP276" s="154"/>
      <c r="AQ276" s="154"/>
      <c r="AR276" s="154"/>
      <c r="AS276" s="154"/>
      <c r="AT276" s="154"/>
    </row>
    <row r="277" spans="1:46" x14ac:dyDescent="0.2">
      <c r="A277" s="238">
        <v>37661</v>
      </c>
      <c r="B277" s="212">
        <v>37.839999999999996</v>
      </c>
      <c r="C277" s="212">
        <v>0</v>
      </c>
      <c r="D277" s="212">
        <v>37.839999999999996</v>
      </c>
      <c r="E277" s="115"/>
      <c r="F277" s="115"/>
      <c r="O277" s="154"/>
      <c r="X277" s="154"/>
      <c r="Y277" s="154"/>
      <c r="Z277" s="154"/>
      <c r="AA277" s="154"/>
      <c r="AB277" s="154"/>
      <c r="AC277" s="154"/>
      <c r="AD277" s="154"/>
      <c r="AE277" s="154"/>
      <c r="AF277" s="124" t="s">
        <v>513</v>
      </c>
      <c r="AG277" s="158" t="s">
        <v>508</v>
      </c>
      <c r="AH277" s="212">
        <v>789.62600000000009</v>
      </c>
      <c r="AL277" s="154"/>
      <c r="AM277" s="154"/>
      <c r="AN277" s="154"/>
      <c r="AP277" s="154"/>
      <c r="AQ277" s="154"/>
      <c r="AR277" s="154"/>
      <c r="AS277" s="154"/>
      <c r="AT277" s="154"/>
    </row>
    <row r="278" spans="1:46" x14ac:dyDescent="0.2">
      <c r="A278" s="238">
        <v>37662</v>
      </c>
      <c r="B278" s="212">
        <v>1668.92</v>
      </c>
      <c r="C278" s="212">
        <v>95.58</v>
      </c>
      <c r="D278" s="212">
        <v>1764.5</v>
      </c>
      <c r="E278" s="115"/>
      <c r="F278" s="115"/>
      <c r="O278" s="154"/>
      <c r="X278" s="154"/>
      <c r="Y278" s="154"/>
      <c r="Z278" s="154"/>
      <c r="AA278" s="154"/>
      <c r="AB278" s="154"/>
      <c r="AC278" s="154"/>
      <c r="AD278" s="154"/>
      <c r="AE278" s="154"/>
      <c r="AF278" s="124" t="s">
        <v>513</v>
      </c>
      <c r="AG278" s="158" t="s">
        <v>509</v>
      </c>
      <c r="AH278" s="212">
        <v>510.48699999999997</v>
      </c>
      <c r="AL278" s="154"/>
      <c r="AM278" s="154"/>
      <c r="AN278" s="154"/>
      <c r="AP278" s="154"/>
      <c r="AQ278" s="154"/>
      <c r="AR278" s="154"/>
      <c r="AS278" s="154"/>
      <c r="AT278" s="154"/>
    </row>
    <row r="279" spans="1:46" x14ac:dyDescent="0.2">
      <c r="A279" s="238">
        <v>37663</v>
      </c>
      <c r="B279" s="212">
        <v>1599.84</v>
      </c>
      <c r="C279" s="212">
        <v>129.80000000000001</v>
      </c>
      <c r="D279" s="212">
        <v>1729.64</v>
      </c>
      <c r="E279" s="115"/>
      <c r="F279" s="115"/>
      <c r="O279" s="154"/>
      <c r="X279" s="154"/>
      <c r="Y279" s="154"/>
      <c r="Z279" s="154"/>
      <c r="AA279" s="154"/>
      <c r="AB279" s="154"/>
      <c r="AC279" s="154"/>
      <c r="AD279" s="154"/>
      <c r="AE279" s="154"/>
      <c r="AF279" s="124" t="s">
        <v>513</v>
      </c>
      <c r="AG279" s="158" t="s">
        <v>444</v>
      </c>
      <c r="AH279" s="212">
        <v>13.86</v>
      </c>
      <c r="AL279" s="154"/>
      <c r="AM279" s="154"/>
      <c r="AN279" s="154"/>
      <c r="AP279" s="154"/>
      <c r="AQ279" s="154"/>
      <c r="AR279" s="154"/>
      <c r="AS279" s="154"/>
      <c r="AT279" s="154"/>
    </row>
    <row r="280" spans="1:46" x14ac:dyDescent="0.2">
      <c r="A280" s="238">
        <v>37664</v>
      </c>
      <c r="B280" s="212">
        <v>410.52</v>
      </c>
      <c r="C280" s="212">
        <v>0</v>
      </c>
      <c r="D280" s="212">
        <v>410.52</v>
      </c>
      <c r="E280" s="115"/>
      <c r="F280" s="115"/>
      <c r="O280" s="154"/>
      <c r="X280" s="154"/>
      <c r="Y280" s="154"/>
      <c r="Z280" s="154"/>
      <c r="AA280" s="154"/>
      <c r="AB280" s="154"/>
      <c r="AC280" s="154"/>
      <c r="AD280" s="154"/>
      <c r="AE280" s="154"/>
      <c r="AF280" s="124" t="s">
        <v>513</v>
      </c>
      <c r="AG280" s="158" t="s">
        <v>443</v>
      </c>
      <c r="AH280" s="212">
        <v>4300.0520000000006</v>
      </c>
      <c r="AL280" s="154"/>
      <c r="AM280" s="154"/>
      <c r="AN280" s="154"/>
      <c r="AP280" s="154"/>
      <c r="AQ280" s="154"/>
      <c r="AR280" s="154"/>
      <c r="AS280" s="154"/>
      <c r="AT280" s="154"/>
    </row>
    <row r="281" spans="1:46" x14ac:dyDescent="0.2">
      <c r="A281" s="238">
        <v>37665</v>
      </c>
      <c r="B281" s="212">
        <v>157.51999999999998</v>
      </c>
      <c r="C281" s="212">
        <v>0</v>
      </c>
      <c r="D281" s="212">
        <v>157.51999999999998</v>
      </c>
      <c r="E281" s="115"/>
      <c r="F281" s="115"/>
      <c r="O281" s="154"/>
      <c r="X281" s="154"/>
      <c r="Y281" s="154"/>
      <c r="Z281" s="154"/>
      <c r="AA281" s="154"/>
      <c r="AB281" s="154"/>
      <c r="AC281" s="154"/>
      <c r="AD281" s="154"/>
      <c r="AE281" s="154"/>
      <c r="AF281" s="124" t="s">
        <v>513</v>
      </c>
      <c r="AG281" s="158" t="s">
        <v>442</v>
      </c>
      <c r="AH281" s="212">
        <v>296.60000000000002</v>
      </c>
      <c r="AL281" s="154"/>
      <c r="AM281" s="154"/>
      <c r="AN281" s="154"/>
      <c r="AP281" s="154"/>
      <c r="AQ281" s="154"/>
      <c r="AR281" s="154"/>
      <c r="AS281" s="154"/>
      <c r="AT281" s="154"/>
    </row>
    <row r="282" spans="1:46" x14ac:dyDescent="0.2">
      <c r="A282" s="238">
        <v>37666</v>
      </c>
      <c r="B282" s="212">
        <v>490.15999999999997</v>
      </c>
      <c r="C282" s="212">
        <v>0</v>
      </c>
      <c r="D282" s="212">
        <v>490.15999999999997</v>
      </c>
      <c r="E282" s="115"/>
      <c r="F282" s="115"/>
      <c r="O282" s="154"/>
      <c r="X282" s="154"/>
      <c r="Y282" s="154"/>
      <c r="Z282" s="154"/>
      <c r="AA282" s="154"/>
      <c r="AB282" s="154"/>
      <c r="AC282" s="154"/>
      <c r="AD282" s="154"/>
      <c r="AE282" s="154"/>
      <c r="AF282" s="124" t="s">
        <v>513</v>
      </c>
      <c r="AG282" s="158" t="s">
        <v>438</v>
      </c>
      <c r="AH282" s="212">
        <v>132.369</v>
      </c>
      <c r="AL282" s="154"/>
      <c r="AM282" s="154"/>
      <c r="AN282" s="154"/>
      <c r="AP282" s="154"/>
      <c r="AQ282" s="154"/>
      <c r="AR282" s="154"/>
      <c r="AS282" s="154"/>
      <c r="AT282" s="154"/>
    </row>
    <row r="283" spans="1:46" x14ac:dyDescent="0.2">
      <c r="A283" s="238">
        <v>37667</v>
      </c>
      <c r="B283" s="212">
        <v>11.88</v>
      </c>
      <c r="C283" s="212">
        <v>0</v>
      </c>
      <c r="D283" s="212">
        <v>11.88</v>
      </c>
      <c r="E283" s="115"/>
      <c r="F283" s="115"/>
      <c r="O283" s="154"/>
      <c r="X283" s="154"/>
      <c r="Y283" s="154"/>
      <c r="Z283" s="154"/>
      <c r="AA283" s="154"/>
      <c r="AB283" s="154"/>
      <c r="AC283" s="154"/>
      <c r="AD283" s="154"/>
      <c r="AE283" s="154"/>
      <c r="AF283" s="124" t="s">
        <v>513</v>
      </c>
      <c r="AG283" s="158" t="s">
        <v>452</v>
      </c>
      <c r="AH283" s="212">
        <v>308</v>
      </c>
      <c r="AL283" s="154"/>
      <c r="AM283" s="154"/>
      <c r="AN283" s="154"/>
      <c r="AP283" s="154"/>
      <c r="AQ283" s="154"/>
      <c r="AR283" s="154"/>
      <c r="AS283" s="154"/>
      <c r="AT283" s="154"/>
    </row>
    <row r="284" spans="1:46" x14ac:dyDescent="0.2">
      <c r="A284" s="238">
        <v>37668</v>
      </c>
      <c r="B284" s="212">
        <v>5.28</v>
      </c>
      <c r="C284" s="212">
        <v>0</v>
      </c>
      <c r="D284" s="212">
        <v>5.28</v>
      </c>
      <c r="E284" s="115"/>
      <c r="F284" s="115"/>
      <c r="O284" s="154"/>
      <c r="X284" s="154"/>
      <c r="Y284" s="154"/>
      <c r="Z284" s="154"/>
      <c r="AA284" s="154"/>
      <c r="AB284" s="154"/>
      <c r="AC284" s="154"/>
      <c r="AD284" s="154"/>
      <c r="AE284" s="154"/>
      <c r="AF284" s="124" t="s">
        <v>513</v>
      </c>
      <c r="AG284" s="158" t="s">
        <v>454</v>
      </c>
      <c r="AH284" s="212">
        <v>10.56</v>
      </c>
      <c r="AL284" s="154"/>
      <c r="AM284" s="154"/>
      <c r="AN284" s="154"/>
      <c r="AP284" s="154"/>
      <c r="AQ284" s="154"/>
      <c r="AR284" s="154"/>
      <c r="AS284" s="154"/>
      <c r="AT284" s="154"/>
    </row>
    <row r="285" spans="1:46" x14ac:dyDescent="0.2">
      <c r="A285" s="238">
        <v>37669</v>
      </c>
      <c r="B285" s="212">
        <v>314.59999999999997</v>
      </c>
      <c r="C285" s="212">
        <v>8.26</v>
      </c>
      <c r="D285" s="212">
        <v>322.85999999999996</v>
      </c>
      <c r="E285" s="115"/>
      <c r="F285" s="115"/>
      <c r="O285" s="154"/>
      <c r="X285" s="154"/>
      <c r="Y285" s="154"/>
      <c r="Z285" s="154"/>
      <c r="AA285" s="154"/>
      <c r="AB285" s="154"/>
      <c r="AC285" s="154"/>
      <c r="AD285" s="154"/>
      <c r="AE285" s="154"/>
      <c r="AF285" s="124" t="s">
        <v>513</v>
      </c>
      <c r="AG285" s="158" t="s">
        <v>456</v>
      </c>
      <c r="AH285" s="212">
        <v>604.92499999999995</v>
      </c>
      <c r="AL285" s="154"/>
      <c r="AM285" s="154"/>
      <c r="AN285" s="154"/>
      <c r="AP285" s="154"/>
      <c r="AQ285" s="154"/>
      <c r="AR285" s="154"/>
      <c r="AS285" s="154"/>
      <c r="AT285" s="154"/>
    </row>
    <row r="286" spans="1:46" x14ac:dyDescent="0.2">
      <c r="A286" s="238">
        <v>37670</v>
      </c>
      <c r="B286" s="212">
        <v>333.08</v>
      </c>
      <c r="C286" s="212">
        <v>0</v>
      </c>
      <c r="D286" s="212">
        <v>333.08</v>
      </c>
      <c r="E286" s="115"/>
      <c r="F286" s="115"/>
      <c r="O286" s="154"/>
      <c r="X286" s="154"/>
      <c r="Y286" s="154"/>
      <c r="Z286" s="154"/>
      <c r="AA286" s="154"/>
      <c r="AB286" s="154"/>
      <c r="AC286" s="154"/>
      <c r="AD286" s="154"/>
      <c r="AE286" s="154"/>
      <c r="AF286" s="124" t="s">
        <v>513</v>
      </c>
      <c r="AG286" s="158" t="s">
        <v>462</v>
      </c>
      <c r="AH286" s="212">
        <v>3541.2941999999998</v>
      </c>
      <c r="AL286" s="154"/>
      <c r="AM286" s="154"/>
      <c r="AN286" s="154"/>
      <c r="AP286" s="154"/>
      <c r="AQ286" s="154"/>
      <c r="AR286" s="154"/>
      <c r="AS286" s="154"/>
      <c r="AT286" s="154"/>
    </row>
    <row r="287" spans="1:46" x14ac:dyDescent="0.2">
      <c r="A287" s="238">
        <v>37671</v>
      </c>
      <c r="B287" s="212">
        <v>48.4</v>
      </c>
      <c r="C287" s="212">
        <v>0</v>
      </c>
      <c r="D287" s="212">
        <v>48.4</v>
      </c>
      <c r="E287" s="115"/>
      <c r="F287" s="115"/>
      <c r="X287" s="154"/>
      <c r="Y287" s="154"/>
      <c r="Z287" s="154"/>
      <c r="AA287" s="154"/>
      <c r="AB287" s="154"/>
      <c r="AC287" s="154"/>
      <c r="AD287" s="154"/>
      <c r="AE287" s="154"/>
      <c r="AF287" s="124" t="s">
        <v>513</v>
      </c>
      <c r="AG287" s="158" t="s">
        <v>459</v>
      </c>
      <c r="AH287" s="212">
        <v>1050.4930000000002</v>
      </c>
      <c r="AL287" s="154"/>
      <c r="AM287" s="154"/>
      <c r="AN287" s="154"/>
      <c r="AP287" s="154"/>
      <c r="AQ287" s="154"/>
      <c r="AR287" s="154"/>
      <c r="AS287" s="154"/>
      <c r="AT287" s="154"/>
    </row>
    <row r="288" spans="1:46" x14ac:dyDescent="0.2">
      <c r="A288" s="238">
        <v>37672</v>
      </c>
      <c r="B288" s="212">
        <v>14.08</v>
      </c>
      <c r="C288" s="212">
        <v>0</v>
      </c>
      <c r="D288" s="212">
        <v>14.08</v>
      </c>
      <c r="E288" s="115"/>
      <c r="F288" s="115"/>
      <c r="X288" s="154"/>
      <c r="Y288" s="154"/>
      <c r="Z288" s="154"/>
      <c r="AA288" s="154"/>
      <c r="AB288" s="154"/>
      <c r="AC288" s="154"/>
      <c r="AD288" s="154"/>
      <c r="AE288" s="154"/>
      <c r="AF288" s="124" t="s">
        <v>513</v>
      </c>
      <c r="AG288" s="158" t="s">
        <v>460</v>
      </c>
      <c r="AH288" s="212">
        <v>246.15359999999998</v>
      </c>
      <c r="AL288" s="154"/>
      <c r="AM288" s="154"/>
      <c r="AN288" s="154"/>
      <c r="AP288" s="154"/>
      <c r="AQ288" s="154"/>
      <c r="AR288" s="154"/>
      <c r="AS288" s="154"/>
      <c r="AT288" s="154"/>
    </row>
    <row r="289" spans="1:46" x14ac:dyDescent="0.2">
      <c r="A289" s="238">
        <v>37673</v>
      </c>
      <c r="B289" s="212">
        <v>76.56</v>
      </c>
      <c r="C289" s="212">
        <v>0</v>
      </c>
      <c r="D289" s="212">
        <v>76.56</v>
      </c>
      <c r="E289" s="115"/>
      <c r="F289" s="115"/>
      <c r="X289" s="154"/>
      <c r="Y289" s="154"/>
      <c r="Z289" s="154"/>
      <c r="AA289" s="154"/>
      <c r="AB289" s="154"/>
      <c r="AC289" s="154"/>
      <c r="AD289" s="154"/>
      <c r="AE289" s="154"/>
      <c r="AF289" s="124" t="s">
        <v>513</v>
      </c>
      <c r="AG289" s="158" t="s">
        <v>461</v>
      </c>
      <c r="AH289" s="212">
        <v>0</v>
      </c>
      <c r="AL289" s="154"/>
      <c r="AM289" s="154"/>
      <c r="AN289" s="154"/>
      <c r="AP289" s="154"/>
      <c r="AQ289" s="154"/>
      <c r="AR289" s="154"/>
      <c r="AS289" s="154"/>
      <c r="AT289" s="154"/>
    </row>
    <row r="290" spans="1:46" x14ac:dyDescent="0.2">
      <c r="A290" s="238">
        <v>37674</v>
      </c>
      <c r="B290" s="212">
        <v>1229.8</v>
      </c>
      <c r="C290" s="212">
        <v>0</v>
      </c>
      <c r="D290" s="212">
        <v>1229.8</v>
      </c>
      <c r="E290" s="115"/>
      <c r="F290" s="115"/>
      <c r="X290" s="154"/>
      <c r="Y290" s="154"/>
      <c r="Z290" s="154"/>
      <c r="AA290" s="154"/>
      <c r="AB290" s="154"/>
      <c r="AC290" s="154"/>
      <c r="AD290" s="154"/>
      <c r="AE290" s="154"/>
      <c r="AF290" s="124" t="s">
        <v>513</v>
      </c>
      <c r="AG290" s="158" t="s">
        <v>455</v>
      </c>
      <c r="AH290" s="212">
        <v>0</v>
      </c>
      <c r="AL290" s="154"/>
      <c r="AM290" s="154"/>
      <c r="AN290" s="154"/>
      <c r="AP290" s="154"/>
      <c r="AQ290" s="154"/>
      <c r="AR290" s="154"/>
      <c r="AS290" s="154"/>
      <c r="AT290" s="154"/>
    </row>
    <row r="291" spans="1:46" x14ac:dyDescent="0.2">
      <c r="A291" s="238">
        <v>37675</v>
      </c>
      <c r="B291" s="212">
        <v>168.52</v>
      </c>
      <c r="C291" s="212">
        <v>0</v>
      </c>
      <c r="D291" s="212">
        <v>168.52</v>
      </c>
      <c r="E291" s="115"/>
      <c r="F291" s="115"/>
      <c r="X291" s="154"/>
      <c r="Y291" s="154"/>
      <c r="Z291" s="154"/>
      <c r="AA291" s="154"/>
      <c r="AB291" s="154"/>
      <c r="AC291" s="154"/>
      <c r="AD291" s="154"/>
      <c r="AE291" s="154"/>
      <c r="AF291" s="124" t="s">
        <v>513</v>
      </c>
      <c r="AG291" s="158" t="s">
        <v>470</v>
      </c>
      <c r="AH291" s="212">
        <v>2122.91</v>
      </c>
      <c r="AL291" s="154"/>
      <c r="AM291" s="154"/>
      <c r="AN291" s="154"/>
      <c r="AP291" s="154"/>
      <c r="AQ291" s="154"/>
      <c r="AR291" s="154"/>
      <c r="AS291" s="154"/>
      <c r="AT291" s="154"/>
    </row>
    <row r="292" spans="1:46" x14ac:dyDescent="0.2">
      <c r="A292" s="238">
        <v>37676</v>
      </c>
      <c r="B292" s="212">
        <v>2842.84</v>
      </c>
      <c r="C292" s="212">
        <v>142.78</v>
      </c>
      <c r="D292" s="212">
        <v>2985.6200000000003</v>
      </c>
      <c r="E292" s="115"/>
      <c r="F292" s="115"/>
      <c r="X292" s="154"/>
      <c r="Y292" s="154"/>
      <c r="Z292" s="154"/>
      <c r="AA292" s="154"/>
      <c r="AB292" s="154"/>
      <c r="AC292" s="154"/>
      <c r="AD292" s="154"/>
      <c r="AE292" s="154"/>
      <c r="AF292" s="124" t="s">
        <v>513</v>
      </c>
      <c r="AG292" s="158" t="s">
        <v>471</v>
      </c>
      <c r="AH292" s="212">
        <v>0</v>
      </c>
      <c r="AL292" s="154"/>
      <c r="AM292" s="154"/>
      <c r="AN292" s="154"/>
      <c r="AP292" s="154"/>
      <c r="AQ292" s="154"/>
      <c r="AR292" s="154"/>
      <c r="AS292" s="154"/>
      <c r="AT292" s="154"/>
    </row>
    <row r="293" spans="1:46" x14ac:dyDescent="0.2">
      <c r="A293" s="238">
        <v>37677</v>
      </c>
      <c r="B293" s="212">
        <v>181.28000000000003</v>
      </c>
      <c r="C293" s="212">
        <v>0</v>
      </c>
      <c r="D293" s="212">
        <v>181.28000000000003</v>
      </c>
      <c r="E293" s="115"/>
      <c r="F293" s="115"/>
      <c r="X293" s="154"/>
      <c r="Y293" s="154"/>
      <c r="Z293" s="154"/>
      <c r="AA293" s="154"/>
      <c r="AB293" s="154"/>
      <c r="AC293" s="154"/>
      <c r="AD293" s="154"/>
      <c r="AE293" s="154"/>
      <c r="AF293" s="124" t="s">
        <v>513</v>
      </c>
      <c r="AG293" s="158" t="s">
        <v>473</v>
      </c>
      <c r="AH293" s="212">
        <v>0</v>
      </c>
      <c r="AL293" s="154"/>
      <c r="AM293" s="154"/>
      <c r="AN293" s="154"/>
      <c r="AP293" s="154"/>
      <c r="AQ293" s="154"/>
      <c r="AR293" s="154"/>
      <c r="AS293" s="154"/>
      <c r="AT293" s="154"/>
    </row>
    <row r="294" spans="1:46" x14ac:dyDescent="0.2">
      <c r="A294" s="238">
        <v>37678</v>
      </c>
      <c r="B294" s="212">
        <v>393.79999999999995</v>
      </c>
      <c r="C294" s="212">
        <v>118</v>
      </c>
      <c r="D294" s="212">
        <v>511.80000000000007</v>
      </c>
      <c r="E294" s="115"/>
      <c r="F294" s="115"/>
      <c r="X294" s="154"/>
      <c r="Y294" s="154"/>
      <c r="Z294" s="154"/>
      <c r="AA294" s="154"/>
      <c r="AB294" s="154"/>
      <c r="AC294" s="154"/>
      <c r="AD294" s="154"/>
      <c r="AE294" s="154"/>
      <c r="AF294" s="124" t="s">
        <v>513</v>
      </c>
      <c r="AG294" s="158" t="s">
        <v>474</v>
      </c>
      <c r="AH294" s="212">
        <v>4.4000000000000004</v>
      </c>
      <c r="AL294" s="154"/>
      <c r="AM294" s="154"/>
      <c r="AN294" s="154"/>
      <c r="AP294" s="154"/>
      <c r="AQ294" s="154"/>
      <c r="AR294" s="154"/>
      <c r="AS294" s="154"/>
      <c r="AT294" s="154"/>
    </row>
    <row r="295" spans="1:46" x14ac:dyDescent="0.2">
      <c r="A295" s="238">
        <v>37679</v>
      </c>
      <c r="B295" s="212">
        <v>459.79999999999995</v>
      </c>
      <c r="C295" s="212">
        <v>0</v>
      </c>
      <c r="D295" s="212">
        <v>459.79999999999995</v>
      </c>
      <c r="E295" s="115"/>
      <c r="F295" s="115"/>
      <c r="X295" s="154"/>
      <c r="Y295" s="154"/>
      <c r="Z295" s="154"/>
      <c r="AA295" s="154"/>
      <c r="AB295" s="154"/>
      <c r="AC295" s="154"/>
      <c r="AD295" s="154"/>
      <c r="AE295" s="154"/>
      <c r="AF295" s="124" t="s">
        <v>513</v>
      </c>
      <c r="AG295" s="158" t="s">
        <v>476</v>
      </c>
      <c r="AH295" s="212">
        <v>0</v>
      </c>
      <c r="AL295" s="154"/>
      <c r="AM295" s="154"/>
      <c r="AN295" s="154"/>
      <c r="AP295" s="154"/>
      <c r="AQ295" s="154"/>
      <c r="AR295" s="154"/>
      <c r="AS295" s="154"/>
      <c r="AT295" s="154"/>
    </row>
    <row r="296" spans="1:46" x14ac:dyDescent="0.2">
      <c r="A296" s="238">
        <v>37680</v>
      </c>
      <c r="B296" s="212">
        <v>494.99999999999994</v>
      </c>
      <c r="C296" s="212">
        <v>0</v>
      </c>
      <c r="D296" s="212">
        <v>494.99999999999994</v>
      </c>
      <c r="E296" s="115"/>
      <c r="F296" s="115"/>
      <c r="X296" s="154"/>
      <c r="Y296" s="154"/>
      <c r="Z296" s="154"/>
      <c r="AA296" s="154"/>
      <c r="AB296" s="154"/>
      <c r="AC296" s="154"/>
      <c r="AD296" s="154"/>
      <c r="AE296" s="154"/>
      <c r="AL296" s="154"/>
      <c r="AM296" s="154"/>
      <c r="AN296" s="154"/>
      <c r="AP296" s="154"/>
      <c r="AQ296" s="154"/>
      <c r="AR296" s="154"/>
      <c r="AS296" s="154"/>
      <c r="AT296" s="154"/>
    </row>
    <row r="297" spans="1:46" x14ac:dyDescent="0.2">
      <c r="A297" s="238">
        <v>37681</v>
      </c>
      <c r="B297" s="212">
        <v>198.44</v>
      </c>
      <c r="C297" s="212">
        <v>0</v>
      </c>
      <c r="D297" s="212">
        <v>198.44</v>
      </c>
      <c r="E297" s="115"/>
      <c r="F297" s="115"/>
      <c r="X297" s="154"/>
      <c r="Y297" s="154"/>
      <c r="Z297" s="154"/>
      <c r="AA297" s="154"/>
      <c r="AB297" s="154"/>
      <c r="AC297" s="154"/>
      <c r="AD297" s="154"/>
      <c r="AE297" s="154"/>
      <c r="AL297" s="154"/>
      <c r="AM297" s="154"/>
      <c r="AN297" s="154"/>
      <c r="AP297" s="154"/>
      <c r="AQ297" s="154"/>
      <c r="AR297" s="154"/>
      <c r="AS297" s="154"/>
      <c r="AT297" s="154"/>
    </row>
    <row r="298" spans="1:46" x14ac:dyDescent="0.2">
      <c r="A298" s="238">
        <v>37682</v>
      </c>
      <c r="B298" s="212">
        <v>1478.4</v>
      </c>
      <c r="C298" s="212">
        <v>335.12</v>
      </c>
      <c r="D298" s="212">
        <v>1813.52</v>
      </c>
      <c r="E298" s="115"/>
      <c r="F298" s="115"/>
      <c r="X298" s="154"/>
      <c r="Y298" s="154"/>
      <c r="Z298" s="154"/>
      <c r="AA298" s="154"/>
      <c r="AB298" s="154"/>
      <c r="AC298" s="154"/>
      <c r="AD298" s="154"/>
      <c r="AE298" s="154"/>
      <c r="AL298" s="154"/>
      <c r="AM298" s="154"/>
      <c r="AN298" s="154"/>
      <c r="AP298" s="154"/>
      <c r="AQ298" s="154"/>
      <c r="AR298" s="154"/>
      <c r="AS298" s="154"/>
      <c r="AT298" s="154"/>
    </row>
    <row r="299" spans="1:46" x14ac:dyDescent="0.2">
      <c r="A299" s="238">
        <v>37683</v>
      </c>
      <c r="B299" s="212">
        <v>2037.64</v>
      </c>
      <c r="C299" s="212">
        <v>340.42999999999995</v>
      </c>
      <c r="D299" s="212">
        <v>2378.0699999999997</v>
      </c>
      <c r="E299" s="115"/>
      <c r="F299" s="115"/>
      <c r="X299" s="154"/>
      <c r="Y299" s="154"/>
      <c r="Z299" s="154"/>
      <c r="AA299" s="154"/>
      <c r="AB299" s="154"/>
      <c r="AC299" s="154"/>
      <c r="AD299" s="154"/>
      <c r="AE299" s="154"/>
      <c r="AL299" s="154"/>
      <c r="AM299" s="154"/>
      <c r="AN299" s="154"/>
      <c r="AP299" s="154"/>
      <c r="AQ299" s="154"/>
      <c r="AR299" s="154"/>
      <c r="AS299" s="154"/>
      <c r="AT299" s="154"/>
    </row>
    <row r="300" spans="1:46" x14ac:dyDescent="0.2">
      <c r="A300" s="238">
        <v>37684</v>
      </c>
      <c r="B300" s="212">
        <v>5628.0400000000009</v>
      </c>
      <c r="C300" s="212">
        <v>961.69999999999993</v>
      </c>
      <c r="D300" s="212">
        <v>6589.74</v>
      </c>
      <c r="E300" s="116" t="s">
        <v>518</v>
      </c>
      <c r="F300" s="116">
        <v>0.7</v>
      </c>
      <c r="G300" s="117">
        <f>D300*F300</f>
        <v>4612.8179999999993</v>
      </c>
      <c r="H300" s="117">
        <f>SUM(G300:G304)</f>
        <v>15660.797999999999</v>
      </c>
      <c r="I300" s="110">
        <v>37684.680555555555</v>
      </c>
      <c r="J300" s="110">
        <v>37688.496527777781</v>
      </c>
      <c r="K300" s="117"/>
      <c r="L300" s="117"/>
      <c r="M300" s="117" t="s">
        <v>428</v>
      </c>
      <c r="N300" s="117"/>
      <c r="X300" s="154"/>
      <c r="Y300" s="154"/>
      <c r="Z300" s="154"/>
      <c r="AA300" s="154"/>
      <c r="AB300" s="154"/>
      <c r="AC300" s="154"/>
      <c r="AD300" s="154"/>
      <c r="AE300" s="154"/>
      <c r="AF300" s="154"/>
      <c r="AG300" s="154"/>
      <c r="AH300" s="154"/>
      <c r="AI300" s="154"/>
      <c r="AJ300" s="154"/>
      <c r="AK300" s="154"/>
      <c r="AL300" s="154"/>
      <c r="AM300" s="154"/>
      <c r="AN300" s="154"/>
      <c r="AP300" s="154"/>
      <c r="AQ300" s="154"/>
      <c r="AR300" s="154"/>
      <c r="AS300" s="154"/>
      <c r="AT300" s="154"/>
    </row>
    <row r="301" spans="1:46" x14ac:dyDescent="0.2">
      <c r="A301" s="238">
        <v>37685</v>
      </c>
      <c r="B301" s="212">
        <v>4447.9600000000009</v>
      </c>
      <c r="C301" s="212">
        <v>506.22</v>
      </c>
      <c r="D301" s="212">
        <v>4954.18</v>
      </c>
      <c r="E301" s="116" t="s">
        <v>518</v>
      </c>
      <c r="F301" s="116">
        <v>1</v>
      </c>
      <c r="G301" s="117">
        <f t="shared" ref="G301:G304" si="17">D301*F301</f>
        <v>4954.18</v>
      </c>
      <c r="H301" s="117"/>
      <c r="I301" s="117"/>
      <c r="J301" s="117"/>
      <c r="K301" s="117"/>
      <c r="L301" s="117"/>
      <c r="M301" s="117"/>
      <c r="N301" s="117"/>
      <c r="X301" s="154"/>
      <c r="Y301" s="154"/>
      <c r="Z301" s="154"/>
      <c r="AA301" s="154"/>
      <c r="AB301" s="154"/>
      <c r="AC301" s="154"/>
      <c r="AD301" s="154"/>
      <c r="AE301" s="154"/>
      <c r="AF301" s="154"/>
      <c r="AG301" s="154"/>
      <c r="AH301" s="154"/>
      <c r="AI301" s="154"/>
      <c r="AJ301" s="154"/>
      <c r="AK301" s="154"/>
      <c r="AL301" s="154"/>
      <c r="AM301" s="154"/>
      <c r="AN301" s="154"/>
      <c r="AP301" s="154"/>
      <c r="AQ301" s="154"/>
      <c r="AR301" s="154"/>
      <c r="AS301" s="154"/>
      <c r="AT301" s="154"/>
    </row>
    <row r="302" spans="1:46" x14ac:dyDescent="0.2">
      <c r="A302" s="238">
        <v>37686</v>
      </c>
      <c r="B302" s="212">
        <v>3106.4</v>
      </c>
      <c r="C302" s="212">
        <v>205.91</v>
      </c>
      <c r="D302" s="212">
        <v>3312.31</v>
      </c>
      <c r="E302" s="116" t="s">
        <v>518</v>
      </c>
      <c r="F302" s="116">
        <v>1</v>
      </c>
      <c r="G302" s="117">
        <f t="shared" si="17"/>
        <v>3312.31</v>
      </c>
      <c r="H302" s="117"/>
      <c r="I302" s="117"/>
      <c r="J302" s="117"/>
      <c r="K302" s="117"/>
      <c r="L302" s="117"/>
      <c r="M302" s="117"/>
      <c r="N302" s="117"/>
      <c r="X302" s="154"/>
      <c r="Y302" s="154"/>
      <c r="Z302" s="154"/>
      <c r="AA302" s="154"/>
      <c r="AB302" s="154"/>
      <c r="AC302" s="154"/>
      <c r="AD302" s="154"/>
      <c r="AE302" s="154"/>
      <c r="AF302" s="154"/>
      <c r="AG302" s="154"/>
      <c r="AH302" s="154"/>
      <c r="AI302" s="154"/>
      <c r="AJ302" s="154"/>
      <c r="AK302" s="154"/>
      <c r="AL302" s="154"/>
      <c r="AM302" s="154"/>
      <c r="AN302" s="154"/>
      <c r="AP302" s="154"/>
      <c r="AQ302" s="154"/>
      <c r="AR302" s="154"/>
      <c r="AS302" s="154"/>
      <c r="AT302" s="154"/>
    </row>
    <row r="303" spans="1:46" x14ac:dyDescent="0.2">
      <c r="A303" s="238">
        <v>37687</v>
      </c>
      <c r="B303" s="212">
        <v>1969.0000000000002</v>
      </c>
      <c r="C303" s="212">
        <v>384.67999999999995</v>
      </c>
      <c r="D303" s="212">
        <v>2353.6799999999998</v>
      </c>
      <c r="E303" s="116" t="s">
        <v>518</v>
      </c>
      <c r="F303" s="116">
        <v>1</v>
      </c>
      <c r="G303" s="117">
        <f t="shared" si="17"/>
        <v>2353.6799999999998</v>
      </c>
      <c r="H303" s="117"/>
      <c r="I303" s="117"/>
      <c r="J303" s="117"/>
      <c r="K303" s="117"/>
      <c r="L303" s="117"/>
      <c r="M303" s="117"/>
      <c r="N303" s="117"/>
      <c r="X303" s="154"/>
      <c r="Y303" s="154"/>
      <c r="Z303" s="154"/>
      <c r="AA303" s="154"/>
      <c r="AB303" s="154"/>
      <c r="AC303" s="154"/>
      <c r="AD303" s="154"/>
      <c r="AE303" s="154"/>
      <c r="AF303" s="154"/>
      <c r="AG303" s="154"/>
      <c r="AH303" s="154"/>
      <c r="AI303" s="154"/>
      <c r="AJ303" s="154"/>
      <c r="AK303" s="154"/>
      <c r="AL303" s="154"/>
      <c r="AM303" s="154"/>
      <c r="AN303" s="154"/>
      <c r="AP303" s="154"/>
      <c r="AQ303" s="154"/>
      <c r="AR303" s="154"/>
      <c r="AS303" s="154"/>
      <c r="AT303" s="154"/>
    </row>
    <row r="304" spans="1:46" x14ac:dyDescent="0.2">
      <c r="A304" s="238">
        <v>37688</v>
      </c>
      <c r="B304" s="212">
        <v>3684.56</v>
      </c>
      <c r="C304" s="212">
        <v>593.54</v>
      </c>
      <c r="D304" s="212">
        <v>4278.1000000000004</v>
      </c>
      <c r="E304" s="116" t="s">
        <v>518</v>
      </c>
      <c r="F304" s="116">
        <v>0.1</v>
      </c>
      <c r="G304" s="117">
        <f t="shared" si="17"/>
        <v>427.81000000000006</v>
      </c>
      <c r="H304" s="117"/>
      <c r="I304" s="117"/>
      <c r="J304" s="117"/>
      <c r="K304" s="117"/>
      <c r="L304" s="117"/>
      <c r="M304" s="117"/>
      <c r="N304" s="117"/>
      <c r="X304" s="154"/>
      <c r="Y304" s="154"/>
      <c r="Z304" s="154"/>
      <c r="AA304" s="154"/>
      <c r="AB304" s="154"/>
      <c r="AC304" s="154"/>
      <c r="AD304" s="154"/>
      <c r="AE304" s="154"/>
      <c r="AF304" s="154"/>
      <c r="AG304" s="154"/>
      <c r="AH304" s="154"/>
      <c r="AI304" s="154"/>
      <c r="AJ304" s="154"/>
      <c r="AK304" s="154"/>
      <c r="AL304" s="154"/>
      <c r="AM304" s="154"/>
      <c r="AN304" s="154"/>
      <c r="AP304" s="154"/>
      <c r="AQ304" s="154"/>
      <c r="AR304" s="154"/>
      <c r="AS304" s="154"/>
      <c r="AT304" s="154"/>
    </row>
    <row r="305" spans="1:46" x14ac:dyDescent="0.2">
      <c r="A305" s="238">
        <v>37689</v>
      </c>
      <c r="B305" s="212">
        <v>253.00000000000003</v>
      </c>
      <c r="C305" s="212">
        <v>0</v>
      </c>
      <c r="D305" s="212">
        <v>253.00000000000003</v>
      </c>
      <c r="E305" s="115"/>
      <c r="F305" s="115"/>
      <c r="X305" s="154"/>
      <c r="Y305" s="154"/>
      <c r="Z305" s="154"/>
      <c r="AA305" s="154"/>
      <c r="AB305" s="154"/>
      <c r="AC305" s="154"/>
      <c r="AD305" s="154"/>
      <c r="AE305" s="154"/>
      <c r="AF305" s="154"/>
      <c r="AG305" s="154"/>
      <c r="AH305" s="154"/>
      <c r="AI305" s="154"/>
      <c r="AJ305" s="154"/>
      <c r="AK305" s="154"/>
      <c r="AL305" s="154"/>
      <c r="AM305" s="154"/>
      <c r="AN305" s="154"/>
      <c r="AP305" s="154"/>
      <c r="AQ305" s="154"/>
      <c r="AR305" s="154"/>
      <c r="AS305" s="154"/>
      <c r="AT305" s="154"/>
    </row>
    <row r="306" spans="1:46" x14ac:dyDescent="0.2">
      <c r="A306" s="238">
        <v>37690</v>
      </c>
      <c r="B306" s="212">
        <v>172.04</v>
      </c>
      <c r="C306" s="212">
        <v>0</v>
      </c>
      <c r="D306" s="212">
        <v>172.04</v>
      </c>
      <c r="E306" s="115"/>
      <c r="F306" s="115"/>
      <c r="X306" s="154"/>
      <c r="Y306" s="154"/>
      <c r="Z306" s="154"/>
      <c r="AA306" s="154"/>
      <c r="AB306" s="154"/>
      <c r="AC306" s="154"/>
      <c r="AD306" s="154"/>
      <c r="AE306" s="154"/>
      <c r="AF306" s="154"/>
      <c r="AG306" s="154"/>
      <c r="AH306" s="154"/>
      <c r="AI306" s="154"/>
      <c r="AJ306" s="154"/>
      <c r="AK306" s="154"/>
      <c r="AL306" s="154"/>
      <c r="AM306" s="154"/>
      <c r="AN306" s="154"/>
      <c r="AP306" s="154"/>
      <c r="AQ306" s="154"/>
      <c r="AR306" s="154"/>
      <c r="AS306" s="154"/>
      <c r="AT306" s="154"/>
    </row>
    <row r="307" spans="1:46" x14ac:dyDescent="0.2">
      <c r="A307" s="238">
        <v>37691</v>
      </c>
      <c r="B307" s="212">
        <v>34.76</v>
      </c>
      <c r="C307" s="212">
        <v>0</v>
      </c>
      <c r="D307" s="212">
        <v>34.76</v>
      </c>
      <c r="E307" s="115"/>
      <c r="F307" s="115"/>
      <c r="X307" s="154"/>
      <c r="Y307" s="154"/>
      <c r="Z307" s="154"/>
      <c r="AA307" s="154"/>
      <c r="AB307" s="154"/>
      <c r="AC307" s="154"/>
      <c r="AD307" s="154"/>
      <c r="AE307" s="154"/>
      <c r="AF307" s="154"/>
      <c r="AG307" s="154"/>
      <c r="AH307" s="154"/>
      <c r="AI307" s="154"/>
      <c r="AJ307" s="154"/>
      <c r="AK307" s="154"/>
      <c r="AL307" s="154"/>
      <c r="AM307" s="154"/>
      <c r="AN307" s="154"/>
      <c r="AP307" s="154"/>
      <c r="AQ307" s="154"/>
      <c r="AR307" s="154"/>
      <c r="AS307" s="154"/>
      <c r="AT307" s="154"/>
    </row>
    <row r="308" spans="1:46" x14ac:dyDescent="0.2">
      <c r="A308" s="238">
        <v>37692</v>
      </c>
      <c r="B308" s="212">
        <v>1577.4</v>
      </c>
      <c r="C308" s="212">
        <v>203.54999999999998</v>
      </c>
      <c r="D308" s="212">
        <v>1780.9499999999998</v>
      </c>
      <c r="E308" s="115"/>
      <c r="F308" s="115"/>
      <c r="X308" s="154"/>
      <c r="Y308" s="154"/>
      <c r="Z308" s="154"/>
      <c r="AA308" s="154"/>
      <c r="AB308" s="154"/>
      <c r="AC308" s="154"/>
      <c r="AD308" s="154"/>
      <c r="AE308" s="154"/>
      <c r="AF308" s="154"/>
      <c r="AG308" s="154"/>
      <c r="AH308" s="154"/>
      <c r="AI308" s="154"/>
      <c r="AJ308" s="154"/>
      <c r="AK308" s="154"/>
      <c r="AL308" s="154"/>
      <c r="AM308" s="154"/>
      <c r="AN308" s="154"/>
      <c r="AP308" s="154"/>
      <c r="AQ308" s="154"/>
      <c r="AR308" s="154"/>
      <c r="AS308" s="154"/>
      <c r="AT308" s="154"/>
    </row>
    <row r="309" spans="1:46" x14ac:dyDescent="0.2">
      <c r="A309" s="238">
        <v>37693</v>
      </c>
      <c r="B309" s="212">
        <v>2408.12</v>
      </c>
      <c r="C309" s="212">
        <v>35.99</v>
      </c>
      <c r="D309" s="212">
        <v>2444.11</v>
      </c>
      <c r="E309" s="115"/>
      <c r="F309" s="115"/>
      <c r="X309" s="154"/>
      <c r="Y309" s="154"/>
      <c r="Z309" s="154"/>
      <c r="AA309" s="154"/>
      <c r="AB309" s="154"/>
      <c r="AC309" s="154"/>
      <c r="AD309" s="154"/>
      <c r="AE309" s="154"/>
      <c r="AF309" s="154"/>
      <c r="AG309" s="154"/>
      <c r="AH309" s="154"/>
      <c r="AI309" s="154"/>
      <c r="AJ309" s="154"/>
      <c r="AK309" s="154"/>
      <c r="AL309" s="154"/>
      <c r="AM309" s="154"/>
      <c r="AN309" s="154"/>
      <c r="AP309" s="154"/>
      <c r="AQ309" s="154"/>
      <c r="AR309" s="154"/>
      <c r="AS309" s="154"/>
      <c r="AT309" s="154"/>
    </row>
    <row r="310" spans="1:46" x14ac:dyDescent="0.2">
      <c r="A310" s="238">
        <v>37694</v>
      </c>
      <c r="B310" s="212">
        <v>420.64</v>
      </c>
      <c r="C310" s="212">
        <v>0</v>
      </c>
      <c r="D310" s="212">
        <v>420.64</v>
      </c>
      <c r="E310" s="116" t="s">
        <v>520</v>
      </c>
      <c r="F310" s="116">
        <v>1</v>
      </c>
      <c r="G310" s="117">
        <f t="shared" ref="G310:G312" si="18">D310*F310</f>
        <v>420.64</v>
      </c>
      <c r="H310" s="117">
        <f>SUM(G310:G312)</f>
        <v>628.76</v>
      </c>
      <c r="I310" s="110">
        <v>37694.569444444445</v>
      </c>
      <c r="J310" s="110">
        <v>37696.798611111109</v>
      </c>
      <c r="K310" s="117"/>
      <c r="L310" s="117"/>
      <c r="M310" s="117" t="s">
        <v>496</v>
      </c>
      <c r="N310" s="117"/>
      <c r="X310" s="154"/>
      <c r="Y310" s="154"/>
      <c r="Z310" s="154"/>
      <c r="AA310" s="154"/>
      <c r="AB310" s="154"/>
      <c r="AC310" s="154"/>
      <c r="AD310" s="154"/>
      <c r="AE310" s="154"/>
      <c r="AF310" s="154"/>
      <c r="AG310" s="154"/>
      <c r="AH310" s="154"/>
      <c r="AI310" s="154"/>
      <c r="AJ310" s="154"/>
      <c r="AK310" s="154"/>
      <c r="AL310" s="154"/>
      <c r="AM310" s="154"/>
      <c r="AN310" s="154"/>
      <c r="AP310" s="154"/>
      <c r="AQ310" s="154"/>
      <c r="AR310" s="154"/>
      <c r="AS310" s="154"/>
      <c r="AT310" s="154"/>
    </row>
    <row r="311" spans="1:46" x14ac:dyDescent="0.2">
      <c r="A311" s="238">
        <v>37695</v>
      </c>
      <c r="B311" s="212">
        <v>205.48000000000002</v>
      </c>
      <c r="C311" s="212">
        <v>0</v>
      </c>
      <c r="D311" s="212">
        <v>205.48000000000002</v>
      </c>
      <c r="E311" s="116" t="s">
        <v>520</v>
      </c>
      <c r="F311" s="116">
        <v>1</v>
      </c>
      <c r="G311" s="117">
        <f t="shared" si="18"/>
        <v>205.48000000000002</v>
      </c>
      <c r="H311" s="117"/>
      <c r="I311" s="117"/>
      <c r="J311" s="117"/>
      <c r="K311" s="117"/>
      <c r="L311" s="117"/>
      <c r="M311" s="117"/>
      <c r="N311" s="117"/>
      <c r="X311" s="154"/>
      <c r="Y311" s="154"/>
      <c r="Z311" s="154"/>
      <c r="AA311" s="154"/>
      <c r="AB311" s="154"/>
      <c r="AC311" s="154"/>
      <c r="AD311" s="154"/>
      <c r="AE311" s="154"/>
      <c r="AF311" s="154"/>
      <c r="AG311" s="154"/>
      <c r="AH311" s="154"/>
      <c r="AI311" s="154"/>
      <c r="AJ311" s="154"/>
      <c r="AK311" s="154"/>
      <c r="AL311" s="154"/>
      <c r="AM311" s="154"/>
      <c r="AN311" s="154"/>
      <c r="AP311" s="154"/>
      <c r="AQ311" s="154"/>
      <c r="AR311" s="154"/>
      <c r="AS311" s="154"/>
      <c r="AT311" s="154"/>
    </row>
    <row r="312" spans="1:46" x14ac:dyDescent="0.2">
      <c r="A312" s="238">
        <v>37696</v>
      </c>
      <c r="B312" s="212">
        <v>2.64</v>
      </c>
      <c r="C312" s="212">
        <v>0</v>
      </c>
      <c r="D312" s="212">
        <v>2.64</v>
      </c>
      <c r="E312" s="116" t="s">
        <v>520</v>
      </c>
      <c r="F312" s="116">
        <v>1</v>
      </c>
      <c r="G312" s="117">
        <f t="shared" si="18"/>
        <v>2.64</v>
      </c>
      <c r="H312" s="117"/>
      <c r="I312" s="117"/>
      <c r="J312" s="117"/>
      <c r="K312" s="117"/>
      <c r="L312" s="117"/>
      <c r="M312" s="117"/>
      <c r="N312" s="117"/>
      <c r="X312" s="154"/>
      <c r="Y312" s="154"/>
      <c r="Z312" s="154"/>
      <c r="AA312" s="154"/>
      <c r="AB312" s="154"/>
      <c r="AC312" s="154"/>
      <c r="AD312" s="154"/>
      <c r="AE312" s="154"/>
      <c r="AF312" s="154"/>
      <c r="AG312" s="154"/>
      <c r="AH312" s="154"/>
      <c r="AI312" s="154"/>
      <c r="AJ312" s="154"/>
      <c r="AK312" s="154"/>
      <c r="AL312" s="154"/>
      <c r="AM312" s="154"/>
      <c r="AN312" s="154"/>
      <c r="AP312" s="154"/>
      <c r="AQ312" s="154"/>
      <c r="AR312" s="154"/>
      <c r="AS312" s="154"/>
      <c r="AT312" s="154"/>
    </row>
    <row r="313" spans="1:46" x14ac:dyDescent="0.2">
      <c r="A313" s="238">
        <v>37697</v>
      </c>
      <c r="B313" s="212">
        <v>19.36</v>
      </c>
      <c r="C313" s="212">
        <v>0</v>
      </c>
      <c r="D313" s="212">
        <v>19.36</v>
      </c>
      <c r="E313" s="115"/>
      <c r="F313" s="115"/>
      <c r="X313" s="154"/>
      <c r="Y313" s="154"/>
      <c r="Z313" s="154"/>
      <c r="AA313" s="154"/>
      <c r="AB313" s="154"/>
      <c r="AC313" s="154"/>
      <c r="AD313" s="154"/>
      <c r="AE313" s="154"/>
      <c r="AF313" s="154"/>
      <c r="AG313" s="154"/>
      <c r="AH313" s="154"/>
      <c r="AI313" s="154"/>
      <c r="AJ313" s="154"/>
      <c r="AK313" s="154"/>
      <c r="AL313" s="154"/>
      <c r="AM313" s="154"/>
      <c r="AN313" s="154"/>
      <c r="AP313" s="154"/>
      <c r="AQ313" s="154"/>
      <c r="AR313" s="154"/>
      <c r="AS313" s="154"/>
      <c r="AT313" s="154"/>
    </row>
    <row r="314" spans="1:46" x14ac:dyDescent="0.2">
      <c r="A314" s="238">
        <v>37698</v>
      </c>
      <c r="B314" s="212">
        <v>11.44</v>
      </c>
      <c r="C314" s="212">
        <v>0</v>
      </c>
      <c r="D314" s="212">
        <v>11.44</v>
      </c>
      <c r="E314" s="115"/>
      <c r="F314" s="115"/>
      <c r="X314" s="154"/>
      <c r="Y314" s="154"/>
      <c r="Z314" s="154"/>
      <c r="AA314" s="154"/>
      <c r="AB314" s="154"/>
      <c r="AC314" s="154"/>
      <c r="AD314" s="154"/>
      <c r="AE314" s="154"/>
      <c r="AF314" s="154"/>
      <c r="AG314" s="154"/>
      <c r="AH314" s="154"/>
      <c r="AI314" s="154"/>
      <c r="AJ314" s="154"/>
      <c r="AK314" s="154"/>
      <c r="AL314" s="154"/>
      <c r="AM314" s="154"/>
      <c r="AN314" s="154"/>
      <c r="AP314" s="154"/>
      <c r="AQ314" s="154"/>
      <c r="AR314" s="154"/>
      <c r="AS314" s="154"/>
      <c r="AT314" s="154"/>
    </row>
    <row r="315" spans="1:46" x14ac:dyDescent="0.2">
      <c r="A315" s="238">
        <v>37699</v>
      </c>
      <c r="B315" s="212">
        <v>60.28</v>
      </c>
      <c r="C315" s="212">
        <v>0</v>
      </c>
      <c r="D315" s="212">
        <v>60.28</v>
      </c>
      <c r="E315" s="115"/>
      <c r="F315" s="115"/>
      <c r="X315" s="154"/>
      <c r="Y315" s="154"/>
      <c r="Z315" s="154"/>
      <c r="AA315" s="154"/>
      <c r="AB315" s="154"/>
      <c r="AC315" s="154"/>
      <c r="AD315" s="154"/>
      <c r="AE315" s="154"/>
      <c r="AF315" s="154"/>
      <c r="AG315" s="154"/>
      <c r="AH315" s="154"/>
      <c r="AI315" s="154"/>
      <c r="AJ315" s="154"/>
      <c r="AK315" s="154"/>
      <c r="AL315" s="154"/>
      <c r="AM315" s="154"/>
      <c r="AN315" s="154"/>
      <c r="AP315" s="154"/>
      <c r="AQ315" s="154"/>
      <c r="AR315" s="154"/>
      <c r="AS315" s="154"/>
      <c r="AT315" s="154"/>
    </row>
    <row r="316" spans="1:46" x14ac:dyDescent="0.2">
      <c r="A316" s="238">
        <v>37700</v>
      </c>
      <c r="B316" s="212">
        <v>48.4</v>
      </c>
      <c r="C316" s="212">
        <v>0</v>
      </c>
      <c r="D316" s="212">
        <v>48.4</v>
      </c>
      <c r="E316" s="115"/>
      <c r="F316" s="115"/>
    </row>
    <row r="317" spans="1:46" x14ac:dyDescent="0.2">
      <c r="A317" s="238">
        <v>37701</v>
      </c>
      <c r="B317" s="212">
        <v>88.88</v>
      </c>
      <c r="C317" s="212">
        <v>0</v>
      </c>
      <c r="D317" s="212">
        <v>88.88</v>
      </c>
      <c r="E317" s="115"/>
      <c r="F317" s="115"/>
    </row>
    <row r="318" spans="1:46" x14ac:dyDescent="0.2">
      <c r="A318" s="238">
        <v>37702</v>
      </c>
      <c r="B318" s="212">
        <v>18.48</v>
      </c>
      <c r="C318" s="212">
        <v>0</v>
      </c>
      <c r="D318" s="212">
        <v>18.48</v>
      </c>
      <c r="E318" s="115"/>
      <c r="F318" s="115"/>
    </row>
    <row r="319" spans="1:46" x14ac:dyDescent="0.2">
      <c r="A319" s="238">
        <v>37706</v>
      </c>
      <c r="B319" s="212">
        <v>77</v>
      </c>
      <c r="C319" s="212">
        <v>0</v>
      </c>
      <c r="D319" s="212">
        <v>77</v>
      </c>
      <c r="E319" s="115"/>
      <c r="F319" s="115"/>
    </row>
    <row r="320" spans="1:46" x14ac:dyDescent="0.2">
      <c r="A320" s="238">
        <v>37707</v>
      </c>
      <c r="B320" s="212">
        <v>11.88</v>
      </c>
      <c r="C320" s="212">
        <v>0</v>
      </c>
      <c r="D320" s="212">
        <v>11.88</v>
      </c>
      <c r="E320" s="115"/>
      <c r="F320" s="115"/>
    </row>
    <row r="321" spans="1:14" x14ac:dyDescent="0.2">
      <c r="A321" s="238">
        <v>37708</v>
      </c>
      <c r="B321" s="212">
        <v>130.68</v>
      </c>
      <c r="C321" s="212">
        <v>10.029999999999999</v>
      </c>
      <c r="D321" s="212">
        <v>140.71</v>
      </c>
      <c r="E321" s="115"/>
      <c r="F321" s="115"/>
    </row>
    <row r="322" spans="1:14" x14ac:dyDescent="0.2">
      <c r="A322" s="238">
        <v>37709</v>
      </c>
      <c r="B322" s="212">
        <v>89.76</v>
      </c>
      <c r="C322" s="212">
        <v>0</v>
      </c>
      <c r="D322" s="212">
        <v>89.76</v>
      </c>
      <c r="E322" s="115"/>
      <c r="F322" s="115"/>
    </row>
    <row r="323" spans="1:14" x14ac:dyDescent="0.2">
      <c r="A323" s="238">
        <v>37710</v>
      </c>
      <c r="B323" s="212">
        <v>244.20000000000002</v>
      </c>
      <c r="C323" s="212">
        <v>0</v>
      </c>
      <c r="D323" s="212">
        <v>244.20000000000002</v>
      </c>
      <c r="E323" s="115"/>
      <c r="F323" s="115"/>
    </row>
    <row r="324" spans="1:14" x14ac:dyDescent="0.2">
      <c r="A324" s="238">
        <v>37711</v>
      </c>
      <c r="B324" s="212">
        <v>272.8</v>
      </c>
      <c r="C324" s="212">
        <v>0</v>
      </c>
      <c r="D324" s="212">
        <v>272.8</v>
      </c>
      <c r="E324" s="115"/>
      <c r="F324" s="115"/>
    </row>
    <row r="325" spans="1:14" x14ac:dyDescent="0.2">
      <c r="A325" s="238">
        <v>37712</v>
      </c>
      <c r="B325" s="212">
        <v>10.56</v>
      </c>
      <c r="C325" s="212">
        <v>0</v>
      </c>
      <c r="D325" s="212">
        <v>10.56</v>
      </c>
      <c r="E325" s="115"/>
      <c r="F325" s="115"/>
    </row>
    <row r="326" spans="1:14" x14ac:dyDescent="0.2">
      <c r="A326" s="238">
        <v>37714</v>
      </c>
      <c r="B326" s="212">
        <v>72.599999999999994</v>
      </c>
      <c r="C326" s="212">
        <v>27.139999999999997</v>
      </c>
      <c r="D326" s="212">
        <v>99.74</v>
      </c>
      <c r="E326" s="115"/>
      <c r="F326" s="115"/>
    </row>
    <row r="327" spans="1:14" x14ac:dyDescent="0.2">
      <c r="A327" s="238">
        <v>37715</v>
      </c>
      <c r="B327" s="212">
        <v>4319.0400000000009</v>
      </c>
      <c r="C327" s="212">
        <v>683.21999999999991</v>
      </c>
      <c r="D327" s="212">
        <v>5002.26</v>
      </c>
      <c r="E327" s="116" t="s">
        <v>521</v>
      </c>
      <c r="F327" s="116">
        <v>1</v>
      </c>
      <c r="G327" s="117">
        <f t="shared" ref="G327:G328" si="19">D327*F327</f>
        <v>5002.26</v>
      </c>
      <c r="H327" s="117">
        <f>SUM(G327:G328)</f>
        <v>5127.2975000000006</v>
      </c>
      <c r="I327" s="110">
        <v>37715.690972222219</v>
      </c>
      <c r="J327" s="110">
        <v>37716.079861111109</v>
      </c>
      <c r="K327" s="117"/>
      <c r="L327" s="117"/>
      <c r="M327" s="117" t="s">
        <v>519</v>
      </c>
      <c r="N327" s="117"/>
    </row>
    <row r="328" spans="1:14" x14ac:dyDescent="0.2">
      <c r="A328" s="238">
        <v>37716</v>
      </c>
      <c r="B328" s="212">
        <v>2486</v>
      </c>
      <c r="C328" s="212">
        <v>14.75</v>
      </c>
      <c r="D328" s="212">
        <v>2500.75</v>
      </c>
      <c r="E328" s="116" t="s">
        <v>521</v>
      </c>
      <c r="F328" s="116">
        <v>0.05</v>
      </c>
      <c r="G328" s="117">
        <f t="shared" si="19"/>
        <v>125.03750000000001</v>
      </c>
      <c r="H328" s="117"/>
      <c r="I328" s="117"/>
      <c r="J328" s="117"/>
      <c r="K328" s="117"/>
      <c r="L328" s="117"/>
      <c r="M328" s="117"/>
      <c r="N328" s="117"/>
    </row>
    <row r="329" spans="1:14" x14ac:dyDescent="0.2">
      <c r="A329" s="238">
        <v>37717</v>
      </c>
      <c r="B329" s="212">
        <v>139.92000000000002</v>
      </c>
      <c r="C329" s="212">
        <v>11.799999999999999</v>
      </c>
      <c r="D329" s="212">
        <v>151.72000000000003</v>
      </c>
      <c r="E329" s="115"/>
      <c r="F329" s="115"/>
    </row>
    <row r="330" spans="1:14" x14ac:dyDescent="0.2">
      <c r="A330" s="238">
        <v>37718</v>
      </c>
      <c r="B330" s="212">
        <v>8210.84</v>
      </c>
      <c r="C330" s="212">
        <v>1566.45</v>
      </c>
      <c r="D330" s="212">
        <v>9777.2899999999991</v>
      </c>
      <c r="E330" s="115"/>
      <c r="F330" s="115"/>
    </row>
    <row r="331" spans="1:14" x14ac:dyDescent="0.2">
      <c r="A331" s="238">
        <v>37719</v>
      </c>
      <c r="B331" s="212">
        <v>3627.8</v>
      </c>
      <c r="C331" s="212">
        <v>31.269999999999996</v>
      </c>
      <c r="D331" s="212">
        <v>3659.0699999999997</v>
      </c>
      <c r="E331" s="115"/>
      <c r="F331" s="115"/>
    </row>
    <row r="332" spans="1:14" x14ac:dyDescent="0.2">
      <c r="A332" s="238">
        <v>37720</v>
      </c>
      <c r="B332" s="212">
        <v>311.95999999999998</v>
      </c>
      <c r="C332" s="212">
        <v>0</v>
      </c>
      <c r="D332" s="212">
        <v>311.95999999999998</v>
      </c>
      <c r="E332" s="115"/>
      <c r="F332" s="115"/>
    </row>
    <row r="333" spans="1:14" x14ac:dyDescent="0.2">
      <c r="A333" s="238">
        <v>37721</v>
      </c>
      <c r="B333" s="212">
        <v>73.48</v>
      </c>
      <c r="C333" s="212">
        <v>0</v>
      </c>
      <c r="D333" s="212">
        <v>73.48</v>
      </c>
      <c r="E333" s="115"/>
      <c r="F333" s="115"/>
    </row>
    <row r="334" spans="1:14" x14ac:dyDescent="0.2">
      <c r="A334" s="238">
        <v>37724</v>
      </c>
      <c r="B334" s="212">
        <v>34.32</v>
      </c>
      <c r="C334" s="212">
        <v>0</v>
      </c>
      <c r="D334" s="212">
        <v>34.32</v>
      </c>
      <c r="E334" s="115"/>
      <c r="F334" s="115"/>
    </row>
    <row r="335" spans="1:14" x14ac:dyDescent="0.2">
      <c r="A335" s="238">
        <v>37940</v>
      </c>
      <c r="B335" s="212">
        <v>40.92</v>
      </c>
      <c r="C335" s="212">
        <v>0</v>
      </c>
      <c r="D335" s="212">
        <v>40.92</v>
      </c>
      <c r="E335" s="115"/>
      <c r="F335" s="115"/>
    </row>
    <row r="336" spans="1:14" x14ac:dyDescent="0.2">
      <c r="A336" s="238">
        <v>37941</v>
      </c>
      <c r="B336" s="212">
        <v>31.68</v>
      </c>
      <c r="C336" s="212">
        <v>0</v>
      </c>
      <c r="D336" s="212">
        <v>31.68</v>
      </c>
      <c r="E336" s="115"/>
      <c r="F336" s="115"/>
    </row>
    <row r="337" spans="1:6" x14ac:dyDescent="0.2">
      <c r="A337" s="238">
        <v>37942</v>
      </c>
      <c r="B337" s="212">
        <v>90.64</v>
      </c>
      <c r="C337" s="212">
        <v>0</v>
      </c>
      <c r="D337" s="212">
        <v>90.64</v>
      </c>
      <c r="E337" s="115"/>
      <c r="F337" s="115"/>
    </row>
    <row r="338" spans="1:6" x14ac:dyDescent="0.2">
      <c r="A338" s="238">
        <v>37943</v>
      </c>
      <c r="B338" s="212">
        <v>1.32</v>
      </c>
      <c r="C338" s="212">
        <v>0</v>
      </c>
      <c r="D338" s="212">
        <v>1.32</v>
      </c>
      <c r="E338" s="115"/>
      <c r="F338" s="115"/>
    </row>
    <row r="339" spans="1:6" x14ac:dyDescent="0.2">
      <c r="A339" s="238">
        <v>37945</v>
      </c>
      <c r="B339" s="212">
        <v>57.64</v>
      </c>
      <c r="C339" s="212">
        <v>0</v>
      </c>
      <c r="D339" s="212">
        <v>57.64</v>
      </c>
      <c r="E339" s="115"/>
      <c r="F339" s="115"/>
    </row>
    <row r="340" spans="1:6" x14ac:dyDescent="0.2">
      <c r="A340" s="238">
        <v>37947</v>
      </c>
      <c r="B340" s="212">
        <v>25.96</v>
      </c>
      <c r="C340" s="212">
        <v>0</v>
      </c>
      <c r="D340" s="212">
        <v>25.96</v>
      </c>
      <c r="E340" s="115"/>
      <c r="F340" s="115"/>
    </row>
    <row r="341" spans="1:6" x14ac:dyDescent="0.2">
      <c r="A341" s="238">
        <v>37948</v>
      </c>
      <c r="B341" s="212">
        <v>10.119999999999999</v>
      </c>
      <c r="C341" s="212">
        <v>0</v>
      </c>
      <c r="D341" s="212">
        <v>10.119999999999999</v>
      </c>
      <c r="E341" s="115"/>
      <c r="F341" s="115"/>
    </row>
    <row r="342" spans="1:6" x14ac:dyDescent="0.2">
      <c r="A342" s="238">
        <v>37949</v>
      </c>
      <c r="B342" s="212">
        <v>998.18399999999986</v>
      </c>
      <c r="C342" s="212">
        <v>141.6</v>
      </c>
      <c r="D342" s="212">
        <v>1139.7840000000001</v>
      </c>
      <c r="E342" s="115"/>
      <c r="F342" s="115"/>
    </row>
    <row r="343" spans="1:6" x14ac:dyDescent="0.2">
      <c r="A343" s="238">
        <v>37951</v>
      </c>
      <c r="B343" s="212">
        <v>254.76000000000002</v>
      </c>
      <c r="C343" s="212">
        <v>0</v>
      </c>
      <c r="D343" s="212">
        <v>254.76000000000002</v>
      </c>
      <c r="E343" s="115"/>
      <c r="F343" s="115"/>
    </row>
    <row r="344" spans="1:6" x14ac:dyDescent="0.2">
      <c r="A344" s="238">
        <v>37952</v>
      </c>
      <c r="B344" s="212">
        <v>20.416000000000004</v>
      </c>
      <c r="C344" s="212">
        <v>0</v>
      </c>
      <c r="D344" s="212">
        <v>20.416000000000004</v>
      </c>
      <c r="E344" s="115"/>
      <c r="F344" s="115"/>
    </row>
    <row r="345" spans="1:6" x14ac:dyDescent="0.2">
      <c r="A345" s="238">
        <v>37953</v>
      </c>
      <c r="B345" s="212">
        <v>201.16800000000001</v>
      </c>
      <c r="C345" s="212">
        <v>0</v>
      </c>
      <c r="D345" s="212">
        <v>201.16800000000001</v>
      </c>
      <c r="E345" s="115"/>
      <c r="F345" s="115"/>
    </row>
    <row r="346" spans="1:6" x14ac:dyDescent="0.2">
      <c r="A346" s="238">
        <v>37954</v>
      </c>
      <c r="B346" s="212">
        <v>549.12</v>
      </c>
      <c r="C346" s="212">
        <v>0</v>
      </c>
      <c r="D346" s="212">
        <v>549.12</v>
      </c>
      <c r="E346" s="115"/>
      <c r="F346" s="115"/>
    </row>
    <row r="347" spans="1:6" x14ac:dyDescent="0.2">
      <c r="A347" s="238">
        <v>37955</v>
      </c>
      <c r="B347" s="212">
        <v>11</v>
      </c>
      <c r="C347" s="212">
        <v>0</v>
      </c>
      <c r="D347" s="212">
        <v>11</v>
      </c>
      <c r="E347" s="115"/>
      <c r="F347" s="115"/>
    </row>
    <row r="348" spans="1:6" x14ac:dyDescent="0.2">
      <c r="A348" s="238">
        <v>37957</v>
      </c>
      <c r="B348" s="212">
        <v>15.4</v>
      </c>
      <c r="C348" s="212">
        <v>0</v>
      </c>
      <c r="D348" s="212">
        <v>15.4</v>
      </c>
      <c r="E348" s="115"/>
      <c r="F348" s="115"/>
    </row>
    <row r="349" spans="1:6" x14ac:dyDescent="0.2">
      <c r="A349" s="238">
        <v>37958</v>
      </c>
      <c r="B349" s="212">
        <v>182.60000000000002</v>
      </c>
      <c r="C349" s="212">
        <v>0</v>
      </c>
      <c r="D349" s="212">
        <v>182.60000000000002</v>
      </c>
      <c r="E349" s="115"/>
      <c r="F349" s="115"/>
    </row>
    <row r="350" spans="1:6" x14ac:dyDescent="0.2">
      <c r="A350" s="238">
        <v>37959</v>
      </c>
      <c r="B350" s="212">
        <v>25.080000000000002</v>
      </c>
      <c r="C350" s="212">
        <v>0</v>
      </c>
      <c r="D350" s="212">
        <v>25.080000000000002</v>
      </c>
      <c r="E350" s="115"/>
      <c r="F350" s="115"/>
    </row>
    <row r="351" spans="1:6" x14ac:dyDescent="0.2">
      <c r="A351" s="238">
        <v>37960</v>
      </c>
      <c r="B351" s="212">
        <v>14.52</v>
      </c>
      <c r="C351" s="212">
        <v>0</v>
      </c>
      <c r="D351" s="212">
        <v>14.52</v>
      </c>
      <c r="E351" s="115"/>
      <c r="F351" s="115"/>
    </row>
    <row r="352" spans="1:6" x14ac:dyDescent="0.2">
      <c r="A352" s="238">
        <v>37961</v>
      </c>
      <c r="B352" s="212">
        <v>102.08</v>
      </c>
      <c r="C352" s="212">
        <v>12.389999999999999</v>
      </c>
      <c r="D352" s="212">
        <v>114.47</v>
      </c>
      <c r="E352" s="115"/>
      <c r="F352" s="115"/>
    </row>
    <row r="353" spans="1:6" x14ac:dyDescent="0.2">
      <c r="A353" s="238">
        <v>37962</v>
      </c>
      <c r="B353" s="212">
        <v>236.50000000000003</v>
      </c>
      <c r="C353" s="212">
        <v>0</v>
      </c>
      <c r="D353" s="212">
        <v>236.50000000000003</v>
      </c>
      <c r="E353" s="115"/>
      <c r="F353" s="115"/>
    </row>
    <row r="354" spans="1:6" x14ac:dyDescent="0.2">
      <c r="A354" s="238">
        <v>37963</v>
      </c>
      <c r="B354" s="212">
        <v>31.68</v>
      </c>
      <c r="C354" s="212">
        <v>0</v>
      </c>
      <c r="D354" s="212">
        <v>31.68</v>
      </c>
      <c r="E354" s="115"/>
      <c r="F354" s="115"/>
    </row>
    <row r="355" spans="1:6" x14ac:dyDescent="0.2">
      <c r="A355" s="238">
        <v>37964</v>
      </c>
      <c r="B355" s="212">
        <v>218.24</v>
      </c>
      <c r="C355" s="212">
        <v>10.029999999999999</v>
      </c>
      <c r="D355" s="212">
        <v>228.27</v>
      </c>
      <c r="E355" s="115"/>
      <c r="F355" s="115"/>
    </row>
    <row r="356" spans="1:6" x14ac:dyDescent="0.2">
      <c r="A356" s="238">
        <v>37965</v>
      </c>
      <c r="B356" s="212">
        <v>1391.4119999999998</v>
      </c>
      <c r="C356" s="212">
        <v>273.16999999999996</v>
      </c>
      <c r="D356" s="212">
        <v>1664.5819999999999</v>
      </c>
      <c r="E356" s="115"/>
      <c r="F356" s="115"/>
    </row>
    <row r="357" spans="1:6" x14ac:dyDescent="0.2">
      <c r="A357" s="238">
        <v>37966</v>
      </c>
      <c r="B357" s="212">
        <v>119.24</v>
      </c>
      <c r="C357" s="212">
        <v>0</v>
      </c>
      <c r="D357" s="212">
        <v>119.24</v>
      </c>
      <c r="E357" s="115"/>
      <c r="F357" s="115"/>
    </row>
    <row r="358" spans="1:6" x14ac:dyDescent="0.2">
      <c r="A358" s="238">
        <v>37967</v>
      </c>
      <c r="B358" s="212">
        <v>388.96000000000004</v>
      </c>
      <c r="C358" s="212">
        <v>0</v>
      </c>
      <c r="D358" s="212">
        <v>388.96000000000004</v>
      </c>
      <c r="E358" s="115"/>
      <c r="F358" s="115"/>
    </row>
    <row r="359" spans="1:6" x14ac:dyDescent="0.2">
      <c r="A359" s="238">
        <v>37968</v>
      </c>
      <c r="B359" s="212">
        <v>671.66</v>
      </c>
      <c r="C359" s="212">
        <v>37.169999999999995</v>
      </c>
      <c r="D359" s="212">
        <v>708.83</v>
      </c>
      <c r="E359" s="115"/>
      <c r="F359" s="115"/>
    </row>
    <row r="360" spans="1:6" x14ac:dyDescent="0.2">
      <c r="A360" s="238">
        <v>37969</v>
      </c>
      <c r="B360" s="212">
        <v>2313.96</v>
      </c>
      <c r="C360" s="212">
        <v>70.8</v>
      </c>
      <c r="D360" s="212">
        <v>2384.7600000000002</v>
      </c>
      <c r="E360" s="115"/>
      <c r="F360" s="115"/>
    </row>
    <row r="361" spans="1:6" x14ac:dyDescent="0.2">
      <c r="A361" s="238">
        <v>37970</v>
      </c>
      <c r="B361" s="212">
        <v>228.35999999999999</v>
      </c>
      <c r="C361" s="212">
        <v>0</v>
      </c>
      <c r="D361" s="212">
        <v>228.35999999999999</v>
      </c>
      <c r="E361" s="115"/>
      <c r="F361" s="115"/>
    </row>
    <row r="362" spans="1:6" x14ac:dyDescent="0.2">
      <c r="A362" s="238">
        <v>37971</v>
      </c>
      <c r="B362" s="212">
        <v>903.67199999999991</v>
      </c>
      <c r="C362" s="212">
        <v>15.34</v>
      </c>
      <c r="D362" s="212">
        <v>919.01199999999994</v>
      </c>
      <c r="E362" s="115"/>
      <c r="F362" s="115"/>
    </row>
    <row r="363" spans="1:6" x14ac:dyDescent="0.2">
      <c r="A363" s="238">
        <v>37972</v>
      </c>
      <c r="B363" s="212">
        <v>2563.1759999999999</v>
      </c>
      <c r="C363" s="212">
        <v>0</v>
      </c>
      <c r="D363" s="212">
        <v>2563.1759999999999</v>
      </c>
      <c r="E363" s="115"/>
      <c r="F363" s="115"/>
    </row>
    <row r="364" spans="1:6" x14ac:dyDescent="0.2">
      <c r="A364" s="238">
        <v>37973</v>
      </c>
      <c r="B364" s="212">
        <v>628.7600000000001</v>
      </c>
      <c r="C364" s="212">
        <v>0</v>
      </c>
      <c r="D364" s="212">
        <v>628.7600000000001</v>
      </c>
      <c r="E364" s="115"/>
      <c r="F364" s="115"/>
    </row>
    <row r="365" spans="1:6" x14ac:dyDescent="0.2">
      <c r="A365" s="238">
        <v>37974</v>
      </c>
      <c r="B365" s="212">
        <v>509.38799999999998</v>
      </c>
      <c r="C365" s="212">
        <v>0</v>
      </c>
      <c r="D365" s="212">
        <v>509.38799999999998</v>
      </c>
      <c r="E365" s="115"/>
      <c r="F365" s="115"/>
    </row>
    <row r="366" spans="1:6" x14ac:dyDescent="0.2">
      <c r="A366" s="238">
        <v>37975</v>
      </c>
      <c r="B366" s="212">
        <v>362.16399999999999</v>
      </c>
      <c r="C366" s="212">
        <v>0</v>
      </c>
      <c r="D366" s="212">
        <v>362.16399999999999</v>
      </c>
      <c r="E366" s="115"/>
      <c r="F366" s="115"/>
    </row>
    <row r="367" spans="1:6" x14ac:dyDescent="0.2">
      <c r="A367" s="238">
        <v>37976</v>
      </c>
      <c r="B367" s="212">
        <v>59.839999999999996</v>
      </c>
      <c r="C367" s="212">
        <v>0</v>
      </c>
      <c r="D367" s="212">
        <v>59.839999999999996</v>
      </c>
      <c r="E367" s="115"/>
      <c r="F367" s="115"/>
    </row>
    <row r="368" spans="1:6" x14ac:dyDescent="0.2">
      <c r="A368" s="238">
        <v>37977</v>
      </c>
      <c r="B368" s="212">
        <v>107.35999999999999</v>
      </c>
      <c r="C368" s="212">
        <v>0</v>
      </c>
      <c r="D368" s="212">
        <v>107.35999999999999</v>
      </c>
      <c r="E368" s="115"/>
      <c r="F368" s="115"/>
    </row>
    <row r="369" spans="1:14" x14ac:dyDescent="0.2">
      <c r="A369" s="238">
        <v>37978</v>
      </c>
      <c r="B369" s="212">
        <v>2146.4520000000002</v>
      </c>
      <c r="C369" s="212">
        <v>290.87</v>
      </c>
      <c r="D369" s="212">
        <v>2437.3220000000001</v>
      </c>
      <c r="E369" s="115"/>
      <c r="F369" s="115"/>
    </row>
    <row r="370" spans="1:14" x14ac:dyDescent="0.2">
      <c r="A370" s="238">
        <v>37979</v>
      </c>
      <c r="B370" s="212">
        <v>415.79999999999995</v>
      </c>
      <c r="C370" s="212">
        <v>0</v>
      </c>
      <c r="D370" s="212">
        <v>415.79999999999995</v>
      </c>
      <c r="E370" s="115"/>
      <c r="F370" s="115"/>
    </row>
    <row r="371" spans="1:14" x14ac:dyDescent="0.2">
      <c r="A371" s="238">
        <v>37980</v>
      </c>
      <c r="B371" s="212">
        <v>335.72</v>
      </c>
      <c r="C371" s="212">
        <v>0</v>
      </c>
      <c r="D371" s="212">
        <v>335.72</v>
      </c>
      <c r="E371" s="115"/>
      <c r="F371" s="115"/>
    </row>
    <row r="372" spans="1:14" x14ac:dyDescent="0.2">
      <c r="A372" s="238">
        <v>37981</v>
      </c>
      <c r="B372" s="212">
        <v>377.96</v>
      </c>
      <c r="C372" s="212">
        <v>0</v>
      </c>
      <c r="D372" s="212">
        <v>377.96</v>
      </c>
      <c r="E372" s="115"/>
      <c r="F372" s="115"/>
    </row>
    <row r="373" spans="1:14" x14ac:dyDescent="0.2">
      <c r="A373" s="238">
        <v>37983</v>
      </c>
      <c r="B373" s="212">
        <v>60.72</v>
      </c>
      <c r="C373" s="212">
        <v>0</v>
      </c>
      <c r="D373" s="212">
        <v>60.72</v>
      </c>
      <c r="E373" s="115"/>
      <c r="F373" s="115"/>
    </row>
    <row r="374" spans="1:14" x14ac:dyDescent="0.2">
      <c r="A374" s="238">
        <v>37984</v>
      </c>
      <c r="B374" s="212">
        <v>352.44</v>
      </c>
      <c r="C374" s="212">
        <v>0</v>
      </c>
      <c r="D374" s="212">
        <v>352.44</v>
      </c>
      <c r="E374" s="115"/>
      <c r="F374" s="115"/>
    </row>
    <row r="375" spans="1:14" x14ac:dyDescent="0.2">
      <c r="A375" s="238">
        <v>37985</v>
      </c>
      <c r="B375" s="212">
        <v>3.08</v>
      </c>
      <c r="C375" s="212">
        <v>0</v>
      </c>
      <c r="D375" s="212">
        <v>3.08</v>
      </c>
      <c r="E375" s="115"/>
      <c r="F375" s="115"/>
    </row>
    <row r="376" spans="1:14" x14ac:dyDescent="0.2">
      <c r="A376" s="238">
        <v>37986</v>
      </c>
      <c r="B376" s="212">
        <v>4.4000000000000003E-3</v>
      </c>
      <c r="C376" s="212">
        <v>2.9499999999999999E-3</v>
      </c>
      <c r="D376" s="212">
        <v>7.3500000000000006E-3</v>
      </c>
      <c r="E376" s="115"/>
      <c r="F376" s="115"/>
    </row>
    <row r="377" spans="1:14" x14ac:dyDescent="0.2">
      <c r="A377" s="238">
        <v>37987</v>
      </c>
      <c r="B377" s="212">
        <v>203.27999999999997</v>
      </c>
      <c r="C377" s="212">
        <v>0</v>
      </c>
      <c r="D377" s="212">
        <v>203.27999999999997</v>
      </c>
      <c r="E377" s="115"/>
      <c r="F377" s="115"/>
    </row>
    <row r="378" spans="1:14" x14ac:dyDescent="0.2">
      <c r="A378" s="238">
        <v>37988</v>
      </c>
      <c r="B378" s="212">
        <v>301.84000000000003</v>
      </c>
      <c r="C378" s="212">
        <v>0</v>
      </c>
      <c r="D378" s="212">
        <v>301.84000000000003</v>
      </c>
      <c r="E378" s="115"/>
      <c r="F378" s="115"/>
    </row>
    <row r="379" spans="1:14" x14ac:dyDescent="0.2">
      <c r="A379" s="238">
        <v>37989</v>
      </c>
      <c r="B379" s="212">
        <v>88.088000000000008</v>
      </c>
      <c r="C379" s="212">
        <v>0</v>
      </c>
      <c r="D379" s="212">
        <v>88.088000000000008</v>
      </c>
      <c r="E379" s="115"/>
      <c r="F379" s="115"/>
    </row>
    <row r="380" spans="1:14" x14ac:dyDescent="0.2">
      <c r="A380" s="238">
        <v>37990</v>
      </c>
      <c r="B380" s="212">
        <v>4324.32</v>
      </c>
      <c r="C380" s="212">
        <v>1164.07</v>
      </c>
      <c r="D380" s="212">
        <v>5488.3899999999994</v>
      </c>
      <c r="E380" s="116" t="s">
        <v>522</v>
      </c>
      <c r="F380" s="116">
        <v>0.9</v>
      </c>
      <c r="G380" s="117">
        <f t="shared" ref="G380:G381" si="20">D380*F380</f>
        <v>4939.5509999999995</v>
      </c>
      <c r="H380" s="117">
        <f>SUM(G380:G381)</f>
        <v>6014.2469999999994</v>
      </c>
      <c r="I380" s="110">
        <v>37990.677083333336</v>
      </c>
      <c r="J380" s="110">
        <v>37991.177083333336</v>
      </c>
      <c r="K380" s="119">
        <v>37990.59375</v>
      </c>
      <c r="L380" s="119">
        <v>37991.125</v>
      </c>
      <c r="M380" s="117" t="s">
        <v>428</v>
      </c>
      <c r="N380" s="117"/>
    </row>
    <row r="381" spans="1:14" x14ac:dyDescent="0.2">
      <c r="A381" s="238">
        <v>37991</v>
      </c>
      <c r="B381" s="212">
        <v>3091.44</v>
      </c>
      <c r="C381" s="212">
        <v>490.88</v>
      </c>
      <c r="D381" s="212">
        <v>3582.3199999999993</v>
      </c>
      <c r="E381" s="116" t="s">
        <v>522</v>
      </c>
      <c r="F381" s="116">
        <v>0.3</v>
      </c>
      <c r="G381" s="117">
        <f t="shared" si="20"/>
        <v>1074.6959999999997</v>
      </c>
      <c r="H381" s="117"/>
      <c r="I381" s="117"/>
      <c r="J381" s="117"/>
      <c r="K381" s="117"/>
      <c r="L381" s="117"/>
      <c r="M381" s="117"/>
      <c r="N381" s="117"/>
    </row>
    <row r="382" spans="1:14" x14ac:dyDescent="0.2">
      <c r="A382" s="238">
        <v>37992</v>
      </c>
      <c r="B382" s="212">
        <v>191.4</v>
      </c>
      <c r="C382" s="212">
        <v>0</v>
      </c>
      <c r="D382" s="212">
        <v>191.4</v>
      </c>
      <c r="E382" s="115"/>
      <c r="F382" s="115"/>
    </row>
    <row r="383" spans="1:14" x14ac:dyDescent="0.2">
      <c r="A383" s="238">
        <v>37993</v>
      </c>
      <c r="B383" s="212">
        <v>575.38800000000003</v>
      </c>
      <c r="C383" s="212">
        <v>0</v>
      </c>
      <c r="D383" s="212">
        <v>575.38800000000003</v>
      </c>
      <c r="E383" s="115"/>
      <c r="F383" s="115"/>
    </row>
    <row r="384" spans="1:14" x14ac:dyDescent="0.2">
      <c r="A384" s="238">
        <v>37994</v>
      </c>
      <c r="B384" s="212">
        <v>679.8</v>
      </c>
      <c r="C384" s="212">
        <v>15.93</v>
      </c>
      <c r="D384" s="212">
        <v>695.73</v>
      </c>
      <c r="E384" s="115"/>
      <c r="F384" s="115"/>
    </row>
    <row r="385" spans="1:14" x14ac:dyDescent="0.2">
      <c r="A385" s="238">
        <v>37995</v>
      </c>
      <c r="B385" s="212">
        <v>6325.4400000000014</v>
      </c>
      <c r="C385" s="212">
        <v>2072.08</v>
      </c>
      <c r="D385" s="212">
        <v>8397.52</v>
      </c>
      <c r="E385" s="115"/>
      <c r="F385" s="115"/>
    </row>
    <row r="386" spans="1:14" x14ac:dyDescent="0.2">
      <c r="A386" s="238">
        <v>37996</v>
      </c>
      <c r="B386" s="212">
        <v>1287.8800000000001</v>
      </c>
      <c r="C386" s="212">
        <v>191.75</v>
      </c>
      <c r="D386" s="212">
        <v>1479.63</v>
      </c>
      <c r="E386" s="115"/>
      <c r="F386" s="115"/>
    </row>
    <row r="387" spans="1:14" x14ac:dyDescent="0.2">
      <c r="A387" s="238">
        <v>37997</v>
      </c>
      <c r="B387" s="212">
        <v>222.64</v>
      </c>
      <c r="C387" s="212">
        <v>0</v>
      </c>
      <c r="D387" s="212">
        <v>222.64</v>
      </c>
      <c r="E387" s="115"/>
      <c r="F387" s="115"/>
    </row>
    <row r="388" spans="1:14" x14ac:dyDescent="0.2">
      <c r="A388" s="238">
        <v>37998</v>
      </c>
      <c r="B388" s="212">
        <v>145.19999999999999</v>
      </c>
      <c r="C388" s="212">
        <v>0</v>
      </c>
      <c r="D388" s="212">
        <v>145.19999999999999</v>
      </c>
      <c r="E388" s="115"/>
      <c r="F388" s="115"/>
    </row>
    <row r="389" spans="1:14" x14ac:dyDescent="0.2">
      <c r="A389" s="238">
        <v>37999</v>
      </c>
      <c r="B389" s="212">
        <v>96.8</v>
      </c>
      <c r="C389" s="212">
        <v>0</v>
      </c>
      <c r="D389" s="212">
        <v>96.8</v>
      </c>
      <c r="E389" s="115"/>
      <c r="F389" s="115"/>
    </row>
    <row r="390" spans="1:14" x14ac:dyDescent="0.2">
      <c r="A390" s="238">
        <v>38000</v>
      </c>
      <c r="B390" s="212">
        <v>2039.8400000000001</v>
      </c>
      <c r="C390" s="212">
        <v>205.91</v>
      </c>
      <c r="D390" s="212">
        <v>2245.75</v>
      </c>
      <c r="E390" s="115"/>
      <c r="F390" s="115"/>
    </row>
    <row r="391" spans="1:14" x14ac:dyDescent="0.2">
      <c r="A391" s="238">
        <v>38001</v>
      </c>
      <c r="B391" s="212">
        <v>1975.6</v>
      </c>
      <c r="C391" s="212">
        <v>185.85</v>
      </c>
      <c r="D391" s="212">
        <v>2161.4500000000003</v>
      </c>
      <c r="E391" s="115"/>
      <c r="F391" s="115"/>
    </row>
    <row r="392" spans="1:14" x14ac:dyDescent="0.2">
      <c r="A392" s="238">
        <v>38002</v>
      </c>
      <c r="B392" s="212">
        <v>2299.0879999999997</v>
      </c>
      <c r="C392" s="212">
        <v>118.58999999999999</v>
      </c>
      <c r="D392" s="212">
        <v>2417.6779999999999</v>
      </c>
      <c r="E392" s="115"/>
      <c r="F392" s="115"/>
    </row>
    <row r="393" spans="1:14" x14ac:dyDescent="0.2">
      <c r="A393" s="238">
        <v>38003</v>
      </c>
      <c r="B393" s="212">
        <v>6319.28</v>
      </c>
      <c r="C393" s="212">
        <v>661.98</v>
      </c>
      <c r="D393" s="212">
        <v>6981.2599999999993</v>
      </c>
      <c r="E393" s="116" t="s">
        <v>523</v>
      </c>
      <c r="F393" s="116">
        <v>1</v>
      </c>
      <c r="G393" s="117">
        <f t="shared" ref="G393:G394" si="21">D393*F393</f>
        <v>6981.2599999999993</v>
      </c>
      <c r="H393" s="117">
        <f>SUM(G393:G394)</f>
        <v>7017.8679999999995</v>
      </c>
      <c r="I393" s="110">
        <v>38003.236111111109</v>
      </c>
      <c r="J393" s="110">
        <v>38004.208333333336</v>
      </c>
      <c r="K393" s="119">
        <v>38003.010416666664</v>
      </c>
      <c r="L393" s="119">
        <v>38003.458333333336</v>
      </c>
      <c r="M393" s="117" t="s">
        <v>445</v>
      </c>
      <c r="N393" s="117"/>
    </row>
    <row r="394" spans="1:14" x14ac:dyDescent="0.2">
      <c r="A394" s="238">
        <v>38004</v>
      </c>
      <c r="B394" s="212">
        <v>183.04</v>
      </c>
      <c r="C394" s="212">
        <v>0</v>
      </c>
      <c r="D394" s="212">
        <v>183.04</v>
      </c>
      <c r="E394" s="116" t="s">
        <v>523</v>
      </c>
      <c r="F394" s="116">
        <v>0.2</v>
      </c>
      <c r="G394" s="117">
        <f t="shared" si="21"/>
        <v>36.607999999999997</v>
      </c>
      <c r="H394" s="117"/>
      <c r="I394" s="117"/>
      <c r="J394" s="117"/>
      <c r="K394" s="117"/>
      <c r="L394" s="117"/>
      <c r="M394" s="117"/>
      <c r="N394" s="117"/>
    </row>
    <row r="395" spans="1:14" x14ac:dyDescent="0.2">
      <c r="A395" s="238">
        <v>38005</v>
      </c>
      <c r="B395" s="212">
        <v>182.6</v>
      </c>
      <c r="C395" s="212">
        <v>0</v>
      </c>
      <c r="D395" s="212">
        <v>182.6</v>
      </c>
      <c r="E395" s="115"/>
      <c r="F395" s="115"/>
    </row>
    <row r="396" spans="1:14" x14ac:dyDescent="0.2">
      <c r="A396" s="238">
        <v>38006</v>
      </c>
      <c r="B396" s="212">
        <v>95.47999999999999</v>
      </c>
      <c r="C396" s="212">
        <v>5.8999999999999995</v>
      </c>
      <c r="D396" s="212">
        <v>101.38</v>
      </c>
      <c r="E396" s="115"/>
      <c r="F396" s="115"/>
    </row>
    <row r="397" spans="1:14" x14ac:dyDescent="0.2">
      <c r="A397" s="238">
        <v>38007</v>
      </c>
      <c r="B397" s="212">
        <v>496.05599999999998</v>
      </c>
      <c r="C397" s="212">
        <v>0</v>
      </c>
      <c r="D397" s="212">
        <v>496.05599999999998</v>
      </c>
      <c r="E397" s="115"/>
      <c r="F397" s="115"/>
    </row>
    <row r="398" spans="1:14" x14ac:dyDescent="0.2">
      <c r="A398" s="238">
        <v>38008</v>
      </c>
      <c r="B398" s="212">
        <v>242</v>
      </c>
      <c r="C398" s="212">
        <v>29.5</v>
      </c>
      <c r="D398" s="212">
        <v>271.5</v>
      </c>
      <c r="E398" s="115"/>
      <c r="F398" s="115"/>
    </row>
    <row r="399" spans="1:14" x14ac:dyDescent="0.2">
      <c r="A399" s="238">
        <v>38009</v>
      </c>
      <c r="B399" s="212">
        <v>7711.2640000000001</v>
      </c>
      <c r="C399" s="212">
        <v>1490.3399999999997</v>
      </c>
      <c r="D399" s="212">
        <v>9201.6040000000012</v>
      </c>
      <c r="E399" s="115"/>
      <c r="F399" s="115"/>
    </row>
    <row r="400" spans="1:14" x14ac:dyDescent="0.2">
      <c r="A400" s="238">
        <v>38010</v>
      </c>
      <c r="B400" s="212">
        <v>555.36800000000005</v>
      </c>
      <c r="C400" s="212">
        <v>10.62</v>
      </c>
      <c r="D400" s="212">
        <v>565.98800000000006</v>
      </c>
      <c r="E400" s="115"/>
      <c r="F400" s="115"/>
    </row>
    <row r="401" spans="1:6" x14ac:dyDescent="0.2">
      <c r="A401" s="238">
        <v>38011</v>
      </c>
      <c r="B401" s="212">
        <v>1425.6000000000001</v>
      </c>
      <c r="C401" s="212">
        <v>45.429999999999993</v>
      </c>
      <c r="D401" s="212">
        <v>1471.0300000000002</v>
      </c>
      <c r="E401" s="115"/>
      <c r="F401" s="115"/>
    </row>
    <row r="402" spans="1:6" x14ac:dyDescent="0.2">
      <c r="A402" s="238">
        <v>38012</v>
      </c>
      <c r="B402" s="212">
        <v>7809.5599999999986</v>
      </c>
      <c r="C402" s="212">
        <v>1369.3899999999996</v>
      </c>
      <c r="D402" s="212">
        <v>9178.9499999999989</v>
      </c>
      <c r="E402" s="115"/>
      <c r="F402" s="115"/>
    </row>
    <row r="403" spans="1:6" x14ac:dyDescent="0.2">
      <c r="A403" s="238">
        <v>38013</v>
      </c>
      <c r="B403" s="212">
        <v>3932.7200000000003</v>
      </c>
      <c r="C403" s="212">
        <v>709.77</v>
      </c>
      <c r="D403" s="212">
        <v>4642.49</v>
      </c>
      <c r="E403" s="115"/>
      <c r="F403" s="115"/>
    </row>
    <row r="404" spans="1:6" x14ac:dyDescent="0.2">
      <c r="A404" s="238">
        <v>38014</v>
      </c>
      <c r="B404" s="212">
        <v>635.36</v>
      </c>
      <c r="C404" s="212">
        <v>0</v>
      </c>
      <c r="D404" s="212">
        <v>635.36</v>
      </c>
      <c r="E404" s="115"/>
      <c r="F404" s="115"/>
    </row>
    <row r="405" spans="1:6" x14ac:dyDescent="0.2">
      <c r="A405" s="238">
        <v>38015</v>
      </c>
      <c r="B405" s="212">
        <v>106.47999999999999</v>
      </c>
      <c r="C405" s="212">
        <v>0</v>
      </c>
      <c r="D405" s="212">
        <v>106.47999999999999</v>
      </c>
      <c r="E405" s="115"/>
      <c r="F405" s="115"/>
    </row>
    <row r="406" spans="1:6" x14ac:dyDescent="0.2">
      <c r="A406" s="238">
        <v>38016</v>
      </c>
      <c r="B406" s="212">
        <v>118.184</v>
      </c>
      <c r="C406" s="212">
        <v>0</v>
      </c>
      <c r="D406" s="212">
        <v>118.184</v>
      </c>
      <c r="E406" s="115"/>
      <c r="F406" s="115"/>
    </row>
    <row r="407" spans="1:6" x14ac:dyDescent="0.2">
      <c r="A407" s="238">
        <v>38017</v>
      </c>
      <c r="B407" s="212">
        <v>0.88439999999999996</v>
      </c>
      <c r="C407" s="212">
        <v>0.59294999999999998</v>
      </c>
      <c r="D407" s="212">
        <v>1.4773499999999999</v>
      </c>
      <c r="E407" s="115"/>
      <c r="F407" s="115"/>
    </row>
    <row r="408" spans="1:6" x14ac:dyDescent="0.2">
      <c r="A408" s="238">
        <v>38018</v>
      </c>
      <c r="B408" s="212">
        <v>496.76</v>
      </c>
      <c r="C408" s="212">
        <v>82.6</v>
      </c>
      <c r="D408" s="212">
        <v>579.36</v>
      </c>
      <c r="E408" s="115"/>
      <c r="F408" s="115"/>
    </row>
    <row r="409" spans="1:6" x14ac:dyDescent="0.2">
      <c r="A409" s="238">
        <v>38019</v>
      </c>
      <c r="B409" s="212">
        <v>3228.28</v>
      </c>
      <c r="C409" s="212">
        <v>610.65000000000009</v>
      </c>
      <c r="D409" s="212">
        <v>3838.9300000000003</v>
      </c>
      <c r="E409" s="115"/>
      <c r="F409" s="115"/>
    </row>
    <row r="410" spans="1:6" x14ac:dyDescent="0.2">
      <c r="A410" s="238">
        <v>38020</v>
      </c>
      <c r="B410" s="212">
        <v>5433.6479999999992</v>
      </c>
      <c r="C410" s="212">
        <v>270.21999999999997</v>
      </c>
      <c r="D410" s="212">
        <v>5703.8679999999995</v>
      </c>
      <c r="E410" s="115"/>
      <c r="F410" s="115"/>
    </row>
    <row r="411" spans="1:6" x14ac:dyDescent="0.2">
      <c r="A411" s="238">
        <v>38021</v>
      </c>
      <c r="B411" s="212">
        <v>24.64</v>
      </c>
      <c r="C411" s="212">
        <v>0</v>
      </c>
      <c r="D411" s="212">
        <v>24.64</v>
      </c>
      <c r="E411" s="115"/>
      <c r="F411" s="115"/>
    </row>
    <row r="412" spans="1:6" x14ac:dyDescent="0.2">
      <c r="A412" s="238">
        <v>38022</v>
      </c>
      <c r="B412" s="212">
        <v>3118.2799999999997</v>
      </c>
      <c r="C412" s="212">
        <v>477.90000000000003</v>
      </c>
      <c r="D412" s="212">
        <v>3596.18</v>
      </c>
      <c r="E412" s="115"/>
      <c r="F412" s="115"/>
    </row>
    <row r="413" spans="1:6" x14ac:dyDescent="0.2">
      <c r="A413" s="238">
        <v>38023</v>
      </c>
      <c r="B413" s="212">
        <v>3927</v>
      </c>
      <c r="C413" s="212">
        <v>144.54999999999998</v>
      </c>
      <c r="D413" s="212">
        <v>4071.55</v>
      </c>
      <c r="E413" s="115"/>
      <c r="F413" s="115"/>
    </row>
    <row r="414" spans="1:6" x14ac:dyDescent="0.2">
      <c r="A414" s="238">
        <v>38024</v>
      </c>
      <c r="B414" s="212">
        <v>1891.9999999999995</v>
      </c>
      <c r="C414" s="212">
        <v>23.599999999999998</v>
      </c>
      <c r="D414" s="212">
        <v>1915.5999999999997</v>
      </c>
      <c r="E414" s="115"/>
      <c r="F414" s="115"/>
    </row>
    <row r="415" spans="1:6" x14ac:dyDescent="0.2">
      <c r="A415" s="238">
        <v>38025</v>
      </c>
      <c r="B415" s="212">
        <v>487.08</v>
      </c>
      <c r="C415" s="212">
        <v>0</v>
      </c>
      <c r="D415" s="212">
        <v>487.08</v>
      </c>
      <c r="E415" s="115"/>
      <c r="F415" s="115"/>
    </row>
    <row r="416" spans="1:6" x14ac:dyDescent="0.2">
      <c r="A416" s="238">
        <v>38026</v>
      </c>
      <c r="B416" s="212">
        <v>58.08</v>
      </c>
      <c r="C416" s="212">
        <v>0</v>
      </c>
      <c r="D416" s="212">
        <v>58.08</v>
      </c>
      <c r="E416" s="115"/>
      <c r="F416" s="115"/>
    </row>
    <row r="417" spans="1:14" x14ac:dyDescent="0.2">
      <c r="A417" s="238">
        <v>38027</v>
      </c>
      <c r="B417" s="212">
        <v>571.55999999999995</v>
      </c>
      <c r="C417" s="212">
        <v>156.94</v>
      </c>
      <c r="D417" s="212">
        <v>728.5</v>
      </c>
      <c r="E417" s="115"/>
      <c r="F417" s="115"/>
    </row>
    <row r="418" spans="1:14" x14ac:dyDescent="0.2">
      <c r="A418" s="238">
        <v>38028</v>
      </c>
      <c r="B418" s="212">
        <v>311.52</v>
      </c>
      <c r="C418" s="212">
        <v>0</v>
      </c>
      <c r="D418" s="212">
        <v>311.52</v>
      </c>
      <c r="E418" s="115"/>
      <c r="F418" s="115"/>
    </row>
    <row r="419" spans="1:14" x14ac:dyDescent="0.2">
      <c r="A419" s="238">
        <v>38029</v>
      </c>
      <c r="B419" s="212">
        <v>1088.56</v>
      </c>
      <c r="C419" s="212">
        <v>64.899999999999991</v>
      </c>
      <c r="D419" s="212">
        <v>1153.46</v>
      </c>
      <c r="E419" s="115"/>
      <c r="F419" s="115"/>
    </row>
    <row r="420" spans="1:14" x14ac:dyDescent="0.2">
      <c r="A420" s="238">
        <v>38030</v>
      </c>
      <c r="B420" s="212">
        <v>343.2</v>
      </c>
      <c r="C420" s="212">
        <v>0</v>
      </c>
      <c r="D420" s="212">
        <v>343.2</v>
      </c>
      <c r="E420" s="115"/>
      <c r="F420" s="115"/>
    </row>
    <row r="421" spans="1:14" x14ac:dyDescent="0.2">
      <c r="A421" s="238">
        <v>38031</v>
      </c>
      <c r="B421" s="212">
        <v>226.60000000000002</v>
      </c>
      <c r="C421" s="212">
        <v>0</v>
      </c>
      <c r="D421" s="212">
        <v>226.60000000000002</v>
      </c>
      <c r="E421" s="115"/>
      <c r="F421" s="115"/>
    </row>
    <row r="422" spans="1:14" x14ac:dyDescent="0.2">
      <c r="A422" s="238">
        <v>38032</v>
      </c>
      <c r="B422" s="212">
        <v>100.32</v>
      </c>
      <c r="C422" s="212">
        <v>0</v>
      </c>
      <c r="D422" s="212">
        <v>100.32</v>
      </c>
      <c r="E422" s="115"/>
      <c r="F422" s="115"/>
    </row>
    <row r="423" spans="1:14" x14ac:dyDescent="0.2">
      <c r="A423" s="238">
        <v>38033</v>
      </c>
      <c r="B423" s="212">
        <v>176.44</v>
      </c>
      <c r="C423" s="212">
        <v>0</v>
      </c>
      <c r="D423" s="212">
        <v>176.44</v>
      </c>
      <c r="E423" s="115"/>
      <c r="F423" s="115"/>
    </row>
    <row r="424" spans="1:14" x14ac:dyDescent="0.2">
      <c r="A424" s="238">
        <v>38034</v>
      </c>
      <c r="B424" s="212">
        <v>335.28</v>
      </c>
      <c r="C424" s="212">
        <v>0</v>
      </c>
      <c r="D424" s="212">
        <v>335.28</v>
      </c>
      <c r="E424" s="115"/>
      <c r="F424" s="115"/>
    </row>
    <row r="425" spans="1:14" x14ac:dyDescent="0.2">
      <c r="A425" s="238">
        <v>38035</v>
      </c>
      <c r="B425" s="212">
        <v>394.68000000000006</v>
      </c>
      <c r="C425" s="212">
        <v>0</v>
      </c>
      <c r="D425" s="212">
        <v>394.68000000000006</v>
      </c>
      <c r="E425" s="115"/>
      <c r="F425" s="115"/>
    </row>
    <row r="426" spans="1:14" x14ac:dyDescent="0.2">
      <c r="A426" s="238">
        <v>38036</v>
      </c>
      <c r="B426" s="212">
        <v>247.49999999999997</v>
      </c>
      <c r="C426" s="212">
        <v>0</v>
      </c>
      <c r="D426" s="212">
        <v>247.49999999999997</v>
      </c>
      <c r="E426" s="116" t="s">
        <v>524</v>
      </c>
      <c r="F426" s="116">
        <v>0</v>
      </c>
      <c r="G426" s="117">
        <f t="shared" ref="G426:G429" si="22">D426*F426</f>
        <v>0</v>
      </c>
      <c r="H426" s="117">
        <f>SUM(G426:G429)</f>
        <v>3994.6255999999998</v>
      </c>
      <c r="I426" s="110">
        <v>38036.753472222219</v>
      </c>
      <c r="J426" s="110">
        <v>38039.340277777781</v>
      </c>
      <c r="K426" s="117"/>
      <c r="L426" s="117"/>
      <c r="M426" s="117" t="s">
        <v>525</v>
      </c>
      <c r="N426" s="117"/>
    </row>
    <row r="427" spans="1:14" x14ac:dyDescent="0.2">
      <c r="A427" s="238">
        <v>38037</v>
      </c>
      <c r="B427" s="212">
        <v>1452.44</v>
      </c>
      <c r="C427" s="212">
        <v>80.239999999999995</v>
      </c>
      <c r="D427" s="212">
        <v>1532.6799999999998</v>
      </c>
      <c r="E427" s="116" t="s">
        <v>524</v>
      </c>
      <c r="F427" s="116">
        <v>1</v>
      </c>
      <c r="G427" s="117">
        <f t="shared" si="22"/>
        <v>1532.6799999999998</v>
      </c>
      <c r="H427" s="117"/>
      <c r="I427" s="117"/>
      <c r="J427" s="117"/>
      <c r="K427" s="117"/>
      <c r="L427" s="117"/>
      <c r="M427" s="117"/>
      <c r="N427" s="117"/>
    </row>
    <row r="428" spans="1:14" x14ac:dyDescent="0.2">
      <c r="A428" s="238">
        <v>38038</v>
      </c>
      <c r="B428" s="212">
        <v>1958.4399999999998</v>
      </c>
      <c r="C428" s="212">
        <v>0</v>
      </c>
      <c r="D428" s="212">
        <v>1958.4399999999998</v>
      </c>
      <c r="E428" s="116" t="s">
        <v>524</v>
      </c>
      <c r="F428" s="116">
        <v>1</v>
      </c>
      <c r="G428" s="117">
        <f t="shared" si="22"/>
        <v>1958.4399999999998</v>
      </c>
      <c r="H428" s="117"/>
      <c r="I428" s="117"/>
      <c r="J428" s="117"/>
      <c r="K428" s="117"/>
      <c r="L428" s="117"/>
      <c r="M428" s="117"/>
      <c r="N428" s="117"/>
    </row>
    <row r="429" spans="1:14" x14ac:dyDescent="0.2">
      <c r="A429" s="238">
        <v>38039</v>
      </c>
      <c r="B429" s="212">
        <v>581.59199999999998</v>
      </c>
      <c r="C429" s="212">
        <v>47.79</v>
      </c>
      <c r="D429" s="212">
        <v>629.38199999999995</v>
      </c>
      <c r="E429" s="116" t="s">
        <v>524</v>
      </c>
      <c r="F429" s="116">
        <v>0.8</v>
      </c>
      <c r="G429" s="117">
        <f t="shared" si="22"/>
        <v>503.50559999999996</v>
      </c>
      <c r="H429" s="117"/>
      <c r="I429" s="117"/>
      <c r="J429" s="117"/>
      <c r="K429" s="117"/>
      <c r="L429" s="117"/>
      <c r="M429" s="117"/>
      <c r="N429" s="117"/>
    </row>
    <row r="430" spans="1:14" x14ac:dyDescent="0.2">
      <c r="A430" s="238">
        <v>38040</v>
      </c>
      <c r="B430" s="212">
        <v>186.208</v>
      </c>
      <c r="C430" s="212">
        <v>0</v>
      </c>
      <c r="D430" s="212">
        <v>186.208</v>
      </c>
      <c r="E430" s="115"/>
      <c r="F430" s="115"/>
    </row>
    <row r="431" spans="1:14" x14ac:dyDescent="0.2">
      <c r="A431" s="238">
        <v>38041</v>
      </c>
      <c r="B431" s="212">
        <v>200.64</v>
      </c>
      <c r="C431" s="212">
        <v>0</v>
      </c>
      <c r="D431" s="212">
        <v>200.64</v>
      </c>
      <c r="E431" s="115"/>
      <c r="F431" s="115"/>
    </row>
    <row r="432" spans="1:14" x14ac:dyDescent="0.2">
      <c r="A432" s="238">
        <v>38042</v>
      </c>
      <c r="B432" s="212">
        <v>593.56000000000006</v>
      </c>
      <c r="C432" s="212">
        <v>0</v>
      </c>
      <c r="D432" s="212">
        <v>593.56000000000006</v>
      </c>
      <c r="E432" s="115"/>
      <c r="F432" s="115"/>
    </row>
    <row r="433" spans="1:6" x14ac:dyDescent="0.2">
      <c r="A433" s="238">
        <v>38043</v>
      </c>
      <c r="B433" s="212">
        <v>1263.68</v>
      </c>
      <c r="C433" s="212">
        <v>250.16</v>
      </c>
      <c r="D433" s="212">
        <v>1513.84</v>
      </c>
      <c r="E433" s="115"/>
      <c r="F433" s="115"/>
    </row>
    <row r="434" spans="1:6" x14ac:dyDescent="0.2">
      <c r="A434" s="238">
        <v>38044</v>
      </c>
      <c r="B434" s="212">
        <v>1005.84</v>
      </c>
      <c r="C434" s="212">
        <v>0</v>
      </c>
      <c r="D434" s="212">
        <v>1005.84</v>
      </c>
      <c r="E434" s="115"/>
      <c r="F434" s="115"/>
    </row>
    <row r="435" spans="1:6" x14ac:dyDescent="0.2">
      <c r="A435" s="238">
        <v>38045</v>
      </c>
      <c r="B435" s="212">
        <v>515.2399999999999</v>
      </c>
      <c r="C435" s="212">
        <v>0</v>
      </c>
      <c r="D435" s="212">
        <v>515.2399999999999</v>
      </c>
      <c r="E435" s="115"/>
      <c r="F435" s="115"/>
    </row>
    <row r="436" spans="1:6" x14ac:dyDescent="0.2">
      <c r="A436" s="238">
        <v>38046</v>
      </c>
      <c r="B436" s="212">
        <v>117.47999999999999</v>
      </c>
      <c r="C436" s="212">
        <v>0</v>
      </c>
      <c r="D436" s="212">
        <v>117.47999999999999</v>
      </c>
      <c r="E436" s="115"/>
      <c r="F436" s="115"/>
    </row>
    <row r="437" spans="1:6" x14ac:dyDescent="0.2">
      <c r="A437" s="238">
        <v>38047</v>
      </c>
      <c r="B437" s="212">
        <v>78.320000000000007</v>
      </c>
      <c r="C437" s="212">
        <v>0</v>
      </c>
      <c r="D437" s="212">
        <v>78.320000000000007</v>
      </c>
      <c r="E437" s="115"/>
      <c r="F437" s="115"/>
    </row>
    <row r="438" spans="1:6" x14ac:dyDescent="0.2">
      <c r="A438" s="238">
        <v>38048</v>
      </c>
      <c r="B438" s="212">
        <v>128.91999999999999</v>
      </c>
      <c r="C438" s="212">
        <v>0</v>
      </c>
      <c r="D438" s="212">
        <v>128.91999999999999</v>
      </c>
      <c r="E438" s="115"/>
      <c r="F438" s="115"/>
    </row>
    <row r="439" spans="1:6" x14ac:dyDescent="0.2">
      <c r="A439" s="238">
        <v>38049</v>
      </c>
      <c r="B439" s="212">
        <v>28.16</v>
      </c>
      <c r="C439" s="212">
        <v>0</v>
      </c>
      <c r="D439" s="212">
        <v>28.16</v>
      </c>
      <c r="E439" s="115"/>
      <c r="F439" s="115"/>
    </row>
    <row r="440" spans="1:6" x14ac:dyDescent="0.2">
      <c r="A440" s="238">
        <v>38050</v>
      </c>
      <c r="B440" s="212">
        <v>139.47999999999999</v>
      </c>
      <c r="C440" s="212">
        <v>0</v>
      </c>
      <c r="D440" s="212">
        <v>139.47999999999999</v>
      </c>
      <c r="E440" s="115"/>
      <c r="F440" s="115"/>
    </row>
    <row r="441" spans="1:6" x14ac:dyDescent="0.2">
      <c r="A441" s="238">
        <v>38051</v>
      </c>
      <c r="B441" s="212">
        <v>14.52</v>
      </c>
      <c r="C441" s="212">
        <v>0</v>
      </c>
      <c r="D441" s="212">
        <v>14.52</v>
      </c>
      <c r="E441" s="115"/>
      <c r="F441" s="115"/>
    </row>
    <row r="442" spans="1:6" x14ac:dyDescent="0.2">
      <c r="A442" s="238">
        <v>38052</v>
      </c>
      <c r="B442" s="212">
        <v>194.48</v>
      </c>
      <c r="C442" s="212">
        <v>28.91</v>
      </c>
      <c r="D442" s="212">
        <v>223.39</v>
      </c>
      <c r="E442" s="115"/>
      <c r="F442" s="115"/>
    </row>
    <row r="443" spans="1:6" x14ac:dyDescent="0.2">
      <c r="A443" s="238">
        <v>38053</v>
      </c>
      <c r="B443" s="212">
        <v>339.67999999999995</v>
      </c>
      <c r="C443" s="212">
        <v>21.83</v>
      </c>
      <c r="D443" s="212">
        <v>361.50999999999993</v>
      </c>
      <c r="E443" s="115"/>
      <c r="F443" s="115"/>
    </row>
    <row r="444" spans="1:6" x14ac:dyDescent="0.2">
      <c r="A444" s="238">
        <v>38054</v>
      </c>
      <c r="B444" s="212">
        <v>160.16</v>
      </c>
      <c r="C444" s="212">
        <v>0</v>
      </c>
      <c r="D444" s="212">
        <v>160.16</v>
      </c>
      <c r="E444" s="115"/>
      <c r="F444" s="115"/>
    </row>
    <row r="445" spans="1:6" x14ac:dyDescent="0.2">
      <c r="A445" s="238">
        <v>38055</v>
      </c>
      <c r="B445" s="212">
        <v>425.47999999999996</v>
      </c>
      <c r="C445" s="212">
        <v>0</v>
      </c>
      <c r="D445" s="212">
        <v>425.47999999999996</v>
      </c>
      <c r="E445" s="115"/>
      <c r="F445" s="115"/>
    </row>
    <row r="446" spans="1:6" x14ac:dyDescent="0.2">
      <c r="A446" s="238">
        <v>38056</v>
      </c>
      <c r="B446" s="212">
        <v>550.43999999999983</v>
      </c>
      <c r="C446" s="212">
        <v>0</v>
      </c>
      <c r="D446" s="212">
        <v>550.43999999999983</v>
      </c>
      <c r="E446" s="115"/>
      <c r="F446" s="115"/>
    </row>
    <row r="447" spans="1:6" x14ac:dyDescent="0.2">
      <c r="A447" s="238">
        <v>38057</v>
      </c>
      <c r="B447" s="212">
        <v>594</v>
      </c>
      <c r="C447" s="212">
        <v>0</v>
      </c>
      <c r="D447" s="212">
        <v>594</v>
      </c>
      <c r="E447" s="115"/>
      <c r="F447" s="115"/>
    </row>
    <row r="448" spans="1:6" x14ac:dyDescent="0.2">
      <c r="A448" s="238">
        <v>38058</v>
      </c>
      <c r="B448" s="212">
        <v>79.376000000000005</v>
      </c>
      <c r="C448" s="212">
        <v>0</v>
      </c>
      <c r="D448" s="212">
        <v>79.376000000000005</v>
      </c>
      <c r="E448" s="115"/>
      <c r="F448" s="115"/>
    </row>
    <row r="449" spans="1:6" x14ac:dyDescent="0.2">
      <c r="A449" s="238">
        <v>38059</v>
      </c>
      <c r="B449" s="212">
        <v>123.64</v>
      </c>
      <c r="C449" s="212">
        <v>0</v>
      </c>
      <c r="D449" s="212">
        <v>123.64</v>
      </c>
      <c r="E449" s="115"/>
      <c r="F449" s="115"/>
    </row>
    <row r="450" spans="1:6" x14ac:dyDescent="0.2">
      <c r="A450" s="238">
        <v>38060</v>
      </c>
      <c r="B450" s="212">
        <v>9.24</v>
      </c>
      <c r="C450" s="212">
        <v>0</v>
      </c>
      <c r="D450" s="212">
        <v>9.24</v>
      </c>
      <c r="E450" s="115"/>
      <c r="F450" s="115"/>
    </row>
    <row r="451" spans="1:6" x14ac:dyDescent="0.2">
      <c r="A451" s="238">
        <v>38061</v>
      </c>
      <c r="B451" s="212">
        <v>9.68</v>
      </c>
      <c r="C451" s="212">
        <v>0</v>
      </c>
      <c r="D451" s="212">
        <v>9.68</v>
      </c>
      <c r="E451" s="115"/>
      <c r="F451" s="115"/>
    </row>
    <row r="452" spans="1:6" x14ac:dyDescent="0.2">
      <c r="A452" s="238">
        <v>38062</v>
      </c>
      <c r="B452" s="212">
        <v>193.6</v>
      </c>
      <c r="C452" s="212">
        <v>118</v>
      </c>
      <c r="D452" s="212">
        <v>311.60000000000002</v>
      </c>
      <c r="E452" s="115"/>
      <c r="F452" s="115"/>
    </row>
    <row r="453" spans="1:6" x14ac:dyDescent="0.2">
      <c r="A453" s="238">
        <v>38063</v>
      </c>
      <c r="B453" s="212">
        <v>3933.3360000000002</v>
      </c>
      <c r="C453" s="212">
        <v>650.76999999999987</v>
      </c>
      <c r="D453" s="212">
        <v>4584.1059999999998</v>
      </c>
      <c r="E453" s="115"/>
      <c r="F453" s="115"/>
    </row>
    <row r="454" spans="1:6" x14ac:dyDescent="0.2">
      <c r="A454" s="238">
        <v>38064</v>
      </c>
      <c r="B454" s="212">
        <v>1504.8000000000002</v>
      </c>
      <c r="C454" s="212">
        <v>310.33999999999997</v>
      </c>
      <c r="D454" s="212">
        <v>1815.14</v>
      </c>
      <c r="E454" s="115"/>
      <c r="F454" s="115"/>
    </row>
    <row r="455" spans="1:6" x14ac:dyDescent="0.2">
      <c r="A455" s="238">
        <v>38065</v>
      </c>
      <c r="B455" s="212">
        <v>786.45600000000002</v>
      </c>
      <c r="C455" s="212">
        <v>189.98</v>
      </c>
      <c r="D455" s="212">
        <v>976.43600000000004</v>
      </c>
      <c r="E455" s="115"/>
      <c r="F455" s="115"/>
    </row>
    <row r="456" spans="1:6" x14ac:dyDescent="0.2">
      <c r="A456" s="238">
        <v>38066</v>
      </c>
      <c r="B456" s="212">
        <v>47.52</v>
      </c>
      <c r="C456" s="212">
        <v>0</v>
      </c>
      <c r="D456" s="212">
        <v>47.52</v>
      </c>
      <c r="E456" s="115"/>
      <c r="F456" s="115"/>
    </row>
    <row r="457" spans="1:6" x14ac:dyDescent="0.2">
      <c r="A457" s="238">
        <v>38067</v>
      </c>
      <c r="B457" s="212">
        <v>5.28</v>
      </c>
      <c r="C457" s="212">
        <v>0</v>
      </c>
      <c r="D457" s="212">
        <v>5.28</v>
      </c>
      <c r="E457" s="115"/>
      <c r="F457" s="115"/>
    </row>
    <row r="458" spans="1:6" x14ac:dyDescent="0.2">
      <c r="A458" s="238">
        <v>38068</v>
      </c>
      <c r="B458" s="212">
        <v>114.4</v>
      </c>
      <c r="C458" s="212">
        <v>17.7</v>
      </c>
      <c r="D458" s="212">
        <v>132.1</v>
      </c>
      <c r="E458" s="115"/>
      <c r="F458" s="115"/>
    </row>
    <row r="459" spans="1:6" x14ac:dyDescent="0.2">
      <c r="A459" s="238">
        <v>38070</v>
      </c>
      <c r="B459" s="212">
        <v>14.52</v>
      </c>
      <c r="C459" s="212">
        <v>0</v>
      </c>
      <c r="D459" s="212">
        <v>14.52</v>
      </c>
      <c r="E459" s="115"/>
      <c r="F459" s="115"/>
    </row>
    <row r="460" spans="1:6" x14ac:dyDescent="0.2">
      <c r="A460" s="238">
        <v>38073</v>
      </c>
      <c r="B460" s="212">
        <v>20.239999999999998</v>
      </c>
      <c r="C460" s="212">
        <v>0</v>
      </c>
      <c r="D460" s="212">
        <v>20.239999999999998</v>
      </c>
      <c r="E460" s="115"/>
      <c r="F460" s="115"/>
    </row>
    <row r="461" spans="1:6" x14ac:dyDescent="0.2">
      <c r="A461" s="238">
        <v>38074</v>
      </c>
      <c r="B461" s="212">
        <v>14.52</v>
      </c>
      <c r="C461" s="212">
        <v>0</v>
      </c>
      <c r="D461" s="212">
        <v>14.52</v>
      </c>
      <c r="E461" s="115"/>
      <c r="F461" s="115"/>
    </row>
    <row r="462" spans="1:6" x14ac:dyDescent="0.2">
      <c r="A462" s="238">
        <v>38076</v>
      </c>
      <c r="B462" s="212">
        <v>48.488</v>
      </c>
      <c r="C462" s="212">
        <v>0</v>
      </c>
      <c r="D462" s="212">
        <v>48.488</v>
      </c>
      <c r="E462" s="115"/>
      <c r="F462" s="115"/>
    </row>
    <row r="463" spans="1:6" x14ac:dyDescent="0.2">
      <c r="A463" s="238">
        <v>38077</v>
      </c>
      <c r="B463" s="212">
        <v>7.92</v>
      </c>
      <c r="C463" s="212">
        <v>0</v>
      </c>
      <c r="D463" s="212">
        <v>7.92</v>
      </c>
      <c r="E463" s="115"/>
      <c r="F463" s="115"/>
    </row>
    <row r="464" spans="1:6" x14ac:dyDescent="0.2">
      <c r="A464" s="238">
        <v>38078</v>
      </c>
      <c r="B464" s="212">
        <v>65.56</v>
      </c>
      <c r="C464" s="212">
        <v>0</v>
      </c>
      <c r="D464" s="212">
        <v>65.56</v>
      </c>
      <c r="E464" s="115"/>
      <c r="F464" s="115"/>
    </row>
    <row r="465" spans="1:6" x14ac:dyDescent="0.2">
      <c r="A465" s="238">
        <v>38081</v>
      </c>
      <c r="B465" s="212">
        <v>16.72</v>
      </c>
      <c r="C465" s="212">
        <v>0</v>
      </c>
      <c r="D465" s="212">
        <v>16.72</v>
      </c>
      <c r="E465" s="115"/>
      <c r="F465" s="115"/>
    </row>
    <row r="466" spans="1:6" x14ac:dyDescent="0.2">
      <c r="A466" s="238">
        <v>38082</v>
      </c>
      <c r="B466" s="212">
        <v>72.599999999999994</v>
      </c>
      <c r="C466" s="212">
        <v>0</v>
      </c>
      <c r="D466" s="212">
        <v>72.599999999999994</v>
      </c>
      <c r="E466" s="115"/>
      <c r="F466" s="115"/>
    </row>
    <row r="467" spans="1:6" x14ac:dyDescent="0.2">
      <c r="A467" s="238">
        <v>38083</v>
      </c>
      <c r="B467" s="212">
        <v>6.16</v>
      </c>
      <c r="C467" s="212">
        <v>0</v>
      </c>
      <c r="D467" s="212">
        <v>6.16</v>
      </c>
      <c r="E467" s="115"/>
      <c r="F467" s="115"/>
    </row>
    <row r="468" spans="1:6" x14ac:dyDescent="0.2">
      <c r="A468" s="238">
        <v>38085</v>
      </c>
      <c r="B468" s="212">
        <v>22</v>
      </c>
      <c r="C468" s="212">
        <v>0</v>
      </c>
      <c r="D468" s="212">
        <v>22</v>
      </c>
      <c r="E468" s="115"/>
      <c r="F468" s="115"/>
    </row>
    <row r="469" spans="1:6" x14ac:dyDescent="0.2">
      <c r="A469" s="238">
        <v>38086</v>
      </c>
      <c r="B469" s="212">
        <v>3.08</v>
      </c>
      <c r="C469" s="212">
        <v>0</v>
      </c>
      <c r="D469" s="212">
        <v>3.08</v>
      </c>
      <c r="E469" s="115"/>
      <c r="F469" s="115"/>
    </row>
    <row r="470" spans="1:6" x14ac:dyDescent="0.2">
      <c r="A470" s="238">
        <v>38087</v>
      </c>
      <c r="B470" s="212">
        <v>22.88</v>
      </c>
      <c r="C470" s="212">
        <v>0</v>
      </c>
      <c r="D470" s="212">
        <v>22.88</v>
      </c>
      <c r="E470" s="115"/>
      <c r="F470" s="115"/>
    </row>
    <row r="471" spans="1:6" x14ac:dyDescent="0.2">
      <c r="A471" s="238">
        <v>38089</v>
      </c>
      <c r="B471" s="212">
        <v>22.439999999999998</v>
      </c>
      <c r="C471" s="212">
        <v>0</v>
      </c>
      <c r="D471" s="212">
        <v>22.439999999999998</v>
      </c>
      <c r="E471" s="115"/>
      <c r="F471" s="115"/>
    </row>
    <row r="472" spans="1:6" x14ac:dyDescent="0.2">
      <c r="A472" s="238">
        <v>38090</v>
      </c>
      <c r="B472" s="212">
        <v>94.16</v>
      </c>
      <c r="C472" s="212">
        <v>0</v>
      </c>
      <c r="D472" s="212">
        <v>94.16</v>
      </c>
      <c r="E472" s="115"/>
      <c r="F472" s="115"/>
    </row>
    <row r="473" spans="1:6" x14ac:dyDescent="0.2">
      <c r="A473" s="238">
        <v>38091</v>
      </c>
      <c r="B473" s="212">
        <v>32.119999999999997</v>
      </c>
      <c r="C473" s="212">
        <v>0</v>
      </c>
      <c r="D473" s="212">
        <v>32.119999999999997</v>
      </c>
      <c r="E473" s="115"/>
      <c r="F473" s="115"/>
    </row>
    <row r="474" spans="1:6" x14ac:dyDescent="0.2">
      <c r="A474" s="238">
        <v>38092</v>
      </c>
      <c r="B474" s="212">
        <v>11.88</v>
      </c>
      <c r="C474" s="212">
        <v>0</v>
      </c>
      <c r="D474" s="212">
        <v>11.88</v>
      </c>
      <c r="E474" s="115"/>
      <c r="F474" s="115"/>
    </row>
    <row r="475" spans="1:6" x14ac:dyDescent="0.2">
      <c r="A475" s="238">
        <v>38292</v>
      </c>
      <c r="B475" s="212">
        <v>18.920000000000002</v>
      </c>
      <c r="C475" s="212">
        <v>0</v>
      </c>
      <c r="D475" s="212">
        <v>18.920000000000002</v>
      </c>
      <c r="E475" s="115"/>
      <c r="F475" s="115"/>
    </row>
    <row r="476" spans="1:6" x14ac:dyDescent="0.2">
      <c r="A476" s="238">
        <v>38293</v>
      </c>
      <c r="B476" s="212">
        <v>5.72</v>
      </c>
      <c r="C476" s="212">
        <v>0</v>
      </c>
      <c r="D476" s="212">
        <v>5.72</v>
      </c>
      <c r="E476" s="115"/>
      <c r="F476" s="115"/>
    </row>
    <row r="477" spans="1:6" x14ac:dyDescent="0.2">
      <c r="A477" s="238">
        <v>38296</v>
      </c>
      <c r="B477" s="212">
        <v>90.64</v>
      </c>
      <c r="C477" s="212">
        <v>0</v>
      </c>
      <c r="D477" s="212">
        <v>90.64</v>
      </c>
      <c r="E477" s="115"/>
      <c r="F477" s="115"/>
    </row>
    <row r="478" spans="1:6" x14ac:dyDescent="0.2">
      <c r="A478" s="238">
        <v>38297</v>
      </c>
      <c r="B478" s="212">
        <v>3.96</v>
      </c>
      <c r="C478" s="212">
        <v>0</v>
      </c>
      <c r="D478" s="212">
        <v>3.96</v>
      </c>
      <c r="E478" s="115"/>
      <c r="F478" s="115"/>
    </row>
    <row r="479" spans="1:6" x14ac:dyDescent="0.2">
      <c r="A479" s="238">
        <v>38299</v>
      </c>
      <c r="B479" s="212">
        <v>87.12</v>
      </c>
      <c r="C479" s="212">
        <v>0</v>
      </c>
      <c r="D479" s="212">
        <v>87.12</v>
      </c>
      <c r="E479" s="115"/>
      <c r="F479" s="115"/>
    </row>
    <row r="480" spans="1:6" x14ac:dyDescent="0.2">
      <c r="A480" s="238">
        <v>38300</v>
      </c>
      <c r="B480" s="212">
        <v>87.12</v>
      </c>
      <c r="C480" s="212">
        <v>0</v>
      </c>
      <c r="D480" s="212">
        <v>87.12</v>
      </c>
      <c r="E480" s="115"/>
      <c r="F480" s="115"/>
    </row>
    <row r="481" spans="1:6" x14ac:dyDescent="0.2">
      <c r="A481" s="238">
        <v>38303</v>
      </c>
      <c r="B481" s="212">
        <v>145.63999999999999</v>
      </c>
      <c r="C481" s="212">
        <v>0</v>
      </c>
      <c r="D481" s="212">
        <v>145.63999999999999</v>
      </c>
      <c r="E481" s="115"/>
      <c r="F481" s="115"/>
    </row>
    <row r="482" spans="1:6" x14ac:dyDescent="0.2">
      <c r="A482" s="238">
        <v>38304</v>
      </c>
      <c r="B482" s="212">
        <v>97.68</v>
      </c>
      <c r="C482" s="212">
        <v>0</v>
      </c>
      <c r="D482" s="212">
        <v>97.68</v>
      </c>
      <c r="E482" s="115"/>
      <c r="F482" s="115"/>
    </row>
    <row r="483" spans="1:6" x14ac:dyDescent="0.2">
      <c r="A483" s="238">
        <v>38305</v>
      </c>
      <c r="B483" s="212">
        <v>301.39999999999998</v>
      </c>
      <c r="C483" s="212">
        <v>0</v>
      </c>
      <c r="D483" s="212">
        <v>301.39999999999998</v>
      </c>
      <c r="E483" s="115"/>
      <c r="F483" s="115"/>
    </row>
    <row r="484" spans="1:6" x14ac:dyDescent="0.2">
      <c r="A484" s="238">
        <v>38306</v>
      </c>
      <c r="B484" s="212">
        <v>149.6</v>
      </c>
      <c r="C484" s="212">
        <v>0</v>
      </c>
      <c r="D484" s="212">
        <v>149.6</v>
      </c>
      <c r="E484" s="115"/>
      <c r="F484" s="115"/>
    </row>
    <row r="485" spans="1:6" x14ac:dyDescent="0.2">
      <c r="A485" s="238">
        <v>38310</v>
      </c>
      <c r="B485" s="212">
        <v>26.84</v>
      </c>
      <c r="C485" s="212">
        <v>0</v>
      </c>
      <c r="D485" s="212">
        <v>26.84</v>
      </c>
      <c r="E485" s="115"/>
      <c r="F485" s="115"/>
    </row>
    <row r="486" spans="1:6" x14ac:dyDescent="0.2">
      <c r="A486" s="238">
        <v>38311</v>
      </c>
      <c r="B486" s="212">
        <v>7.48</v>
      </c>
      <c r="C486" s="212">
        <v>0</v>
      </c>
      <c r="D486" s="212">
        <v>7.48</v>
      </c>
      <c r="E486" s="115"/>
      <c r="F486" s="115"/>
    </row>
    <row r="487" spans="1:6" x14ac:dyDescent="0.2">
      <c r="A487" s="238">
        <v>38312</v>
      </c>
      <c r="B487" s="212">
        <v>209.88</v>
      </c>
      <c r="C487" s="212">
        <v>0</v>
      </c>
      <c r="D487" s="212">
        <v>209.88</v>
      </c>
      <c r="E487" s="115"/>
      <c r="F487" s="115"/>
    </row>
    <row r="488" spans="1:6" x14ac:dyDescent="0.2">
      <c r="A488" s="238">
        <v>38313</v>
      </c>
      <c r="B488" s="212">
        <v>94.600000000000009</v>
      </c>
      <c r="C488" s="212">
        <v>0</v>
      </c>
      <c r="D488" s="212">
        <v>94.600000000000009</v>
      </c>
      <c r="E488" s="115"/>
      <c r="F488" s="115"/>
    </row>
    <row r="489" spans="1:6" x14ac:dyDescent="0.2">
      <c r="A489" s="238">
        <v>38314</v>
      </c>
      <c r="B489" s="212">
        <v>1.76</v>
      </c>
      <c r="C489" s="212">
        <v>0</v>
      </c>
      <c r="D489" s="212">
        <v>1.76</v>
      </c>
      <c r="E489" s="115"/>
      <c r="F489" s="115"/>
    </row>
    <row r="490" spans="1:6" x14ac:dyDescent="0.2">
      <c r="A490" s="238">
        <v>38315</v>
      </c>
      <c r="B490" s="212">
        <v>309.76000000000005</v>
      </c>
      <c r="C490" s="212">
        <v>35.989999999999995</v>
      </c>
      <c r="D490" s="212">
        <v>345.75000000000006</v>
      </c>
      <c r="E490" s="115"/>
      <c r="F490" s="115"/>
    </row>
    <row r="491" spans="1:6" x14ac:dyDescent="0.2">
      <c r="A491" s="238">
        <v>38316</v>
      </c>
      <c r="B491" s="212">
        <v>417.12</v>
      </c>
      <c r="C491" s="212">
        <v>0</v>
      </c>
      <c r="D491" s="212">
        <v>417.12</v>
      </c>
      <c r="E491" s="115"/>
      <c r="F491" s="115"/>
    </row>
    <row r="492" spans="1:6" x14ac:dyDescent="0.2">
      <c r="A492" s="238">
        <v>38317</v>
      </c>
      <c r="B492" s="212">
        <v>82.28</v>
      </c>
      <c r="C492" s="212">
        <v>0</v>
      </c>
      <c r="D492" s="212">
        <v>82.28</v>
      </c>
      <c r="E492" s="115"/>
      <c r="F492" s="115"/>
    </row>
    <row r="493" spans="1:6" x14ac:dyDescent="0.2">
      <c r="A493" s="238">
        <v>38318</v>
      </c>
      <c r="B493" s="212">
        <v>12.32</v>
      </c>
      <c r="C493" s="212">
        <v>0</v>
      </c>
      <c r="D493" s="212">
        <v>12.32</v>
      </c>
      <c r="E493" s="115"/>
      <c r="F493" s="115"/>
    </row>
    <row r="494" spans="1:6" x14ac:dyDescent="0.2">
      <c r="A494" s="238">
        <v>38320</v>
      </c>
      <c r="B494" s="212">
        <v>136.4</v>
      </c>
      <c r="C494" s="212">
        <v>0</v>
      </c>
      <c r="D494" s="212">
        <v>136.4</v>
      </c>
      <c r="E494" s="115"/>
      <c r="F494" s="115"/>
    </row>
    <row r="495" spans="1:6" x14ac:dyDescent="0.2">
      <c r="A495" s="238">
        <v>38321</v>
      </c>
      <c r="B495" s="212">
        <v>2549.58</v>
      </c>
      <c r="C495" s="212">
        <v>404.73999999999995</v>
      </c>
      <c r="D495" s="212">
        <v>2954.32</v>
      </c>
      <c r="E495" s="115"/>
      <c r="F495" s="115"/>
    </row>
    <row r="496" spans="1:6" x14ac:dyDescent="0.2">
      <c r="A496" s="238">
        <v>38322</v>
      </c>
      <c r="B496" s="212">
        <v>3787.96</v>
      </c>
      <c r="C496" s="212">
        <v>0</v>
      </c>
      <c r="D496" s="212">
        <v>3787.96</v>
      </c>
      <c r="E496" s="115"/>
      <c r="F496" s="115"/>
    </row>
    <row r="497" spans="1:6" x14ac:dyDescent="0.2">
      <c r="A497" s="238">
        <v>38323</v>
      </c>
      <c r="B497" s="212">
        <v>416.68</v>
      </c>
      <c r="C497" s="212">
        <v>0</v>
      </c>
      <c r="D497" s="212">
        <v>416.68</v>
      </c>
      <c r="E497" s="115"/>
      <c r="F497" s="115"/>
    </row>
    <row r="498" spans="1:6" x14ac:dyDescent="0.2">
      <c r="A498" s="238">
        <v>38324</v>
      </c>
      <c r="B498" s="212">
        <v>409.64</v>
      </c>
      <c r="C498" s="212">
        <v>0</v>
      </c>
      <c r="D498" s="212">
        <v>409.64</v>
      </c>
      <c r="E498" s="115"/>
      <c r="F498" s="115"/>
    </row>
    <row r="499" spans="1:6" x14ac:dyDescent="0.2">
      <c r="A499" s="238">
        <v>38325</v>
      </c>
      <c r="B499" s="212">
        <v>197.56</v>
      </c>
      <c r="C499" s="212">
        <v>0</v>
      </c>
      <c r="D499" s="212">
        <v>197.56</v>
      </c>
      <c r="E499" s="115"/>
      <c r="F499" s="115"/>
    </row>
    <row r="500" spans="1:6" x14ac:dyDescent="0.2">
      <c r="A500" s="238">
        <v>38326</v>
      </c>
      <c r="B500" s="212">
        <v>379.28</v>
      </c>
      <c r="C500" s="212">
        <v>0</v>
      </c>
      <c r="D500" s="212">
        <v>379.28</v>
      </c>
      <c r="E500" s="115"/>
      <c r="F500" s="115"/>
    </row>
    <row r="501" spans="1:6" x14ac:dyDescent="0.2">
      <c r="A501" s="238">
        <v>38327</v>
      </c>
      <c r="B501" s="212">
        <v>85.8</v>
      </c>
      <c r="C501" s="212">
        <v>0</v>
      </c>
      <c r="D501" s="212">
        <v>85.8</v>
      </c>
      <c r="E501" s="115"/>
      <c r="F501" s="115"/>
    </row>
    <row r="502" spans="1:6" x14ac:dyDescent="0.2">
      <c r="A502" s="238">
        <v>38328</v>
      </c>
      <c r="B502" s="212">
        <v>27.28</v>
      </c>
      <c r="C502" s="212">
        <v>0</v>
      </c>
      <c r="D502" s="212">
        <v>27.28</v>
      </c>
      <c r="E502" s="115"/>
      <c r="F502" s="115"/>
    </row>
    <row r="503" spans="1:6" x14ac:dyDescent="0.2">
      <c r="A503" s="238">
        <v>38329</v>
      </c>
      <c r="B503" s="212">
        <v>12.76</v>
      </c>
      <c r="C503" s="212">
        <v>0</v>
      </c>
      <c r="D503" s="212">
        <v>12.76</v>
      </c>
      <c r="E503" s="115"/>
      <c r="F503" s="115"/>
    </row>
    <row r="504" spans="1:6" x14ac:dyDescent="0.2">
      <c r="A504" s="238">
        <v>38330</v>
      </c>
      <c r="B504" s="212">
        <v>22.44</v>
      </c>
      <c r="C504" s="212">
        <v>0</v>
      </c>
      <c r="D504" s="212">
        <v>22.44</v>
      </c>
      <c r="E504" s="115"/>
      <c r="F504" s="115"/>
    </row>
    <row r="505" spans="1:6" x14ac:dyDescent="0.2">
      <c r="A505" s="238">
        <v>38331</v>
      </c>
      <c r="B505" s="212">
        <v>105.16</v>
      </c>
      <c r="C505" s="212">
        <v>23.009999999999998</v>
      </c>
      <c r="D505" s="212">
        <v>128.16999999999999</v>
      </c>
      <c r="E505" s="115"/>
      <c r="F505" s="115"/>
    </row>
    <row r="506" spans="1:6" x14ac:dyDescent="0.2">
      <c r="A506" s="238">
        <v>38332</v>
      </c>
      <c r="B506" s="212">
        <v>17.600000000000001</v>
      </c>
      <c r="C506" s="212">
        <v>0</v>
      </c>
      <c r="D506" s="212">
        <v>17.600000000000001</v>
      </c>
      <c r="E506" s="115"/>
      <c r="F506" s="115"/>
    </row>
    <row r="507" spans="1:6" x14ac:dyDescent="0.2">
      <c r="A507" s="238">
        <v>38333</v>
      </c>
      <c r="B507" s="212">
        <v>225.06</v>
      </c>
      <c r="C507" s="212">
        <v>0</v>
      </c>
      <c r="D507" s="212">
        <v>225.06</v>
      </c>
      <c r="E507" s="115"/>
      <c r="F507" s="115"/>
    </row>
    <row r="508" spans="1:6" x14ac:dyDescent="0.2">
      <c r="A508" s="238">
        <v>38334</v>
      </c>
      <c r="B508" s="212">
        <v>87.56</v>
      </c>
      <c r="C508" s="212">
        <v>0</v>
      </c>
      <c r="D508" s="212">
        <v>87.56</v>
      </c>
      <c r="E508" s="115"/>
      <c r="F508" s="115"/>
    </row>
    <row r="509" spans="1:6" x14ac:dyDescent="0.2">
      <c r="A509" s="238">
        <v>38335</v>
      </c>
      <c r="B509" s="212">
        <v>216.92000000000002</v>
      </c>
      <c r="C509" s="212">
        <v>0</v>
      </c>
      <c r="D509" s="212">
        <v>216.92000000000002</v>
      </c>
      <c r="E509" s="115"/>
      <c r="F509" s="115"/>
    </row>
    <row r="510" spans="1:6" x14ac:dyDescent="0.2">
      <c r="A510" s="238">
        <v>38336</v>
      </c>
      <c r="B510" s="212">
        <v>287.76</v>
      </c>
      <c r="C510" s="212">
        <v>0</v>
      </c>
      <c r="D510" s="212">
        <v>287.76</v>
      </c>
      <c r="E510" s="115"/>
      <c r="F510" s="115"/>
    </row>
    <row r="511" spans="1:6" x14ac:dyDescent="0.2">
      <c r="A511" s="238">
        <v>38337</v>
      </c>
      <c r="B511" s="212">
        <v>3.74</v>
      </c>
      <c r="C511" s="212">
        <v>0</v>
      </c>
      <c r="D511" s="212">
        <v>3.74</v>
      </c>
      <c r="E511" s="115"/>
      <c r="F511" s="115"/>
    </row>
    <row r="512" spans="1:6" x14ac:dyDescent="0.2">
      <c r="A512" s="238">
        <v>38338</v>
      </c>
      <c r="B512" s="212">
        <v>225.85199999999998</v>
      </c>
      <c r="C512" s="212">
        <v>0.56640000000000001</v>
      </c>
      <c r="D512" s="212">
        <v>226.41839999999999</v>
      </c>
      <c r="E512" s="115"/>
      <c r="F512" s="115"/>
    </row>
    <row r="513" spans="1:14" x14ac:dyDescent="0.2">
      <c r="A513" s="238">
        <v>38339</v>
      </c>
      <c r="B513" s="212">
        <v>777.2600000000001</v>
      </c>
      <c r="C513" s="212">
        <v>33.629999999999995</v>
      </c>
      <c r="D513" s="212">
        <v>810.89</v>
      </c>
      <c r="E513" s="115"/>
      <c r="F513" s="115"/>
    </row>
    <row r="514" spans="1:14" x14ac:dyDescent="0.2">
      <c r="A514" s="238">
        <v>38340</v>
      </c>
      <c r="B514" s="212">
        <v>227.92000000000002</v>
      </c>
      <c r="C514" s="212">
        <v>0</v>
      </c>
      <c r="D514" s="212">
        <v>227.92000000000002</v>
      </c>
      <c r="E514" s="115"/>
      <c r="F514" s="115"/>
    </row>
    <row r="515" spans="1:14" x14ac:dyDescent="0.2">
      <c r="A515" s="238">
        <v>38341</v>
      </c>
      <c r="B515" s="212">
        <v>1882.144</v>
      </c>
      <c r="C515" s="212">
        <v>228.32999999999998</v>
      </c>
      <c r="D515" s="212">
        <v>2110.4740000000002</v>
      </c>
      <c r="E515" s="115"/>
      <c r="F515" s="115"/>
    </row>
    <row r="516" spans="1:14" x14ac:dyDescent="0.2">
      <c r="A516" s="238">
        <v>38342</v>
      </c>
      <c r="B516" s="212">
        <v>2858.2400000000002</v>
      </c>
      <c r="C516" s="212">
        <v>0</v>
      </c>
      <c r="D516" s="212">
        <v>2858.2400000000002</v>
      </c>
      <c r="E516" s="115"/>
      <c r="F516" s="115"/>
    </row>
    <row r="517" spans="1:14" x14ac:dyDescent="0.2">
      <c r="A517" s="238">
        <v>38343</v>
      </c>
      <c r="B517" s="212">
        <v>300.74</v>
      </c>
      <c r="C517" s="212">
        <v>0</v>
      </c>
      <c r="D517" s="212">
        <v>300.74</v>
      </c>
      <c r="E517" s="115"/>
      <c r="F517" s="115"/>
    </row>
    <row r="518" spans="1:14" x14ac:dyDescent="0.2">
      <c r="A518" s="238">
        <v>38344</v>
      </c>
      <c r="B518" s="212">
        <v>194.04000000000002</v>
      </c>
      <c r="C518" s="212">
        <v>0</v>
      </c>
      <c r="D518" s="212">
        <v>194.04000000000002</v>
      </c>
      <c r="E518" s="115"/>
      <c r="F518" s="115"/>
    </row>
    <row r="519" spans="1:14" x14ac:dyDescent="0.2">
      <c r="A519" s="238">
        <v>38345</v>
      </c>
      <c r="B519" s="212">
        <v>70.84</v>
      </c>
      <c r="C519" s="212">
        <v>0</v>
      </c>
      <c r="D519" s="212">
        <v>70.84</v>
      </c>
      <c r="E519" s="115"/>
      <c r="F519" s="115"/>
    </row>
    <row r="520" spans="1:14" x14ac:dyDescent="0.2">
      <c r="A520" s="238">
        <v>38346</v>
      </c>
      <c r="B520" s="212">
        <v>956.20799999999997</v>
      </c>
      <c r="C520" s="212">
        <v>237.18</v>
      </c>
      <c r="D520" s="212">
        <v>1193.3879999999999</v>
      </c>
      <c r="E520" s="115"/>
      <c r="F520" s="115"/>
    </row>
    <row r="521" spans="1:14" x14ac:dyDescent="0.2">
      <c r="A521" s="238">
        <v>38347</v>
      </c>
      <c r="B521" s="212">
        <v>1390.752</v>
      </c>
      <c r="C521" s="212">
        <v>135.10999999999999</v>
      </c>
      <c r="D521" s="212">
        <v>1525.8619999999999</v>
      </c>
      <c r="E521" s="115"/>
      <c r="F521" s="115"/>
    </row>
    <row r="522" spans="1:14" x14ac:dyDescent="0.2">
      <c r="A522" s="238">
        <v>38348</v>
      </c>
      <c r="B522" s="212">
        <v>603.59199999999998</v>
      </c>
      <c r="C522" s="212">
        <v>0</v>
      </c>
      <c r="D522" s="212">
        <v>603.59199999999998</v>
      </c>
      <c r="E522" s="115"/>
      <c r="F522" s="115"/>
    </row>
    <row r="523" spans="1:14" x14ac:dyDescent="0.2">
      <c r="A523" s="238">
        <v>38349</v>
      </c>
      <c r="B523" s="212">
        <v>160.16</v>
      </c>
      <c r="C523" s="212">
        <v>0</v>
      </c>
      <c r="D523" s="212">
        <v>160.16</v>
      </c>
      <c r="E523" s="115"/>
      <c r="F523" s="115"/>
    </row>
    <row r="524" spans="1:14" x14ac:dyDescent="0.2">
      <c r="A524" s="238">
        <v>38350</v>
      </c>
      <c r="B524" s="212">
        <v>774.31200000000001</v>
      </c>
      <c r="C524" s="212">
        <v>0</v>
      </c>
      <c r="D524" s="212">
        <v>774.31200000000001</v>
      </c>
      <c r="E524" s="115"/>
      <c r="F524" s="115"/>
    </row>
    <row r="525" spans="1:14" x14ac:dyDescent="0.2">
      <c r="A525" s="238">
        <v>38351</v>
      </c>
      <c r="B525" s="212">
        <v>366.08000000000004</v>
      </c>
      <c r="C525" s="212">
        <v>0</v>
      </c>
      <c r="D525" s="212">
        <v>366.08000000000004</v>
      </c>
      <c r="E525" s="115"/>
      <c r="F525" s="115"/>
    </row>
    <row r="526" spans="1:14" x14ac:dyDescent="0.2">
      <c r="A526" s="238">
        <v>38353</v>
      </c>
      <c r="B526" s="212">
        <v>1095.5999999999999</v>
      </c>
      <c r="C526" s="212">
        <v>271.39999999999998</v>
      </c>
      <c r="D526" s="212">
        <v>1367</v>
      </c>
      <c r="E526" s="130" t="s">
        <v>494</v>
      </c>
      <c r="F526" s="116">
        <v>0.7</v>
      </c>
      <c r="G526" s="117">
        <f>D526*F526</f>
        <v>956.9</v>
      </c>
      <c r="H526" s="117">
        <f>SUM(G526)</f>
        <v>956.9</v>
      </c>
      <c r="I526" s="110">
        <v>38353.704861111109</v>
      </c>
      <c r="J526" s="110">
        <v>38354.003472222219</v>
      </c>
      <c r="K526" s="119">
        <v>38353.583333333336</v>
      </c>
      <c r="L526" s="119">
        <v>38354.041666666664</v>
      </c>
      <c r="M526" s="107" t="s">
        <v>492</v>
      </c>
      <c r="N526" s="117"/>
    </row>
    <row r="527" spans="1:14" x14ac:dyDescent="0.2">
      <c r="A527" s="238">
        <v>38354</v>
      </c>
      <c r="B527" s="212">
        <v>36.08</v>
      </c>
      <c r="C527" s="212">
        <v>0</v>
      </c>
      <c r="D527" s="212">
        <v>36.08</v>
      </c>
      <c r="E527" s="115"/>
      <c r="F527" s="115"/>
      <c r="I527" s="135"/>
      <c r="J527" s="135"/>
    </row>
    <row r="528" spans="1:14" x14ac:dyDescent="0.2">
      <c r="A528" s="238">
        <v>38355</v>
      </c>
      <c r="B528" s="212">
        <v>5581.268</v>
      </c>
      <c r="C528" s="212">
        <v>834.85</v>
      </c>
      <c r="D528" s="212">
        <v>6416.1180000000004</v>
      </c>
      <c r="E528" s="130" t="s">
        <v>490</v>
      </c>
      <c r="F528" s="116">
        <v>0.8</v>
      </c>
      <c r="G528" s="117">
        <f t="shared" ref="G528:G531" si="23">D528*F528</f>
        <v>5132.894400000001</v>
      </c>
      <c r="H528" s="117">
        <f>SUM(G528)</f>
        <v>5132.894400000001</v>
      </c>
      <c r="I528" s="110">
        <v>38355.5625</v>
      </c>
      <c r="J528" s="110">
        <v>38356.003472222219</v>
      </c>
      <c r="K528" s="119">
        <v>38355.416666666664</v>
      </c>
      <c r="L528" s="119">
        <v>38355.6875</v>
      </c>
      <c r="M528" s="107" t="s">
        <v>493</v>
      </c>
      <c r="N528" s="117"/>
    </row>
    <row r="529" spans="1:14" x14ac:dyDescent="0.2">
      <c r="A529" s="238">
        <v>38356</v>
      </c>
      <c r="B529" s="212">
        <v>1459.568</v>
      </c>
      <c r="C529" s="212">
        <v>160.47999999999999</v>
      </c>
      <c r="D529" s="212">
        <v>1620.048</v>
      </c>
      <c r="E529" s="130" t="s">
        <v>491</v>
      </c>
      <c r="F529" s="116">
        <v>0.1</v>
      </c>
      <c r="G529" s="117">
        <f t="shared" si="23"/>
        <v>162.00480000000002</v>
      </c>
      <c r="H529" s="117">
        <f>SUM(G529:G531)</f>
        <v>14038.317599999998</v>
      </c>
      <c r="I529" s="110">
        <v>38356.947916666664</v>
      </c>
      <c r="J529" s="110">
        <v>38358.423611111109</v>
      </c>
      <c r="K529" s="119">
        <v>38356.8125</v>
      </c>
      <c r="L529" s="119">
        <v>38358.583333333336</v>
      </c>
      <c r="M529" s="107" t="s">
        <v>428</v>
      </c>
      <c r="N529" s="117">
        <v>1</v>
      </c>
    </row>
    <row r="530" spans="1:14" x14ac:dyDescent="0.2">
      <c r="A530" s="238">
        <v>38357</v>
      </c>
      <c r="B530" s="212">
        <v>5896.0000000000009</v>
      </c>
      <c r="C530" s="212">
        <v>1433.7</v>
      </c>
      <c r="D530" s="212">
        <v>7329.7</v>
      </c>
      <c r="E530" s="130" t="s">
        <v>491</v>
      </c>
      <c r="F530" s="116">
        <v>1</v>
      </c>
      <c r="G530" s="117">
        <f t="shared" si="23"/>
        <v>7329.7</v>
      </c>
      <c r="H530" s="117"/>
      <c r="I530" s="117"/>
      <c r="J530" s="117"/>
      <c r="K530" s="117"/>
      <c r="L530" s="117"/>
      <c r="M530" s="117"/>
      <c r="N530" s="117"/>
    </row>
    <row r="531" spans="1:14" x14ac:dyDescent="0.2">
      <c r="A531" s="238">
        <v>38358</v>
      </c>
      <c r="B531" s="212">
        <v>8523.9439999999995</v>
      </c>
      <c r="C531" s="212">
        <v>828.36</v>
      </c>
      <c r="D531" s="212">
        <v>9352.3039999999983</v>
      </c>
      <c r="E531" s="130" t="s">
        <v>491</v>
      </c>
      <c r="F531" s="116">
        <v>0.7</v>
      </c>
      <c r="G531" s="117">
        <f t="shared" si="23"/>
        <v>6546.6127999999981</v>
      </c>
      <c r="H531" s="117"/>
      <c r="I531" s="117"/>
      <c r="J531" s="117"/>
      <c r="K531" s="117"/>
      <c r="L531" s="117"/>
      <c r="M531" s="117"/>
      <c r="N531" s="117"/>
    </row>
    <row r="532" spans="1:14" x14ac:dyDescent="0.2">
      <c r="A532" s="238">
        <v>38359</v>
      </c>
      <c r="B532" s="212">
        <v>1202.08</v>
      </c>
      <c r="C532" s="212">
        <v>85.55</v>
      </c>
      <c r="D532" s="212">
        <v>1287.6299999999999</v>
      </c>
      <c r="E532" s="115"/>
      <c r="F532" s="115"/>
    </row>
    <row r="533" spans="1:14" x14ac:dyDescent="0.2">
      <c r="A533" s="238">
        <v>38360</v>
      </c>
      <c r="B533" s="212">
        <v>767.8</v>
      </c>
      <c r="C533" s="212">
        <v>0</v>
      </c>
      <c r="D533" s="212">
        <v>767.8</v>
      </c>
      <c r="E533" s="115"/>
      <c r="F533" s="115"/>
    </row>
    <row r="534" spans="1:14" x14ac:dyDescent="0.2">
      <c r="A534" s="238">
        <v>38361</v>
      </c>
      <c r="B534" s="212">
        <v>3176.7999999999997</v>
      </c>
      <c r="C534" s="212">
        <v>105.60999999999999</v>
      </c>
      <c r="D534" s="212">
        <v>3282.4099999999994</v>
      </c>
      <c r="E534" s="115"/>
      <c r="F534" s="115"/>
    </row>
    <row r="535" spans="1:14" x14ac:dyDescent="0.2">
      <c r="A535" s="238">
        <v>38362</v>
      </c>
      <c r="B535" s="212">
        <v>553.08000000000004</v>
      </c>
      <c r="C535" s="212">
        <v>0</v>
      </c>
      <c r="D535" s="212">
        <v>553.08000000000004</v>
      </c>
      <c r="E535" s="115"/>
      <c r="F535" s="115"/>
    </row>
    <row r="536" spans="1:14" x14ac:dyDescent="0.2">
      <c r="A536" s="238">
        <v>38363</v>
      </c>
      <c r="B536" s="212">
        <v>357.28000000000003</v>
      </c>
      <c r="C536" s="212">
        <v>5.8999999999999995</v>
      </c>
      <c r="D536" s="212">
        <v>363.18</v>
      </c>
      <c r="E536" s="130" t="s">
        <v>489</v>
      </c>
      <c r="F536" s="116">
        <v>0</v>
      </c>
      <c r="G536" s="117">
        <f t="shared" ref="G536:G538" si="24">D536*F536</f>
        <v>0</v>
      </c>
      <c r="H536" s="117">
        <f>SUM(G536:G538)</f>
        <v>1812.9407999999999</v>
      </c>
      <c r="I536" s="110">
        <v>38363.940972222219</v>
      </c>
      <c r="J536" s="110">
        <v>38365.333333333336</v>
      </c>
      <c r="K536" s="117"/>
      <c r="L536" s="117"/>
      <c r="M536" s="107" t="s">
        <v>447</v>
      </c>
      <c r="N536" s="117"/>
    </row>
    <row r="537" spans="1:14" x14ac:dyDescent="0.2">
      <c r="A537" s="238">
        <v>38364</v>
      </c>
      <c r="B537" s="212">
        <v>1474.704</v>
      </c>
      <c r="C537" s="212">
        <v>211.80999999999997</v>
      </c>
      <c r="D537" s="212">
        <v>1686.5139999999999</v>
      </c>
      <c r="E537" s="130" t="s">
        <v>489</v>
      </c>
      <c r="F537" s="116">
        <v>1</v>
      </c>
      <c r="G537" s="117">
        <f t="shared" si="24"/>
        <v>1686.5139999999999</v>
      </c>
      <c r="H537" s="117"/>
      <c r="I537" s="117"/>
      <c r="J537" s="117"/>
      <c r="K537" s="117"/>
      <c r="L537" s="117"/>
      <c r="M537" s="117"/>
      <c r="N537" s="117"/>
    </row>
    <row r="538" spans="1:14" x14ac:dyDescent="0.2">
      <c r="A538" s="238">
        <v>38365</v>
      </c>
      <c r="B538" s="212">
        <v>587.88400000000001</v>
      </c>
      <c r="C538" s="212">
        <v>44.25</v>
      </c>
      <c r="D538" s="212">
        <v>632.13400000000001</v>
      </c>
      <c r="E538" s="130" t="s">
        <v>489</v>
      </c>
      <c r="F538" s="116">
        <v>0.2</v>
      </c>
      <c r="G538" s="117">
        <f t="shared" si="24"/>
        <v>126.42680000000001</v>
      </c>
      <c r="H538" s="117"/>
      <c r="I538" s="117"/>
      <c r="J538" s="117"/>
      <c r="K538" s="117"/>
      <c r="L538" s="117"/>
      <c r="M538" s="117"/>
      <c r="N538" s="117"/>
    </row>
    <row r="539" spans="1:14" x14ac:dyDescent="0.2">
      <c r="A539" s="238">
        <v>38366</v>
      </c>
      <c r="B539" s="212">
        <v>220</v>
      </c>
      <c r="C539" s="212">
        <v>0</v>
      </c>
      <c r="D539" s="212">
        <v>220</v>
      </c>
      <c r="E539" s="115"/>
      <c r="F539" s="115"/>
    </row>
    <row r="540" spans="1:14" x14ac:dyDescent="0.2">
      <c r="A540" s="238">
        <v>38367</v>
      </c>
      <c r="B540" s="212">
        <v>176</v>
      </c>
      <c r="C540" s="212">
        <v>0</v>
      </c>
      <c r="D540" s="212">
        <v>176</v>
      </c>
      <c r="E540" s="115"/>
      <c r="F540" s="115"/>
    </row>
    <row r="541" spans="1:14" x14ac:dyDescent="0.2">
      <c r="A541" s="238">
        <v>38368</v>
      </c>
      <c r="B541" s="212">
        <v>179.52</v>
      </c>
      <c r="C541" s="212">
        <v>0</v>
      </c>
      <c r="D541" s="212">
        <v>179.52</v>
      </c>
      <c r="E541" s="115"/>
      <c r="F541" s="115"/>
    </row>
    <row r="542" spans="1:14" x14ac:dyDescent="0.2">
      <c r="A542" s="238">
        <v>38369</v>
      </c>
      <c r="B542" s="212">
        <v>233.42</v>
      </c>
      <c r="C542" s="212">
        <v>0</v>
      </c>
      <c r="D542" s="212">
        <v>233.42</v>
      </c>
      <c r="E542" s="115"/>
      <c r="F542" s="115"/>
    </row>
    <row r="543" spans="1:14" x14ac:dyDescent="0.2">
      <c r="A543" s="238">
        <v>38370</v>
      </c>
      <c r="B543" s="212">
        <v>1424.72</v>
      </c>
      <c r="C543" s="212">
        <v>300.90000000000003</v>
      </c>
      <c r="D543" s="212">
        <v>1725.6200000000001</v>
      </c>
      <c r="E543" s="115"/>
      <c r="F543" s="115"/>
    </row>
    <row r="544" spans="1:14" x14ac:dyDescent="0.2">
      <c r="A544" s="238">
        <v>38371</v>
      </c>
      <c r="B544" s="212">
        <v>2756.5120000000002</v>
      </c>
      <c r="C544" s="212">
        <v>20.65</v>
      </c>
      <c r="D544" s="212">
        <v>2777.1619999999998</v>
      </c>
      <c r="E544" s="115"/>
      <c r="F544" s="115"/>
    </row>
    <row r="545" spans="1:6" x14ac:dyDescent="0.2">
      <c r="A545" s="238">
        <v>38372</v>
      </c>
      <c r="B545" s="212">
        <v>9377.0600000000013</v>
      </c>
      <c r="C545" s="212">
        <v>1205.3699999999999</v>
      </c>
      <c r="D545" s="212">
        <v>10582.429999999998</v>
      </c>
      <c r="E545" s="115"/>
      <c r="F545" s="115"/>
    </row>
    <row r="546" spans="1:6" x14ac:dyDescent="0.2">
      <c r="A546" s="238">
        <v>38373</v>
      </c>
      <c r="B546" s="212">
        <v>3483.48</v>
      </c>
      <c r="C546" s="212">
        <v>571.70999999999992</v>
      </c>
      <c r="D546" s="212">
        <v>4055.19</v>
      </c>
      <c r="E546" s="115"/>
      <c r="F546" s="115"/>
    </row>
    <row r="547" spans="1:6" x14ac:dyDescent="0.2">
      <c r="A547" s="238">
        <v>38374</v>
      </c>
      <c r="B547" s="212">
        <v>12158.080000000002</v>
      </c>
      <c r="C547" s="212">
        <v>1463.1999999999994</v>
      </c>
      <c r="D547" s="212">
        <v>13621.279999999999</v>
      </c>
      <c r="E547" s="115"/>
      <c r="F547" s="115"/>
    </row>
    <row r="548" spans="1:6" x14ac:dyDescent="0.2">
      <c r="A548" s="238">
        <v>38375</v>
      </c>
      <c r="B548" s="212">
        <v>852.72</v>
      </c>
      <c r="C548" s="212">
        <v>0</v>
      </c>
      <c r="D548" s="212">
        <v>852.72</v>
      </c>
      <c r="E548" s="115"/>
      <c r="F548" s="115"/>
    </row>
    <row r="549" spans="1:6" x14ac:dyDescent="0.2">
      <c r="A549" s="238">
        <v>38376</v>
      </c>
      <c r="B549" s="212">
        <v>190.96</v>
      </c>
      <c r="C549" s="212">
        <v>0</v>
      </c>
      <c r="D549" s="212">
        <v>190.96</v>
      </c>
      <c r="E549" s="115"/>
      <c r="F549" s="115"/>
    </row>
    <row r="550" spans="1:6" x14ac:dyDescent="0.2">
      <c r="A550" s="238">
        <v>38377</v>
      </c>
      <c r="B550" s="212">
        <v>406.12</v>
      </c>
      <c r="C550" s="212">
        <v>4.72</v>
      </c>
      <c r="D550" s="212">
        <v>410.84000000000003</v>
      </c>
      <c r="E550" s="115"/>
      <c r="F550" s="115"/>
    </row>
    <row r="551" spans="1:6" x14ac:dyDescent="0.2">
      <c r="A551" s="238">
        <v>38378</v>
      </c>
      <c r="B551" s="212">
        <v>2409</v>
      </c>
      <c r="C551" s="212">
        <v>688.23500000000001</v>
      </c>
      <c r="D551" s="212">
        <v>3097.2349999999997</v>
      </c>
      <c r="E551" s="115"/>
      <c r="F551" s="115"/>
    </row>
    <row r="552" spans="1:6" x14ac:dyDescent="0.2">
      <c r="A552" s="238">
        <v>38379</v>
      </c>
      <c r="B552" s="212">
        <v>4689.9599999999991</v>
      </c>
      <c r="C552" s="212">
        <v>450.76</v>
      </c>
      <c r="D552" s="212">
        <v>5140.72</v>
      </c>
      <c r="E552" s="115"/>
      <c r="F552" s="115"/>
    </row>
    <row r="553" spans="1:6" x14ac:dyDescent="0.2">
      <c r="A553" s="238">
        <v>38380</v>
      </c>
      <c r="B553" s="212">
        <v>737.88</v>
      </c>
      <c r="C553" s="212">
        <v>0</v>
      </c>
      <c r="D553" s="212">
        <v>737.88</v>
      </c>
      <c r="E553" s="115"/>
      <c r="F553" s="115"/>
    </row>
    <row r="554" spans="1:6" x14ac:dyDescent="0.2">
      <c r="A554" s="238">
        <v>38381</v>
      </c>
      <c r="B554" s="212">
        <v>225.28</v>
      </c>
      <c r="C554" s="212">
        <v>0</v>
      </c>
      <c r="D554" s="212">
        <v>225.28</v>
      </c>
      <c r="E554" s="115"/>
      <c r="F554" s="115"/>
    </row>
    <row r="555" spans="1:6" x14ac:dyDescent="0.2">
      <c r="A555" s="238">
        <v>38382</v>
      </c>
      <c r="B555" s="212">
        <v>972.84000000000015</v>
      </c>
      <c r="C555" s="212">
        <v>0</v>
      </c>
      <c r="D555" s="212">
        <v>972.84000000000015</v>
      </c>
      <c r="E555" s="115"/>
      <c r="F555" s="115"/>
    </row>
    <row r="556" spans="1:6" x14ac:dyDescent="0.2">
      <c r="A556" s="238">
        <v>38383</v>
      </c>
      <c r="B556" s="212">
        <v>138.38</v>
      </c>
      <c r="C556" s="212">
        <v>0</v>
      </c>
      <c r="D556" s="212">
        <v>138.38</v>
      </c>
      <c r="E556" s="115"/>
      <c r="F556" s="115"/>
    </row>
    <row r="557" spans="1:6" x14ac:dyDescent="0.2">
      <c r="A557" s="238">
        <v>38384</v>
      </c>
      <c r="B557" s="212">
        <v>122.76</v>
      </c>
      <c r="C557" s="212">
        <v>0</v>
      </c>
      <c r="D557" s="212">
        <v>122.76</v>
      </c>
      <c r="E557" s="115"/>
      <c r="F557" s="115"/>
    </row>
    <row r="558" spans="1:6" x14ac:dyDescent="0.2">
      <c r="A558" s="238">
        <v>38385</v>
      </c>
      <c r="B558" s="212">
        <v>23.32</v>
      </c>
      <c r="C558" s="212">
        <v>0</v>
      </c>
      <c r="D558" s="212">
        <v>23.32</v>
      </c>
      <c r="E558" s="115"/>
      <c r="F558" s="115"/>
    </row>
    <row r="559" spans="1:6" x14ac:dyDescent="0.2">
      <c r="A559" s="238">
        <v>38386</v>
      </c>
      <c r="B559" s="212">
        <v>535.48</v>
      </c>
      <c r="C559" s="212">
        <v>0</v>
      </c>
      <c r="D559" s="212">
        <v>535.48</v>
      </c>
      <c r="E559" s="115"/>
      <c r="F559" s="115"/>
    </row>
    <row r="560" spans="1:6" x14ac:dyDescent="0.2">
      <c r="A560" s="238">
        <v>38387</v>
      </c>
      <c r="B560" s="212">
        <v>686.4</v>
      </c>
      <c r="C560" s="212">
        <v>0</v>
      </c>
      <c r="D560" s="212">
        <v>686.4</v>
      </c>
      <c r="E560" s="115"/>
      <c r="F560" s="115"/>
    </row>
    <row r="561" spans="1:14" x14ac:dyDescent="0.2">
      <c r="A561" s="238">
        <v>38388</v>
      </c>
      <c r="B561" s="212">
        <v>518.32000000000005</v>
      </c>
      <c r="C561" s="212">
        <v>0</v>
      </c>
      <c r="D561" s="212">
        <v>518.32000000000005</v>
      </c>
      <c r="E561" s="115"/>
      <c r="F561" s="115"/>
    </row>
    <row r="562" spans="1:14" x14ac:dyDescent="0.2">
      <c r="A562" s="238">
        <v>38389</v>
      </c>
      <c r="B562" s="212">
        <v>156.19999999999999</v>
      </c>
      <c r="C562" s="212">
        <v>0</v>
      </c>
      <c r="D562" s="212">
        <v>156.19999999999999</v>
      </c>
      <c r="E562" s="115"/>
      <c r="F562" s="115"/>
    </row>
    <row r="563" spans="1:14" x14ac:dyDescent="0.2">
      <c r="A563" s="238">
        <v>38390</v>
      </c>
      <c r="B563" s="212">
        <v>155.32</v>
      </c>
      <c r="C563" s="212">
        <v>0</v>
      </c>
      <c r="D563" s="212">
        <v>155.32</v>
      </c>
      <c r="E563" s="115"/>
      <c r="F563" s="115"/>
    </row>
    <row r="564" spans="1:14" x14ac:dyDescent="0.2">
      <c r="A564" s="238">
        <v>38391</v>
      </c>
      <c r="B564" s="212">
        <v>1296.944</v>
      </c>
      <c r="C564" s="212">
        <v>76.699999999999989</v>
      </c>
      <c r="D564" s="212">
        <v>1373.6440000000002</v>
      </c>
      <c r="E564" s="115"/>
      <c r="F564" s="115"/>
    </row>
    <row r="565" spans="1:14" x14ac:dyDescent="0.2">
      <c r="A565" s="238">
        <v>38392</v>
      </c>
      <c r="B565" s="212">
        <v>4999.72</v>
      </c>
      <c r="C565" s="212">
        <v>564.04</v>
      </c>
      <c r="D565" s="212">
        <v>5563.76</v>
      </c>
      <c r="E565" s="115"/>
      <c r="F565" s="115"/>
    </row>
    <row r="566" spans="1:14" x14ac:dyDescent="0.2">
      <c r="A566" s="238">
        <v>38393</v>
      </c>
      <c r="B566" s="212">
        <v>764.72</v>
      </c>
      <c r="C566" s="212">
        <v>0</v>
      </c>
      <c r="D566" s="212">
        <v>764.72</v>
      </c>
      <c r="E566" s="115"/>
      <c r="F566" s="115"/>
    </row>
    <row r="567" spans="1:14" x14ac:dyDescent="0.2">
      <c r="A567" s="238">
        <v>38394</v>
      </c>
      <c r="B567" s="212">
        <v>881.1</v>
      </c>
      <c r="C567" s="212">
        <v>0</v>
      </c>
      <c r="D567" s="212">
        <v>881.1</v>
      </c>
      <c r="E567" s="115"/>
      <c r="F567" s="115"/>
    </row>
    <row r="568" spans="1:14" x14ac:dyDescent="0.2">
      <c r="A568" s="238">
        <v>38395</v>
      </c>
      <c r="B568" s="212">
        <v>337.48</v>
      </c>
      <c r="C568" s="212">
        <v>0</v>
      </c>
      <c r="D568" s="212">
        <v>337.48</v>
      </c>
      <c r="E568" s="115"/>
      <c r="F568" s="115"/>
    </row>
    <row r="569" spans="1:14" x14ac:dyDescent="0.2">
      <c r="A569" s="238">
        <v>38396</v>
      </c>
      <c r="B569" s="212">
        <v>556.16000000000008</v>
      </c>
      <c r="C569" s="212">
        <v>30.09</v>
      </c>
      <c r="D569" s="212">
        <v>586.25</v>
      </c>
      <c r="E569" s="115"/>
      <c r="F569" s="115"/>
    </row>
    <row r="570" spans="1:14" x14ac:dyDescent="0.2">
      <c r="A570" s="238">
        <v>38397</v>
      </c>
      <c r="B570" s="212">
        <v>104.28</v>
      </c>
      <c r="C570" s="212">
        <v>20.65</v>
      </c>
      <c r="D570" s="212">
        <v>124.92999999999999</v>
      </c>
      <c r="E570" s="115"/>
      <c r="F570" s="115"/>
    </row>
    <row r="571" spans="1:14" x14ac:dyDescent="0.2">
      <c r="A571" s="238">
        <v>38398</v>
      </c>
      <c r="B571" s="212">
        <v>34.760000000000005</v>
      </c>
      <c r="C571" s="212">
        <v>0</v>
      </c>
      <c r="D571" s="212">
        <v>34.760000000000005</v>
      </c>
      <c r="E571" s="115"/>
      <c r="F571" s="115"/>
    </row>
    <row r="572" spans="1:14" x14ac:dyDescent="0.2">
      <c r="A572" s="238">
        <v>38399</v>
      </c>
      <c r="B572" s="212">
        <v>1054.68</v>
      </c>
      <c r="C572" s="212">
        <v>157.53</v>
      </c>
      <c r="D572" s="212">
        <v>1212.21</v>
      </c>
      <c r="E572" s="115"/>
      <c r="F572" s="115"/>
    </row>
    <row r="573" spans="1:14" x14ac:dyDescent="0.2">
      <c r="A573" s="238">
        <v>38400</v>
      </c>
      <c r="B573" s="212">
        <v>306.68</v>
      </c>
      <c r="C573" s="212">
        <v>21.24</v>
      </c>
      <c r="D573" s="212">
        <v>327.92</v>
      </c>
      <c r="E573" s="115"/>
      <c r="F573" s="115"/>
    </row>
    <row r="574" spans="1:14" x14ac:dyDescent="0.2">
      <c r="A574" s="238">
        <v>38401</v>
      </c>
      <c r="B574" s="212">
        <v>162.80000000000001</v>
      </c>
      <c r="C574" s="212">
        <v>0</v>
      </c>
      <c r="D574" s="212">
        <v>162.80000000000001</v>
      </c>
      <c r="E574" s="115"/>
      <c r="F574" s="115"/>
    </row>
    <row r="575" spans="1:14" x14ac:dyDescent="0.2">
      <c r="A575" s="238">
        <v>38402</v>
      </c>
      <c r="B575" s="212">
        <v>161.04</v>
      </c>
      <c r="C575" s="212">
        <v>0</v>
      </c>
      <c r="D575" s="212">
        <v>161.04</v>
      </c>
      <c r="E575" s="130" t="s">
        <v>488</v>
      </c>
      <c r="F575" s="116">
        <v>0</v>
      </c>
      <c r="G575" s="117">
        <f>D575*F575</f>
        <v>0</v>
      </c>
      <c r="H575" s="117">
        <f>SUM(G575:G577)</f>
        <v>14303.83</v>
      </c>
      <c r="I575" s="110">
        <v>38402.982638888891</v>
      </c>
      <c r="J575" s="110">
        <v>38404.006944444445</v>
      </c>
      <c r="K575" s="119">
        <v>38402.9375</v>
      </c>
      <c r="L575" s="119">
        <v>38403.708333333336</v>
      </c>
      <c r="M575" s="107" t="s">
        <v>428</v>
      </c>
      <c r="N575" s="117">
        <v>1</v>
      </c>
    </row>
    <row r="576" spans="1:14" x14ac:dyDescent="0.2">
      <c r="A576" s="238">
        <v>38403</v>
      </c>
      <c r="B576" s="212">
        <v>11678.92</v>
      </c>
      <c r="C576" s="212">
        <v>2624.91</v>
      </c>
      <c r="D576" s="212">
        <v>14303.83</v>
      </c>
      <c r="E576" s="130" t="s">
        <v>488</v>
      </c>
      <c r="F576" s="116">
        <v>1</v>
      </c>
      <c r="G576" s="117">
        <f t="shared" ref="G576:G577" si="25">D576*F576</f>
        <v>14303.83</v>
      </c>
      <c r="H576" s="117"/>
      <c r="I576" s="117"/>
      <c r="J576" s="117"/>
      <c r="K576" s="117"/>
      <c r="L576" s="117"/>
      <c r="M576" s="117"/>
      <c r="N576" s="117"/>
    </row>
    <row r="577" spans="1:14" x14ac:dyDescent="0.2">
      <c r="A577" s="238">
        <v>38404</v>
      </c>
      <c r="B577" s="212">
        <v>465.08</v>
      </c>
      <c r="C577" s="212">
        <v>0</v>
      </c>
      <c r="D577" s="212">
        <v>465.08</v>
      </c>
      <c r="E577" s="130" t="s">
        <v>488</v>
      </c>
      <c r="F577" s="116">
        <v>0</v>
      </c>
      <c r="G577" s="117">
        <f t="shared" si="25"/>
        <v>0</v>
      </c>
      <c r="H577" s="117"/>
      <c r="I577" s="117"/>
      <c r="J577" s="117"/>
      <c r="K577" s="117"/>
      <c r="L577" s="117"/>
      <c r="M577" s="117"/>
      <c r="N577" s="117"/>
    </row>
    <row r="578" spans="1:14" x14ac:dyDescent="0.2">
      <c r="A578" s="238">
        <v>38405</v>
      </c>
      <c r="B578" s="212">
        <v>1689.6000000000001</v>
      </c>
      <c r="C578" s="212">
        <v>66.67</v>
      </c>
      <c r="D578" s="212">
        <v>1756.2700000000002</v>
      </c>
      <c r="E578" s="115"/>
      <c r="F578" s="115"/>
    </row>
    <row r="579" spans="1:14" x14ac:dyDescent="0.2">
      <c r="A579" s="238">
        <v>38406</v>
      </c>
      <c r="B579" s="212">
        <v>572.88</v>
      </c>
      <c r="C579" s="212">
        <v>0</v>
      </c>
      <c r="D579" s="212">
        <v>572.88</v>
      </c>
      <c r="E579" s="115"/>
      <c r="F579" s="115"/>
    </row>
    <row r="580" spans="1:14" x14ac:dyDescent="0.2">
      <c r="A580" s="238">
        <v>38407</v>
      </c>
      <c r="B580" s="212">
        <v>124.74000000000001</v>
      </c>
      <c r="C580" s="212">
        <v>0</v>
      </c>
      <c r="D580" s="212">
        <v>124.74000000000001</v>
      </c>
      <c r="E580" s="115"/>
      <c r="F580" s="115"/>
    </row>
    <row r="581" spans="1:14" x14ac:dyDescent="0.2">
      <c r="A581" s="238">
        <v>38408</v>
      </c>
      <c r="B581" s="212">
        <v>3739.1200000000003</v>
      </c>
      <c r="C581" s="212">
        <v>582.32999999999993</v>
      </c>
      <c r="D581" s="212">
        <v>4321.4500000000007</v>
      </c>
      <c r="E581" s="115"/>
      <c r="F581" s="115"/>
    </row>
    <row r="582" spans="1:14" x14ac:dyDescent="0.2">
      <c r="A582" s="238">
        <v>38409</v>
      </c>
      <c r="B582" s="212">
        <v>402.59999999999997</v>
      </c>
      <c r="C582" s="212">
        <v>11.799999999999999</v>
      </c>
      <c r="D582" s="212">
        <v>414.4</v>
      </c>
      <c r="E582" s="115"/>
      <c r="F582" s="115"/>
    </row>
    <row r="583" spans="1:14" x14ac:dyDescent="0.2">
      <c r="A583" s="238">
        <v>38410</v>
      </c>
      <c r="B583" s="212">
        <v>622.6</v>
      </c>
      <c r="C583" s="212">
        <v>64.899999999999991</v>
      </c>
      <c r="D583" s="212">
        <v>687.5</v>
      </c>
      <c r="E583" s="115"/>
      <c r="F583" s="115"/>
    </row>
    <row r="584" spans="1:14" x14ac:dyDescent="0.2">
      <c r="A584" s="238">
        <v>38411</v>
      </c>
      <c r="B584" s="212">
        <v>4918.1440000000002</v>
      </c>
      <c r="C584" s="212">
        <v>361.67</v>
      </c>
      <c r="D584" s="212">
        <v>5279.8140000000003</v>
      </c>
      <c r="E584" s="115"/>
      <c r="F584" s="115"/>
    </row>
    <row r="585" spans="1:14" x14ac:dyDescent="0.2">
      <c r="A585" s="238">
        <v>38412</v>
      </c>
      <c r="B585" s="212">
        <v>1254.4399999999998</v>
      </c>
      <c r="C585" s="212">
        <v>0</v>
      </c>
      <c r="D585" s="212">
        <v>1254.4399999999998</v>
      </c>
      <c r="E585" s="115"/>
      <c r="F585" s="115"/>
    </row>
    <row r="586" spans="1:14" x14ac:dyDescent="0.2">
      <c r="A586" s="238">
        <v>38413</v>
      </c>
      <c r="B586" s="212">
        <v>201.52000000000004</v>
      </c>
      <c r="C586" s="212">
        <v>0</v>
      </c>
      <c r="D586" s="212">
        <v>201.52000000000004</v>
      </c>
      <c r="E586" s="115"/>
      <c r="F586" s="115"/>
    </row>
    <row r="587" spans="1:14" x14ac:dyDescent="0.2">
      <c r="A587" s="238">
        <v>38414</v>
      </c>
      <c r="B587" s="212">
        <v>179.74</v>
      </c>
      <c r="C587" s="212">
        <v>0</v>
      </c>
      <c r="D587" s="212">
        <v>179.74</v>
      </c>
      <c r="E587" s="115"/>
      <c r="F587" s="115"/>
    </row>
    <row r="588" spans="1:14" x14ac:dyDescent="0.2">
      <c r="A588" s="238">
        <v>38415</v>
      </c>
      <c r="B588" s="212">
        <v>535.04000000000008</v>
      </c>
      <c r="C588" s="212">
        <v>0</v>
      </c>
      <c r="D588" s="212">
        <v>535.04000000000008</v>
      </c>
      <c r="E588" s="115"/>
      <c r="F588" s="115"/>
    </row>
    <row r="589" spans="1:14" x14ac:dyDescent="0.2">
      <c r="A589" s="238">
        <v>38416</v>
      </c>
      <c r="B589" s="212">
        <v>127.16</v>
      </c>
      <c r="C589" s="212">
        <v>0</v>
      </c>
      <c r="D589" s="212">
        <v>127.16</v>
      </c>
      <c r="E589" s="115"/>
      <c r="F589" s="115"/>
    </row>
    <row r="590" spans="1:14" x14ac:dyDescent="0.2">
      <c r="A590" s="238">
        <v>38417</v>
      </c>
      <c r="B590" s="212">
        <v>94.16</v>
      </c>
      <c r="C590" s="212">
        <v>0</v>
      </c>
      <c r="D590" s="212">
        <v>94.16</v>
      </c>
      <c r="E590" s="115"/>
      <c r="F590" s="115"/>
    </row>
    <row r="591" spans="1:14" x14ac:dyDescent="0.2">
      <c r="A591" s="238">
        <v>38418</v>
      </c>
      <c r="B591" s="212">
        <v>424.6</v>
      </c>
      <c r="C591" s="212">
        <v>0</v>
      </c>
      <c r="D591" s="212">
        <v>424.6</v>
      </c>
      <c r="E591" s="115"/>
      <c r="F591" s="115"/>
    </row>
    <row r="592" spans="1:14" x14ac:dyDescent="0.2">
      <c r="A592" s="238">
        <v>38419</v>
      </c>
      <c r="B592" s="212">
        <v>89.320000000000007</v>
      </c>
      <c r="C592" s="212">
        <v>0</v>
      </c>
      <c r="D592" s="212">
        <v>89.320000000000007</v>
      </c>
      <c r="E592" s="115"/>
      <c r="F592" s="115"/>
    </row>
    <row r="593" spans="1:14" x14ac:dyDescent="0.2">
      <c r="A593" s="238">
        <v>38420</v>
      </c>
      <c r="B593" s="212">
        <v>79.2</v>
      </c>
      <c r="C593" s="212">
        <v>0</v>
      </c>
      <c r="D593" s="212">
        <v>79.2</v>
      </c>
      <c r="E593" s="115"/>
      <c r="F593" s="115"/>
    </row>
    <row r="594" spans="1:14" x14ac:dyDescent="0.2">
      <c r="A594" s="238">
        <v>38421</v>
      </c>
      <c r="B594" s="212">
        <v>3363.5800000000004</v>
      </c>
      <c r="C594" s="212">
        <v>869.07</v>
      </c>
      <c r="D594" s="212">
        <v>4232.6499999999996</v>
      </c>
      <c r="E594" s="115"/>
      <c r="F594" s="115"/>
    </row>
    <row r="595" spans="1:14" x14ac:dyDescent="0.2">
      <c r="A595" s="238">
        <v>38422</v>
      </c>
      <c r="B595" s="212">
        <v>3053.6</v>
      </c>
      <c r="C595" s="212">
        <v>308.57</v>
      </c>
      <c r="D595" s="212">
        <v>3362.1699999999996</v>
      </c>
      <c r="E595" s="115"/>
      <c r="F595" s="115"/>
    </row>
    <row r="596" spans="1:14" x14ac:dyDescent="0.2">
      <c r="A596" s="238">
        <v>38423</v>
      </c>
      <c r="B596" s="212">
        <v>1069.6400000000001</v>
      </c>
      <c r="C596" s="212">
        <v>0</v>
      </c>
      <c r="D596" s="212">
        <v>1069.6400000000001</v>
      </c>
      <c r="E596" s="115"/>
      <c r="F596" s="115"/>
    </row>
    <row r="597" spans="1:14" x14ac:dyDescent="0.2">
      <c r="A597" s="238">
        <v>38424</v>
      </c>
      <c r="B597" s="212">
        <v>79.2</v>
      </c>
      <c r="C597" s="212">
        <v>0</v>
      </c>
      <c r="D597" s="212">
        <v>79.2</v>
      </c>
      <c r="E597" s="115"/>
      <c r="F597" s="115"/>
    </row>
    <row r="598" spans="1:14" x14ac:dyDescent="0.2">
      <c r="A598" s="238">
        <v>38425</v>
      </c>
      <c r="B598" s="212">
        <v>159.28</v>
      </c>
      <c r="C598" s="212">
        <v>0</v>
      </c>
      <c r="D598" s="212">
        <v>159.28</v>
      </c>
      <c r="E598" s="115"/>
      <c r="F598" s="115"/>
    </row>
    <row r="599" spans="1:14" x14ac:dyDescent="0.2">
      <c r="A599" s="238">
        <v>38426</v>
      </c>
      <c r="B599" s="212">
        <v>388.08</v>
      </c>
      <c r="C599" s="212">
        <v>0</v>
      </c>
      <c r="D599" s="212">
        <v>388.08</v>
      </c>
      <c r="E599" s="115"/>
      <c r="F599" s="115"/>
    </row>
    <row r="600" spans="1:14" x14ac:dyDescent="0.2">
      <c r="A600" s="238">
        <v>38427</v>
      </c>
      <c r="B600" s="212">
        <v>471.24</v>
      </c>
      <c r="C600" s="212">
        <v>17.7</v>
      </c>
      <c r="D600" s="212">
        <v>488.93999999999994</v>
      </c>
      <c r="E600" s="115"/>
      <c r="F600" s="115"/>
    </row>
    <row r="601" spans="1:14" x14ac:dyDescent="0.2">
      <c r="A601" s="238">
        <v>38428</v>
      </c>
      <c r="B601" s="212">
        <v>2632.96</v>
      </c>
      <c r="C601" s="212">
        <v>442.49999999999994</v>
      </c>
      <c r="D601" s="212">
        <v>3075.46</v>
      </c>
      <c r="E601" s="130" t="s">
        <v>487</v>
      </c>
      <c r="F601" s="116">
        <v>0.8</v>
      </c>
      <c r="G601" s="117">
        <f t="shared" ref="G601:G603" si="26">D601*F601</f>
        <v>2460.3680000000004</v>
      </c>
      <c r="H601" s="117">
        <f>SUM(G601:G602)</f>
        <v>4876.848</v>
      </c>
      <c r="I601" s="110">
        <v>38428.680555555555</v>
      </c>
      <c r="J601" s="110">
        <v>38429.447916666664</v>
      </c>
      <c r="K601" s="119">
        <v>38428.479166666664</v>
      </c>
      <c r="L601" s="119">
        <v>38429.083333333336</v>
      </c>
      <c r="M601" s="107" t="s">
        <v>428</v>
      </c>
      <c r="N601" s="117"/>
    </row>
    <row r="602" spans="1:14" x14ac:dyDescent="0.2">
      <c r="A602" s="238">
        <v>38429</v>
      </c>
      <c r="B602" s="212">
        <v>2416.48</v>
      </c>
      <c r="C602" s="212">
        <v>0</v>
      </c>
      <c r="D602" s="212">
        <v>2416.48</v>
      </c>
      <c r="E602" s="130" t="s">
        <v>487</v>
      </c>
      <c r="F602" s="116">
        <v>1</v>
      </c>
      <c r="G602" s="117">
        <f t="shared" si="26"/>
        <v>2416.48</v>
      </c>
      <c r="H602" s="117"/>
      <c r="I602" s="110">
        <v>38429.496527777781</v>
      </c>
      <c r="J602" s="110">
        <v>38430.84375</v>
      </c>
      <c r="K602" s="117"/>
      <c r="L602" s="119"/>
      <c r="M602" s="107"/>
      <c r="N602" s="117"/>
    </row>
    <row r="603" spans="1:14" x14ac:dyDescent="0.2">
      <c r="A603" s="238">
        <v>38430</v>
      </c>
      <c r="B603" s="212">
        <v>185.68</v>
      </c>
      <c r="C603" s="212">
        <v>30.089999999999996</v>
      </c>
      <c r="D603" s="212">
        <v>215.76999999999998</v>
      </c>
      <c r="E603" s="130" t="s">
        <v>495</v>
      </c>
      <c r="F603" s="116">
        <v>1</v>
      </c>
      <c r="G603" s="117">
        <f t="shared" si="26"/>
        <v>215.76999999999998</v>
      </c>
      <c r="H603" s="117">
        <f>SUM(G603)</f>
        <v>215.76999999999998</v>
      </c>
      <c r="I603" s="110">
        <v>38429.496527777781</v>
      </c>
      <c r="J603" s="110">
        <v>38430.84375</v>
      </c>
      <c r="K603" s="117"/>
      <c r="L603" s="117"/>
      <c r="M603" s="117" t="s">
        <v>496</v>
      </c>
      <c r="N603" s="117"/>
    </row>
    <row r="604" spans="1:14" x14ac:dyDescent="0.2">
      <c r="A604" s="238">
        <v>38431</v>
      </c>
      <c r="B604" s="212">
        <v>128.04000000000002</v>
      </c>
      <c r="C604" s="212">
        <v>0</v>
      </c>
      <c r="D604" s="212">
        <v>128.04000000000002</v>
      </c>
      <c r="E604" s="115"/>
      <c r="F604" s="115"/>
    </row>
    <row r="605" spans="1:14" x14ac:dyDescent="0.2">
      <c r="A605" s="238">
        <v>38432</v>
      </c>
      <c r="B605" s="212">
        <v>606.1</v>
      </c>
      <c r="C605" s="212">
        <v>0</v>
      </c>
      <c r="D605" s="212">
        <v>606.1</v>
      </c>
      <c r="E605" s="115"/>
      <c r="F605" s="115"/>
    </row>
    <row r="606" spans="1:14" x14ac:dyDescent="0.2">
      <c r="A606" s="238">
        <v>38433</v>
      </c>
      <c r="B606" s="212">
        <v>550.88</v>
      </c>
      <c r="C606" s="212">
        <v>0</v>
      </c>
      <c r="D606" s="212">
        <v>550.88</v>
      </c>
      <c r="E606" s="115"/>
      <c r="F606" s="115"/>
    </row>
    <row r="607" spans="1:14" x14ac:dyDescent="0.2">
      <c r="A607" s="238">
        <v>38434</v>
      </c>
      <c r="B607" s="212">
        <v>142.56</v>
      </c>
      <c r="C607" s="212">
        <v>0</v>
      </c>
      <c r="D607" s="212">
        <v>142.56</v>
      </c>
      <c r="E607" s="115"/>
      <c r="F607" s="115"/>
    </row>
    <row r="608" spans="1:14" x14ac:dyDescent="0.2">
      <c r="A608" s="238">
        <v>38435</v>
      </c>
      <c r="B608" s="212">
        <v>430.76</v>
      </c>
      <c r="C608" s="212">
        <v>0</v>
      </c>
      <c r="D608" s="212">
        <v>430.76</v>
      </c>
      <c r="E608" s="115"/>
      <c r="F608" s="115"/>
    </row>
    <row r="609" spans="1:6" x14ac:dyDescent="0.2">
      <c r="A609" s="238">
        <v>38436</v>
      </c>
      <c r="B609" s="212">
        <v>104.28</v>
      </c>
      <c r="C609" s="212">
        <v>0</v>
      </c>
      <c r="D609" s="212">
        <v>104.28</v>
      </c>
      <c r="E609" s="115"/>
      <c r="F609" s="115"/>
    </row>
    <row r="610" spans="1:6" x14ac:dyDescent="0.2">
      <c r="A610" s="238">
        <v>38437</v>
      </c>
      <c r="B610" s="212">
        <v>320.76</v>
      </c>
      <c r="C610" s="212">
        <v>0</v>
      </c>
      <c r="D610" s="212">
        <v>320.76</v>
      </c>
      <c r="E610" s="115"/>
      <c r="F610" s="115"/>
    </row>
    <row r="611" spans="1:6" x14ac:dyDescent="0.2">
      <c r="A611" s="238">
        <v>38438</v>
      </c>
      <c r="B611" s="212">
        <v>417.56</v>
      </c>
      <c r="C611" s="212">
        <v>0</v>
      </c>
      <c r="D611" s="212">
        <v>417.56</v>
      </c>
      <c r="E611" s="115"/>
      <c r="F611" s="115"/>
    </row>
    <row r="612" spans="1:6" x14ac:dyDescent="0.2">
      <c r="A612" s="238">
        <v>38439</v>
      </c>
      <c r="B612" s="212">
        <v>120.56</v>
      </c>
      <c r="C612" s="212">
        <v>0</v>
      </c>
      <c r="D612" s="212">
        <v>120.56</v>
      </c>
      <c r="E612" s="115"/>
      <c r="F612" s="115"/>
    </row>
    <row r="613" spans="1:6" x14ac:dyDescent="0.2">
      <c r="A613" s="238">
        <v>38441</v>
      </c>
      <c r="B613" s="212">
        <v>4.4000000000000004</v>
      </c>
      <c r="C613" s="212">
        <v>0</v>
      </c>
      <c r="D613" s="212">
        <v>4.4000000000000004</v>
      </c>
      <c r="E613" s="115"/>
      <c r="F613" s="115"/>
    </row>
    <row r="614" spans="1:6" x14ac:dyDescent="0.2">
      <c r="A614" s="238">
        <v>38442</v>
      </c>
      <c r="B614" s="212">
        <v>7.48</v>
      </c>
      <c r="C614" s="212">
        <v>0</v>
      </c>
      <c r="D614" s="212">
        <v>7.48</v>
      </c>
      <c r="E614" s="115"/>
      <c r="F614" s="115"/>
    </row>
    <row r="615" spans="1:6" x14ac:dyDescent="0.2">
      <c r="A615" s="238">
        <v>38671</v>
      </c>
      <c r="B615" s="212">
        <v>73.92</v>
      </c>
      <c r="C615" s="212">
        <v>0</v>
      </c>
      <c r="D615" s="212">
        <v>73.92</v>
      </c>
      <c r="E615" s="115"/>
      <c r="F615" s="115"/>
    </row>
    <row r="616" spans="1:6" x14ac:dyDescent="0.2">
      <c r="A616" s="238">
        <v>38672</v>
      </c>
      <c r="B616" s="212">
        <v>3783.119999999999</v>
      </c>
      <c r="C616" s="212">
        <v>189.98000000000002</v>
      </c>
      <c r="D616" s="212">
        <v>3973.099999999999</v>
      </c>
      <c r="E616" s="115"/>
      <c r="F616" s="115"/>
    </row>
    <row r="617" spans="1:6" x14ac:dyDescent="0.2">
      <c r="A617" s="238">
        <v>38673</v>
      </c>
      <c r="B617" s="212">
        <v>816.6400000000001</v>
      </c>
      <c r="C617" s="212">
        <v>22.419999999999998</v>
      </c>
      <c r="D617" s="212">
        <v>839.06000000000006</v>
      </c>
      <c r="E617" s="115"/>
      <c r="F617" s="115"/>
    </row>
    <row r="618" spans="1:6" x14ac:dyDescent="0.2">
      <c r="A618" s="238">
        <v>38674</v>
      </c>
      <c r="B618" s="212">
        <v>1427.36</v>
      </c>
      <c r="C618" s="212">
        <v>35.4</v>
      </c>
      <c r="D618" s="212">
        <v>1462.76</v>
      </c>
      <c r="E618" s="115"/>
      <c r="F618" s="115"/>
    </row>
    <row r="619" spans="1:6" x14ac:dyDescent="0.2">
      <c r="A619" s="238">
        <v>38675</v>
      </c>
      <c r="B619" s="212">
        <v>333.52</v>
      </c>
      <c r="C619" s="212">
        <v>0</v>
      </c>
      <c r="D619" s="212">
        <v>333.52</v>
      </c>
      <c r="E619" s="115"/>
      <c r="F619" s="115"/>
    </row>
    <row r="620" spans="1:6" x14ac:dyDescent="0.2">
      <c r="A620" s="238">
        <v>38676</v>
      </c>
      <c r="B620" s="212">
        <v>158.4</v>
      </c>
      <c r="C620" s="212">
        <v>0</v>
      </c>
      <c r="D620" s="212">
        <v>158.4</v>
      </c>
      <c r="E620" s="115"/>
      <c r="F620" s="115"/>
    </row>
    <row r="621" spans="1:6" x14ac:dyDescent="0.2">
      <c r="A621" s="238">
        <v>38677</v>
      </c>
      <c r="B621" s="212">
        <v>13.2</v>
      </c>
      <c r="C621" s="212">
        <v>0</v>
      </c>
      <c r="D621" s="212">
        <v>13.2</v>
      </c>
      <c r="E621" s="115"/>
      <c r="F621" s="115"/>
    </row>
    <row r="622" spans="1:6" x14ac:dyDescent="0.2">
      <c r="A622" s="238">
        <v>38679</v>
      </c>
      <c r="B622" s="212">
        <v>9863.92</v>
      </c>
      <c r="C622" s="212">
        <v>1535.18</v>
      </c>
      <c r="D622" s="212">
        <v>11399.1</v>
      </c>
      <c r="E622" s="115"/>
      <c r="F622" s="115"/>
    </row>
    <row r="623" spans="1:6" x14ac:dyDescent="0.2">
      <c r="A623" s="238">
        <v>38680</v>
      </c>
      <c r="B623" s="212">
        <v>551.76</v>
      </c>
      <c r="C623" s="212">
        <v>0</v>
      </c>
      <c r="D623" s="212">
        <v>551.76</v>
      </c>
      <c r="E623" s="115"/>
      <c r="F623" s="115"/>
    </row>
    <row r="624" spans="1:6" x14ac:dyDescent="0.2">
      <c r="A624" s="238">
        <v>38681</v>
      </c>
      <c r="B624" s="212">
        <v>6867.52</v>
      </c>
      <c r="C624" s="212">
        <v>1769.9999999999998</v>
      </c>
      <c r="D624" s="212">
        <v>8637.5199999999986</v>
      </c>
      <c r="E624" s="115"/>
      <c r="F624" s="115"/>
    </row>
    <row r="625" spans="1:6" x14ac:dyDescent="0.2">
      <c r="A625" s="238">
        <v>38682</v>
      </c>
      <c r="B625" s="212">
        <v>2730.639999999999</v>
      </c>
      <c r="C625" s="212">
        <v>0</v>
      </c>
      <c r="D625" s="212">
        <v>2730.639999999999</v>
      </c>
      <c r="E625" s="115"/>
      <c r="F625" s="115"/>
    </row>
    <row r="626" spans="1:6" x14ac:dyDescent="0.2">
      <c r="A626" s="238">
        <v>38683</v>
      </c>
      <c r="B626" s="212">
        <v>73.040000000000006</v>
      </c>
      <c r="C626" s="212">
        <v>0</v>
      </c>
      <c r="D626" s="212">
        <v>73.040000000000006</v>
      </c>
      <c r="E626" s="115"/>
      <c r="F626" s="115"/>
    </row>
    <row r="627" spans="1:6" x14ac:dyDescent="0.2">
      <c r="A627" s="238">
        <v>38684</v>
      </c>
      <c r="B627" s="212">
        <v>14.96</v>
      </c>
      <c r="C627" s="212">
        <v>0</v>
      </c>
      <c r="D627" s="212">
        <v>14.96</v>
      </c>
      <c r="E627" s="115"/>
      <c r="F627" s="115"/>
    </row>
    <row r="628" spans="1:6" x14ac:dyDescent="0.2">
      <c r="A628" s="238">
        <v>38685</v>
      </c>
      <c r="B628" s="212">
        <v>3241.92</v>
      </c>
      <c r="C628" s="212">
        <v>53.099999999999994</v>
      </c>
      <c r="D628" s="212">
        <v>3295.0200000000004</v>
      </c>
      <c r="E628" s="115"/>
      <c r="F628" s="115"/>
    </row>
    <row r="629" spans="1:6" x14ac:dyDescent="0.2">
      <c r="A629" s="238">
        <v>38686</v>
      </c>
      <c r="B629" s="212">
        <v>626.56000000000006</v>
      </c>
      <c r="C629" s="212">
        <v>29.5</v>
      </c>
      <c r="D629" s="212">
        <v>656.06000000000006</v>
      </c>
      <c r="E629" s="115"/>
      <c r="F629" s="115"/>
    </row>
    <row r="630" spans="1:6" x14ac:dyDescent="0.2">
      <c r="A630" s="238">
        <v>38687</v>
      </c>
      <c r="B630" s="212">
        <v>4079.68</v>
      </c>
      <c r="C630" s="212">
        <v>1052.56</v>
      </c>
      <c r="D630" s="212">
        <v>5132.2400000000007</v>
      </c>
      <c r="E630" s="115"/>
      <c r="F630" s="115"/>
    </row>
    <row r="631" spans="1:6" x14ac:dyDescent="0.2">
      <c r="A631" s="238">
        <v>38688</v>
      </c>
      <c r="B631" s="212">
        <v>81.84</v>
      </c>
      <c r="C631" s="212">
        <v>0</v>
      </c>
      <c r="D631" s="212">
        <v>81.84</v>
      </c>
      <c r="E631" s="115"/>
      <c r="F631" s="115"/>
    </row>
    <row r="632" spans="1:6" x14ac:dyDescent="0.2">
      <c r="A632" s="238">
        <v>38689</v>
      </c>
      <c r="B632" s="212">
        <v>2929.52</v>
      </c>
      <c r="C632" s="212">
        <v>502.09</v>
      </c>
      <c r="D632" s="212">
        <v>3431.61</v>
      </c>
      <c r="E632" s="115"/>
      <c r="F632" s="115"/>
    </row>
    <row r="633" spans="1:6" x14ac:dyDescent="0.2">
      <c r="A633" s="238">
        <v>38690</v>
      </c>
      <c r="B633" s="212">
        <v>3762.44</v>
      </c>
      <c r="C633" s="212">
        <v>113.86999999999999</v>
      </c>
      <c r="D633" s="212">
        <v>3876.31</v>
      </c>
      <c r="E633" s="115"/>
      <c r="F633" s="115"/>
    </row>
    <row r="634" spans="1:6" x14ac:dyDescent="0.2">
      <c r="A634" s="238">
        <v>38691</v>
      </c>
      <c r="B634" s="212">
        <v>534.16</v>
      </c>
      <c r="C634" s="212">
        <v>0</v>
      </c>
      <c r="D634" s="212">
        <v>534.16</v>
      </c>
      <c r="E634" s="115"/>
      <c r="F634" s="115"/>
    </row>
    <row r="635" spans="1:6" x14ac:dyDescent="0.2">
      <c r="A635" s="238">
        <v>38692</v>
      </c>
      <c r="B635" s="212">
        <v>294.36</v>
      </c>
      <c r="C635" s="212">
        <v>0</v>
      </c>
      <c r="D635" s="212">
        <v>294.36</v>
      </c>
      <c r="E635" s="115"/>
      <c r="F635" s="115"/>
    </row>
    <row r="636" spans="1:6" x14ac:dyDescent="0.2">
      <c r="A636" s="238">
        <v>38693</v>
      </c>
      <c r="B636" s="212">
        <v>318.56000000000006</v>
      </c>
      <c r="C636" s="212">
        <v>0</v>
      </c>
      <c r="D636" s="212">
        <v>318.56000000000006</v>
      </c>
      <c r="E636" s="115"/>
      <c r="F636" s="115"/>
    </row>
    <row r="637" spans="1:6" x14ac:dyDescent="0.2">
      <c r="A637" s="238">
        <v>38694</v>
      </c>
      <c r="B637" s="212">
        <v>4362.16</v>
      </c>
      <c r="C637" s="212">
        <v>998.86999999999989</v>
      </c>
      <c r="D637" s="212">
        <v>5361.0299999999988</v>
      </c>
      <c r="E637" s="115"/>
      <c r="F637" s="115"/>
    </row>
    <row r="638" spans="1:6" x14ac:dyDescent="0.2">
      <c r="A638" s="238">
        <v>38695</v>
      </c>
      <c r="B638" s="212">
        <v>3663.88</v>
      </c>
      <c r="C638" s="212">
        <v>0</v>
      </c>
      <c r="D638" s="212">
        <v>3663.88</v>
      </c>
      <c r="E638" s="115"/>
      <c r="F638" s="115"/>
    </row>
    <row r="639" spans="1:6" x14ac:dyDescent="0.2">
      <c r="A639" s="238">
        <v>38696</v>
      </c>
      <c r="B639" s="212">
        <v>1871.3200000000002</v>
      </c>
      <c r="C639" s="212">
        <v>436.01</v>
      </c>
      <c r="D639" s="212">
        <v>2307.33</v>
      </c>
      <c r="E639" s="115"/>
      <c r="F639" s="115"/>
    </row>
    <row r="640" spans="1:6" x14ac:dyDescent="0.2">
      <c r="A640" s="238">
        <v>38697</v>
      </c>
      <c r="B640" s="212">
        <v>1311.6399999999999</v>
      </c>
      <c r="C640" s="212">
        <v>38.35</v>
      </c>
      <c r="D640" s="212">
        <v>1349.99</v>
      </c>
      <c r="E640" s="115"/>
      <c r="F640" s="115"/>
    </row>
    <row r="641" spans="1:6" x14ac:dyDescent="0.2">
      <c r="A641" s="238">
        <v>38698</v>
      </c>
      <c r="B641" s="212">
        <v>804.32</v>
      </c>
      <c r="C641" s="212">
        <v>0</v>
      </c>
      <c r="D641" s="212">
        <v>804.32</v>
      </c>
      <c r="E641" s="115"/>
      <c r="F641" s="115"/>
    </row>
    <row r="642" spans="1:6" x14ac:dyDescent="0.2">
      <c r="A642" s="238">
        <v>38699</v>
      </c>
      <c r="B642" s="212">
        <v>264.88</v>
      </c>
      <c r="C642" s="212">
        <v>0</v>
      </c>
      <c r="D642" s="212">
        <v>264.88</v>
      </c>
      <c r="E642" s="115"/>
      <c r="F642" s="115"/>
    </row>
    <row r="643" spans="1:6" x14ac:dyDescent="0.2">
      <c r="A643" s="238">
        <v>38700</v>
      </c>
      <c r="B643" s="212">
        <v>6593.4</v>
      </c>
      <c r="C643" s="212">
        <v>1900.3899999999999</v>
      </c>
      <c r="D643" s="212">
        <v>8493.7899999999991</v>
      </c>
      <c r="E643" s="115"/>
      <c r="F643" s="115"/>
    </row>
    <row r="644" spans="1:6" x14ac:dyDescent="0.2">
      <c r="A644" s="238">
        <v>38701</v>
      </c>
      <c r="B644" s="212">
        <v>1391.72</v>
      </c>
      <c r="C644" s="212">
        <v>149.85999999999999</v>
      </c>
      <c r="D644" s="212">
        <v>1541.5800000000002</v>
      </c>
      <c r="E644" s="115"/>
      <c r="F644" s="115"/>
    </row>
    <row r="645" spans="1:6" x14ac:dyDescent="0.2">
      <c r="A645" s="238">
        <v>38702</v>
      </c>
      <c r="B645" s="212">
        <v>3168.0000000000005</v>
      </c>
      <c r="C645" s="212">
        <v>513.89</v>
      </c>
      <c r="D645" s="212">
        <v>3681.89</v>
      </c>
      <c r="E645" s="115"/>
      <c r="F645" s="115"/>
    </row>
    <row r="646" spans="1:6" x14ac:dyDescent="0.2">
      <c r="A646" s="238">
        <v>38703</v>
      </c>
      <c r="B646" s="212">
        <v>472.56</v>
      </c>
      <c r="C646" s="212">
        <v>0</v>
      </c>
      <c r="D646" s="212">
        <v>472.56</v>
      </c>
      <c r="E646" s="115"/>
      <c r="F646" s="115"/>
    </row>
    <row r="647" spans="1:6" x14ac:dyDescent="0.2">
      <c r="A647" s="238">
        <v>38704</v>
      </c>
      <c r="B647" s="212">
        <v>672.32</v>
      </c>
      <c r="C647" s="212">
        <v>0</v>
      </c>
      <c r="D647" s="212">
        <v>672.32</v>
      </c>
      <c r="E647" s="115"/>
      <c r="F647" s="115"/>
    </row>
    <row r="648" spans="1:6" x14ac:dyDescent="0.2">
      <c r="A648" s="238">
        <v>38705</v>
      </c>
      <c r="B648" s="212">
        <v>506.44000000000005</v>
      </c>
      <c r="C648" s="212">
        <v>0</v>
      </c>
      <c r="D648" s="212">
        <v>506.44000000000005</v>
      </c>
      <c r="E648" s="115"/>
      <c r="F648" s="115"/>
    </row>
    <row r="649" spans="1:6" x14ac:dyDescent="0.2">
      <c r="A649" s="238">
        <v>38706</v>
      </c>
      <c r="B649" s="212">
        <v>741.4</v>
      </c>
      <c r="C649" s="212">
        <v>0</v>
      </c>
      <c r="D649" s="212">
        <v>741.4</v>
      </c>
      <c r="E649" s="115"/>
      <c r="F649" s="115"/>
    </row>
    <row r="650" spans="1:6" x14ac:dyDescent="0.2">
      <c r="A650" s="238">
        <v>38707</v>
      </c>
      <c r="B650" s="212">
        <v>1477.96</v>
      </c>
      <c r="C650" s="212">
        <v>0</v>
      </c>
      <c r="D650" s="212">
        <v>1477.96</v>
      </c>
      <c r="E650" s="115"/>
      <c r="F650" s="115"/>
    </row>
    <row r="651" spans="1:6" x14ac:dyDescent="0.2">
      <c r="A651" s="238">
        <v>38708</v>
      </c>
      <c r="B651" s="212">
        <v>616.44000000000005</v>
      </c>
      <c r="C651" s="212">
        <v>0</v>
      </c>
      <c r="D651" s="212">
        <v>616.44000000000005</v>
      </c>
      <c r="E651" s="115"/>
      <c r="F651" s="115"/>
    </row>
    <row r="652" spans="1:6" x14ac:dyDescent="0.2">
      <c r="A652" s="238">
        <v>38709</v>
      </c>
      <c r="B652" s="212">
        <v>60.72</v>
      </c>
      <c r="C652" s="212">
        <v>0</v>
      </c>
      <c r="D652" s="212">
        <v>60.72</v>
      </c>
      <c r="E652" s="115"/>
      <c r="F652" s="115"/>
    </row>
    <row r="653" spans="1:6" x14ac:dyDescent="0.2">
      <c r="A653" s="238">
        <v>38710</v>
      </c>
      <c r="B653" s="212">
        <v>167.2</v>
      </c>
      <c r="C653" s="212">
        <v>0</v>
      </c>
      <c r="D653" s="212">
        <v>167.2</v>
      </c>
      <c r="E653" s="115"/>
      <c r="F653" s="115"/>
    </row>
    <row r="654" spans="1:6" x14ac:dyDescent="0.2">
      <c r="A654" s="238">
        <v>38711</v>
      </c>
      <c r="B654" s="212">
        <v>276.76</v>
      </c>
      <c r="C654" s="212">
        <v>0</v>
      </c>
      <c r="D654" s="212">
        <v>276.76</v>
      </c>
      <c r="E654" s="115"/>
      <c r="F654" s="115"/>
    </row>
    <row r="655" spans="1:6" x14ac:dyDescent="0.2">
      <c r="A655" s="238">
        <v>38712</v>
      </c>
      <c r="B655" s="212">
        <v>190.51999999999998</v>
      </c>
      <c r="C655" s="212">
        <v>0</v>
      </c>
      <c r="D655" s="212">
        <v>190.51999999999998</v>
      </c>
      <c r="E655" s="115"/>
      <c r="F655" s="115"/>
    </row>
    <row r="656" spans="1:6" x14ac:dyDescent="0.2">
      <c r="A656" s="238">
        <v>38713</v>
      </c>
      <c r="B656" s="212">
        <v>323.83999999999997</v>
      </c>
      <c r="C656" s="212">
        <v>0</v>
      </c>
      <c r="D656" s="212">
        <v>323.83999999999997</v>
      </c>
      <c r="E656" s="115"/>
      <c r="F656" s="115"/>
    </row>
    <row r="657" spans="1:6" x14ac:dyDescent="0.2">
      <c r="A657" s="238">
        <v>38714</v>
      </c>
      <c r="B657" s="212">
        <v>275.88</v>
      </c>
      <c r="C657" s="212">
        <v>0</v>
      </c>
      <c r="D657" s="212">
        <v>275.88</v>
      </c>
      <c r="E657" s="115"/>
      <c r="F657" s="115"/>
    </row>
    <row r="658" spans="1:6" x14ac:dyDescent="0.2">
      <c r="A658" s="238">
        <v>38715</v>
      </c>
      <c r="B658" s="212">
        <v>53.239999999999995</v>
      </c>
      <c r="C658" s="212">
        <v>0</v>
      </c>
      <c r="D658" s="212">
        <v>53.239999999999995</v>
      </c>
      <c r="E658" s="115"/>
      <c r="F658" s="115"/>
    </row>
    <row r="659" spans="1:6" x14ac:dyDescent="0.2">
      <c r="A659" s="238">
        <v>38716</v>
      </c>
      <c r="B659" s="212">
        <v>1720.3999999999999</v>
      </c>
      <c r="C659" s="212">
        <v>432.46999999999997</v>
      </c>
      <c r="D659" s="212">
        <v>2152.87</v>
      </c>
      <c r="E659" s="115"/>
      <c r="F659" s="115"/>
    </row>
    <row r="660" spans="1:6" x14ac:dyDescent="0.2">
      <c r="A660" s="238">
        <v>38717</v>
      </c>
      <c r="B660" s="212">
        <v>552.20000000000005</v>
      </c>
      <c r="C660" s="212">
        <v>100.29999999999998</v>
      </c>
      <c r="D660" s="212">
        <v>652.5</v>
      </c>
      <c r="E660" s="115"/>
      <c r="F660" s="115"/>
    </row>
    <row r="661" spans="1:6" x14ac:dyDescent="0.2">
      <c r="A661" s="238">
        <v>38718</v>
      </c>
      <c r="B661" s="212">
        <v>443.52</v>
      </c>
      <c r="C661" s="212">
        <v>17.7</v>
      </c>
      <c r="D661" s="212">
        <v>461.21999999999997</v>
      </c>
      <c r="E661" s="115"/>
      <c r="F661" s="115"/>
    </row>
    <row r="662" spans="1:6" x14ac:dyDescent="0.2">
      <c r="A662" s="238">
        <v>38719</v>
      </c>
      <c r="B662" s="212">
        <v>100.76</v>
      </c>
      <c r="C662" s="212">
        <v>20.65</v>
      </c>
      <c r="D662" s="212">
        <v>121.41</v>
      </c>
      <c r="E662" s="115"/>
      <c r="F662" s="115"/>
    </row>
    <row r="663" spans="1:6" x14ac:dyDescent="0.2">
      <c r="A663" s="238">
        <v>38720</v>
      </c>
      <c r="B663" s="212">
        <v>58.96</v>
      </c>
      <c r="C663" s="212">
        <v>0</v>
      </c>
      <c r="D663" s="212">
        <v>58.96</v>
      </c>
      <c r="E663" s="115"/>
      <c r="F663" s="115"/>
    </row>
    <row r="664" spans="1:6" x14ac:dyDescent="0.2">
      <c r="A664" s="238">
        <v>38721</v>
      </c>
      <c r="B664" s="212">
        <v>77</v>
      </c>
      <c r="C664" s="212">
        <v>0</v>
      </c>
      <c r="D664" s="212">
        <v>77</v>
      </c>
      <c r="E664" s="115"/>
      <c r="F664" s="115"/>
    </row>
    <row r="665" spans="1:6" x14ac:dyDescent="0.2">
      <c r="A665" s="238">
        <v>38722</v>
      </c>
      <c r="B665" s="212">
        <v>542.52</v>
      </c>
      <c r="C665" s="212">
        <v>0</v>
      </c>
      <c r="D665" s="212">
        <v>542.52</v>
      </c>
      <c r="E665" s="115"/>
      <c r="F665" s="115"/>
    </row>
    <row r="666" spans="1:6" x14ac:dyDescent="0.2">
      <c r="A666" s="238">
        <v>38723</v>
      </c>
      <c r="B666" s="212">
        <v>204.6</v>
      </c>
      <c r="C666" s="212">
        <v>0</v>
      </c>
      <c r="D666" s="212">
        <v>204.6</v>
      </c>
      <c r="E666" s="115"/>
      <c r="F666" s="115"/>
    </row>
    <row r="667" spans="1:6" x14ac:dyDescent="0.2">
      <c r="A667" s="238">
        <v>38724</v>
      </c>
      <c r="B667" s="212">
        <v>226.16</v>
      </c>
      <c r="C667" s="212">
        <v>0</v>
      </c>
      <c r="D667" s="212">
        <v>226.16</v>
      </c>
      <c r="E667" s="115"/>
      <c r="F667" s="115"/>
    </row>
    <row r="668" spans="1:6" x14ac:dyDescent="0.2">
      <c r="A668" s="238">
        <v>38725</v>
      </c>
      <c r="B668" s="212">
        <v>297.88</v>
      </c>
      <c r="C668" s="212">
        <v>0</v>
      </c>
      <c r="D668" s="212">
        <v>297.88</v>
      </c>
      <c r="E668" s="115"/>
      <c r="F668" s="115"/>
    </row>
    <row r="669" spans="1:6" x14ac:dyDescent="0.2">
      <c r="A669" s="238">
        <v>38726</v>
      </c>
      <c r="B669" s="212">
        <v>349.8</v>
      </c>
      <c r="C669" s="212">
        <v>0</v>
      </c>
      <c r="D669" s="212">
        <v>349.8</v>
      </c>
      <c r="E669" s="115"/>
      <c r="F669" s="115"/>
    </row>
    <row r="670" spans="1:6" x14ac:dyDescent="0.2">
      <c r="A670" s="238">
        <v>38727</v>
      </c>
      <c r="B670" s="212">
        <v>515.67999999999995</v>
      </c>
      <c r="C670" s="212">
        <v>0</v>
      </c>
      <c r="D670" s="212">
        <v>515.67999999999995</v>
      </c>
      <c r="E670" s="115"/>
      <c r="F670" s="115"/>
    </row>
    <row r="671" spans="1:6" x14ac:dyDescent="0.2">
      <c r="A671" s="238">
        <v>38728</v>
      </c>
      <c r="B671" s="212">
        <v>108.68</v>
      </c>
      <c r="C671" s="212">
        <v>0</v>
      </c>
      <c r="D671" s="212">
        <v>108.68</v>
      </c>
      <c r="E671" s="115"/>
      <c r="F671" s="115"/>
    </row>
    <row r="672" spans="1:6" x14ac:dyDescent="0.2">
      <c r="A672" s="238">
        <v>38729</v>
      </c>
      <c r="B672" s="212">
        <v>223.52</v>
      </c>
      <c r="C672" s="212">
        <v>0</v>
      </c>
      <c r="D672" s="212">
        <v>223.52</v>
      </c>
      <c r="E672" s="115"/>
      <c r="F672" s="115"/>
    </row>
    <row r="673" spans="1:18" x14ac:dyDescent="0.2">
      <c r="A673" s="238">
        <v>38730</v>
      </c>
      <c r="B673" s="212">
        <v>277.64</v>
      </c>
      <c r="C673" s="212">
        <v>64.31</v>
      </c>
      <c r="D673" s="212">
        <v>341.94999999999993</v>
      </c>
      <c r="E673" s="115"/>
      <c r="F673" s="115"/>
    </row>
    <row r="674" spans="1:18" x14ac:dyDescent="0.2">
      <c r="A674" s="238">
        <v>38731</v>
      </c>
      <c r="B674" s="212">
        <v>22.44</v>
      </c>
      <c r="C674" s="212">
        <v>0</v>
      </c>
      <c r="D674" s="212">
        <v>22.44</v>
      </c>
      <c r="E674" s="115"/>
      <c r="F674" s="115"/>
    </row>
    <row r="675" spans="1:18" x14ac:dyDescent="0.2">
      <c r="A675" s="238">
        <v>38732</v>
      </c>
      <c r="B675" s="212">
        <v>181.72</v>
      </c>
      <c r="C675" s="212">
        <v>0</v>
      </c>
      <c r="D675" s="212">
        <v>181.72</v>
      </c>
      <c r="E675" s="115"/>
      <c r="F675" s="115"/>
    </row>
    <row r="676" spans="1:18" x14ac:dyDescent="0.2">
      <c r="A676" s="238">
        <v>38733</v>
      </c>
      <c r="B676" s="212">
        <v>292.15999999999997</v>
      </c>
      <c r="C676" s="212">
        <v>0</v>
      </c>
      <c r="D676" s="212">
        <v>292.15999999999997</v>
      </c>
      <c r="E676" s="115"/>
      <c r="F676" s="115"/>
    </row>
    <row r="677" spans="1:18" x14ac:dyDescent="0.2">
      <c r="A677" s="238">
        <v>38734</v>
      </c>
      <c r="B677" s="212">
        <v>1178.76</v>
      </c>
      <c r="C677" s="212">
        <v>51.919999999999995</v>
      </c>
      <c r="D677" s="212">
        <v>1230.6799999999998</v>
      </c>
      <c r="E677" s="115"/>
      <c r="F677" s="115"/>
    </row>
    <row r="678" spans="1:18" x14ac:dyDescent="0.2">
      <c r="A678" s="238">
        <v>38735</v>
      </c>
      <c r="B678" s="212">
        <v>67.760000000000005</v>
      </c>
      <c r="C678" s="212">
        <v>0</v>
      </c>
      <c r="D678" s="212">
        <v>67.760000000000005</v>
      </c>
      <c r="E678" s="115"/>
      <c r="F678" s="115"/>
      <c r="O678" s="97"/>
      <c r="Q678" s="95"/>
      <c r="R678" s="95"/>
    </row>
    <row r="679" spans="1:18" x14ac:dyDescent="0.2">
      <c r="A679" s="238">
        <v>38736</v>
      </c>
      <c r="B679" s="212">
        <v>392.48</v>
      </c>
      <c r="C679" s="212">
        <v>0</v>
      </c>
      <c r="D679" s="212">
        <v>392.48</v>
      </c>
      <c r="E679" s="114"/>
      <c r="F679" s="114"/>
      <c r="G679" s="114"/>
      <c r="H679" s="114"/>
      <c r="I679" s="114"/>
      <c r="J679" s="114"/>
      <c r="K679" s="114"/>
      <c r="L679" s="114"/>
      <c r="M679" s="114"/>
      <c r="N679" s="114"/>
      <c r="O679" s="154"/>
      <c r="P679" s="95"/>
      <c r="Q679" s="95"/>
      <c r="R679" s="95"/>
    </row>
    <row r="680" spans="1:18" x14ac:dyDescent="0.2">
      <c r="A680" s="238">
        <v>38737</v>
      </c>
      <c r="B680" s="212">
        <v>4761.68</v>
      </c>
      <c r="C680" s="212">
        <v>1087.9599999999998</v>
      </c>
      <c r="D680" s="212">
        <v>5849.6399999999994</v>
      </c>
      <c r="E680" s="130" t="s">
        <v>500</v>
      </c>
      <c r="F680" s="116">
        <v>0.95</v>
      </c>
      <c r="G680" s="117">
        <f>D680*F680</f>
        <v>5557.1579999999994</v>
      </c>
      <c r="H680" s="117">
        <f>SUM(G680:G681)</f>
        <v>7072.0349999999999</v>
      </c>
      <c r="I680" s="110">
        <v>38737.684027777781</v>
      </c>
      <c r="J680" s="110">
        <v>38738.236111111109</v>
      </c>
      <c r="K680" s="110">
        <v>38737.625</v>
      </c>
      <c r="L680" s="110">
        <v>38738.0625</v>
      </c>
      <c r="M680" s="110" t="s">
        <v>428</v>
      </c>
      <c r="N680" s="111">
        <v>5</v>
      </c>
      <c r="O680" s="154"/>
      <c r="P680" s="154"/>
      <c r="Q680" s="154"/>
      <c r="R680" s="154"/>
    </row>
    <row r="681" spans="1:18" x14ac:dyDescent="0.2">
      <c r="A681" s="238">
        <v>38738</v>
      </c>
      <c r="B681" s="212">
        <v>4893.24</v>
      </c>
      <c r="C681" s="212">
        <v>156.35</v>
      </c>
      <c r="D681" s="212">
        <v>5049.59</v>
      </c>
      <c r="E681" s="130" t="s">
        <v>500</v>
      </c>
      <c r="F681" s="116">
        <v>0.3</v>
      </c>
      <c r="G681" s="117">
        <f>D681*F681</f>
        <v>1514.877</v>
      </c>
      <c r="H681" s="117"/>
      <c r="I681" s="110"/>
      <c r="J681" s="110"/>
      <c r="K681" s="110"/>
      <c r="L681" s="110"/>
      <c r="M681" s="110"/>
      <c r="N681" s="111"/>
      <c r="O681" s="158"/>
      <c r="P681" s="212"/>
      <c r="Q681" s="158"/>
      <c r="R681" s="212"/>
    </row>
    <row r="682" spans="1:18" x14ac:dyDescent="0.2">
      <c r="A682" s="238">
        <v>38739</v>
      </c>
      <c r="B682" s="212">
        <v>869.87999999999988</v>
      </c>
      <c r="C682" s="212">
        <v>0</v>
      </c>
      <c r="D682" s="212">
        <v>869.87999999999988</v>
      </c>
      <c r="E682" s="115"/>
      <c r="F682" s="115"/>
      <c r="N682" s="118"/>
      <c r="O682" s="158"/>
      <c r="P682" s="212"/>
      <c r="Q682" s="158"/>
      <c r="R682" s="212"/>
    </row>
    <row r="683" spans="1:18" x14ac:dyDescent="0.2">
      <c r="A683" s="238">
        <v>38740</v>
      </c>
      <c r="B683" s="212">
        <v>632.28000000000009</v>
      </c>
      <c r="C683" s="212">
        <v>0</v>
      </c>
      <c r="D683" s="212">
        <v>632.28000000000009</v>
      </c>
      <c r="E683" s="115"/>
      <c r="F683" s="115"/>
      <c r="N683" s="118"/>
      <c r="O683" s="158"/>
      <c r="P683" s="212"/>
      <c r="Q683" s="158"/>
      <c r="R683" s="212"/>
    </row>
    <row r="684" spans="1:18" x14ac:dyDescent="0.2">
      <c r="A684" s="238">
        <v>38741</v>
      </c>
      <c r="B684" s="212">
        <v>693.43999999999994</v>
      </c>
      <c r="C684" s="212">
        <v>128.03</v>
      </c>
      <c r="D684" s="212">
        <v>821.47</v>
      </c>
      <c r="E684" s="115"/>
      <c r="F684" s="115"/>
      <c r="N684" s="118"/>
      <c r="O684" s="158"/>
      <c r="P684" s="212"/>
      <c r="Q684" s="158"/>
      <c r="R684" s="212"/>
    </row>
    <row r="685" spans="1:18" x14ac:dyDescent="0.2">
      <c r="A685" s="238">
        <v>38742</v>
      </c>
      <c r="B685" s="212">
        <v>10.119999999999999</v>
      </c>
      <c r="C685" s="212">
        <v>0</v>
      </c>
      <c r="D685" s="212">
        <v>10.119999999999999</v>
      </c>
      <c r="E685" s="115"/>
      <c r="F685" s="115"/>
      <c r="N685" s="118"/>
      <c r="O685" s="158"/>
      <c r="P685" s="212"/>
      <c r="Q685" s="158"/>
      <c r="R685" s="212"/>
    </row>
    <row r="686" spans="1:18" x14ac:dyDescent="0.2">
      <c r="A686" s="238">
        <v>38743</v>
      </c>
      <c r="B686" s="212">
        <v>224.84</v>
      </c>
      <c r="C686" s="212">
        <v>0</v>
      </c>
      <c r="D686" s="212">
        <v>224.84</v>
      </c>
      <c r="E686" s="115"/>
      <c r="F686" s="115"/>
      <c r="N686" s="118"/>
      <c r="O686" s="158"/>
      <c r="P686" s="212"/>
      <c r="Q686" s="158"/>
      <c r="R686" s="212"/>
    </row>
    <row r="687" spans="1:18" x14ac:dyDescent="0.2">
      <c r="A687" s="238">
        <v>38744</v>
      </c>
      <c r="B687" s="212">
        <v>167.2</v>
      </c>
      <c r="C687" s="212">
        <v>0</v>
      </c>
      <c r="D687" s="212">
        <v>167.2</v>
      </c>
      <c r="E687" s="115"/>
      <c r="F687" s="115"/>
      <c r="N687" s="118"/>
      <c r="O687" s="158"/>
      <c r="P687" s="212"/>
      <c r="Q687" s="158"/>
      <c r="R687" s="212"/>
    </row>
    <row r="688" spans="1:18" x14ac:dyDescent="0.2">
      <c r="A688" s="238">
        <v>38745</v>
      </c>
      <c r="B688" s="212">
        <v>278.52</v>
      </c>
      <c r="C688" s="212">
        <v>17.7</v>
      </c>
      <c r="D688" s="212">
        <v>296.22000000000003</v>
      </c>
      <c r="E688" s="115"/>
      <c r="F688" s="115"/>
      <c r="N688" s="118"/>
      <c r="O688" s="158"/>
      <c r="P688" s="212"/>
      <c r="Q688" s="158"/>
      <c r="R688" s="212"/>
    </row>
    <row r="689" spans="1:18" x14ac:dyDescent="0.2">
      <c r="A689" s="238">
        <v>38746</v>
      </c>
      <c r="B689" s="212">
        <v>52.36</v>
      </c>
      <c r="C689" s="212">
        <v>0</v>
      </c>
      <c r="D689" s="212">
        <v>52.36</v>
      </c>
      <c r="E689" s="115"/>
      <c r="F689" s="115"/>
      <c r="N689" s="118"/>
      <c r="O689" s="158"/>
      <c r="P689" s="212"/>
      <c r="Q689" s="158"/>
      <c r="R689" s="212"/>
    </row>
    <row r="690" spans="1:18" x14ac:dyDescent="0.2">
      <c r="A690" s="238">
        <v>38747</v>
      </c>
      <c r="B690" s="212">
        <v>1746.0608000000002</v>
      </c>
      <c r="C690" s="212">
        <v>294.40999999999997</v>
      </c>
      <c r="D690" s="212">
        <v>2040.4708000000001</v>
      </c>
      <c r="E690" s="115"/>
      <c r="F690" s="115"/>
      <c r="N690" s="118"/>
      <c r="O690" s="158"/>
      <c r="P690" s="212"/>
      <c r="Q690" s="158"/>
      <c r="R690" s="212"/>
    </row>
    <row r="691" spans="1:18" x14ac:dyDescent="0.2">
      <c r="A691" s="238">
        <v>38748</v>
      </c>
      <c r="B691" s="212">
        <v>473.88</v>
      </c>
      <c r="C691" s="212">
        <v>0</v>
      </c>
      <c r="D691" s="212">
        <v>473.88</v>
      </c>
      <c r="E691" s="115"/>
      <c r="F691" s="115"/>
      <c r="N691" s="118"/>
      <c r="O691" s="158"/>
      <c r="P691" s="212"/>
      <c r="Q691" s="158"/>
      <c r="R691" s="212"/>
    </row>
    <row r="692" spans="1:18" x14ac:dyDescent="0.2">
      <c r="A692" s="238">
        <v>38749</v>
      </c>
      <c r="B692" s="212">
        <v>65.56</v>
      </c>
      <c r="C692" s="212">
        <v>0</v>
      </c>
      <c r="D692" s="212">
        <v>65.56</v>
      </c>
      <c r="E692" s="115"/>
      <c r="F692" s="115"/>
      <c r="N692" s="118"/>
      <c r="O692" s="158"/>
      <c r="P692" s="212"/>
      <c r="Q692" s="158"/>
      <c r="R692" s="212"/>
    </row>
    <row r="693" spans="1:18" x14ac:dyDescent="0.2">
      <c r="A693" s="238">
        <v>38750</v>
      </c>
      <c r="B693" s="212">
        <v>285.12</v>
      </c>
      <c r="C693" s="212">
        <v>0</v>
      </c>
      <c r="D693" s="212">
        <v>285.12</v>
      </c>
      <c r="E693" s="115"/>
      <c r="F693" s="115"/>
      <c r="N693" s="118"/>
      <c r="O693" s="158"/>
      <c r="P693" s="212"/>
      <c r="Q693" s="158"/>
      <c r="R693" s="212"/>
    </row>
    <row r="694" spans="1:18" x14ac:dyDescent="0.2">
      <c r="A694" s="238">
        <v>38751</v>
      </c>
      <c r="B694" s="212">
        <v>452.76</v>
      </c>
      <c r="C694" s="212">
        <v>5.8999999999999995</v>
      </c>
      <c r="D694" s="212">
        <v>458.65999999999997</v>
      </c>
      <c r="E694" s="115"/>
      <c r="F694" s="115"/>
      <c r="N694" s="118"/>
      <c r="O694" s="158"/>
      <c r="P694" s="212"/>
      <c r="Q694" s="158"/>
      <c r="R694" s="212"/>
    </row>
    <row r="695" spans="1:18" x14ac:dyDescent="0.2">
      <c r="A695" s="238">
        <v>38752</v>
      </c>
      <c r="B695" s="212">
        <v>1792.1200000000001</v>
      </c>
      <c r="C695" s="212">
        <v>14.75</v>
      </c>
      <c r="D695" s="212">
        <v>1806.8700000000001</v>
      </c>
      <c r="E695" s="115"/>
      <c r="F695" s="115"/>
      <c r="N695" s="118"/>
      <c r="O695" s="158"/>
      <c r="P695" s="212"/>
      <c r="Q695" s="158"/>
      <c r="R695" s="212"/>
    </row>
    <row r="696" spans="1:18" x14ac:dyDescent="0.2">
      <c r="A696" s="238">
        <v>38753</v>
      </c>
      <c r="B696" s="212">
        <v>254.76</v>
      </c>
      <c r="C696" s="212">
        <v>0</v>
      </c>
      <c r="D696" s="212">
        <v>254.76</v>
      </c>
      <c r="E696" s="115"/>
      <c r="F696" s="115"/>
      <c r="N696" s="118"/>
      <c r="O696" s="158"/>
      <c r="P696" s="212"/>
      <c r="Q696" s="158"/>
      <c r="R696" s="212"/>
    </row>
    <row r="697" spans="1:18" x14ac:dyDescent="0.2">
      <c r="A697" s="238">
        <v>38754</v>
      </c>
      <c r="B697" s="212">
        <v>66</v>
      </c>
      <c r="C697" s="212">
        <v>0</v>
      </c>
      <c r="D697" s="212">
        <v>66</v>
      </c>
      <c r="E697" s="115"/>
      <c r="F697" s="115"/>
      <c r="N697" s="118"/>
      <c r="O697" s="158"/>
      <c r="P697" s="212"/>
      <c r="Q697" s="158"/>
      <c r="R697" s="212"/>
    </row>
    <row r="698" spans="1:18" x14ac:dyDescent="0.2">
      <c r="A698" s="238">
        <v>38755</v>
      </c>
      <c r="B698" s="212">
        <v>66</v>
      </c>
      <c r="C698" s="212">
        <v>0</v>
      </c>
      <c r="D698" s="212">
        <v>66</v>
      </c>
      <c r="E698" s="115"/>
      <c r="F698" s="115"/>
      <c r="N698" s="118"/>
      <c r="O698" s="158"/>
      <c r="P698" s="212"/>
      <c r="Q698" s="158"/>
      <c r="R698" s="212"/>
    </row>
    <row r="699" spans="1:18" x14ac:dyDescent="0.2">
      <c r="A699" s="238">
        <v>38756</v>
      </c>
      <c r="B699" s="212">
        <v>1167.76</v>
      </c>
      <c r="C699" s="212">
        <v>169.92000000000002</v>
      </c>
      <c r="D699" s="212">
        <v>1337.6799999999998</v>
      </c>
      <c r="E699" s="115"/>
      <c r="F699" s="115"/>
      <c r="N699" s="118"/>
      <c r="O699" s="158"/>
      <c r="P699" s="212"/>
      <c r="Q699" s="158"/>
      <c r="R699" s="212"/>
    </row>
    <row r="700" spans="1:18" x14ac:dyDescent="0.2">
      <c r="A700" s="238">
        <v>38757</v>
      </c>
      <c r="B700" s="212">
        <v>261.8</v>
      </c>
      <c r="C700" s="212">
        <v>0</v>
      </c>
      <c r="D700" s="212">
        <v>261.8</v>
      </c>
      <c r="E700" s="115"/>
      <c r="F700" s="115"/>
      <c r="N700" s="118"/>
      <c r="O700" s="158"/>
      <c r="P700" s="212"/>
      <c r="Q700" s="158"/>
      <c r="R700" s="212"/>
    </row>
    <row r="701" spans="1:18" x14ac:dyDescent="0.2">
      <c r="A701" s="238">
        <v>38758</v>
      </c>
      <c r="B701" s="212">
        <v>3248.5200000000004</v>
      </c>
      <c r="C701" s="212">
        <v>141.6</v>
      </c>
      <c r="D701" s="212">
        <v>3390.12</v>
      </c>
      <c r="E701" s="115"/>
      <c r="F701" s="115"/>
      <c r="N701" s="118"/>
      <c r="O701" s="158"/>
      <c r="P701" s="212"/>
      <c r="Q701" s="158"/>
      <c r="R701" s="212"/>
    </row>
    <row r="702" spans="1:18" x14ac:dyDescent="0.2">
      <c r="A702" s="238">
        <v>38759</v>
      </c>
      <c r="B702" s="212">
        <v>1717.76</v>
      </c>
      <c r="C702" s="212">
        <v>308.57</v>
      </c>
      <c r="D702" s="212">
        <v>2026.3300000000002</v>
      </c>
      <c r="E702" s="130" t="s">
        <v>501</v>
      </c>
      <c r="F702" s="116">
        <v>0.9</v>
      </c>
      <c r="G702" s="117">
        <f>D702*F702</f>
        <v>1823.6970000000001</v>
      </c>
      <c r="H702" s="117">
        <f>G702</f>
        <v>1823.6970000000001</v>
      </c>
      <c r="I702" s="110">
        <v>38759.711805555555</v>
      </c>
      <c r="J702" s="110">
        <v>38759.958333333336</v>
      </c>
      <c r="K702" s="111" t="s">
        <v>429</v>
      </c>
      <c r="L702" s="110">
        <v>38759.895833333336</v>
      </c>
      <c r="M702" s="110" t="s">
        <v>428</v>
      </c>
      <c r="N702" s="111">
        <v>7</v>
      </c>
      <c r="O702" s="158"/>
      <c r="P702" s="212"/>
      <c r="Q702" s="158"/>
      <c r="R702" s="212"/>
    </row>
    <row r="703" spans="1:18" x14ac:dyDescent="0.2">
      <c r="A703" s="238">
        <v>38760</v>
      </c>
      <c r="B703" s="212">
        <v>798.16</v>
      </c>
      <c r="C703" s="212">
        <v>0</v>
      </c>
      <c r="D703" s="212">
        <v>798.16</v>
      </c>
      <c r="E703" s="115"/>
      <c r="F703" s="115"/>
      <c r="O703" s="158"/>
      <c r="P703" s="212"/>
      <c r="Q703" s="158"/>
      <c r="R703" s="212"/>
    </row>
    <row r="704" spans="1:18" x14ac:dyDescent="0.2">
      <c r="A704" s="238">
        <v>38761</v>
      </c>
      <c r="B704" s="212">
        <v>138.16</v>
      </c>
      <c r="C704" s="212">
        <v>0</v>
      </c>
      <c r="D704" s="212">
        <v>138.16</v>
      </c>
      <c r="E704" s="115"/>
      <c r="F704" s="115"/>
      <c r="O704" s="158"/>
      <c r="P704" s="212"/>
      <c r="Q704" s="158"/>
      <c r="R704" s="212"/>
    </row>
    <row r="705" spans="1:18" x14ac:dyDescent="0.2">
      <c r="A705" s="238">
        <v>38762</v>
      </c>
      <c r="B705" s="212">
        <v>142.56</v>
      </c>
      <c r="C705" s="212">
        <v>0</v>
      </c>
      <c r="D705" s="212">
        <v>142.56</v>
      </c>
      <c r="E705" s="115"/>
      <c r="F705" s="115"/>
      <c r="O705" s="158"/>
      <c r="P705" s="212"/>
      <c r="Q705" s="158"/>
      <c r="R705" s="212"/>
    </row>
    <row r="706" spans="1:18" x14ac:dyDescent="0.2">
      <c r="A706" s="238">
        <v>38763</v>
      </c>
      <c r="B706" s="212">
        <v>462.44</v>
      </c>
      <c r="C706" s="212">
        <v>87.32</v>
      </c>
      <c r="D706" s="212">
        <v>549.76</v>
      </c>
      <c r="E706" s="115"/>
      <c r="F706" s="115"/>
      <c r="O706" s="158"/>
      <c r="P706" s="212"/>
      <c r="Q706" s="158"/>
      <c r="R706" s="212"/>
    </row>
    <row r="707" spans="1:18" x14ac:dyDescent="0.2">
      <c r="A707" s="238">
        <v>38764</v>
      </c>
      <c r="B707" s="212">
        <v>7969.28</v>
      </c>
      <c r="C707" s="212">
        <v>1601.8499999999997</v>
      </c>
      <c r="D707" s="212">
        <v>9571.1299999999992</v>
      </c>
      <c r="E707" s="115" t="s">
        <v>510</v>
      </c>
      <c r="F707" s="115"/>
      <c r="I707" s="164" t="s">
        <v>606</v>
      </c>
      <c r="J707" s="164" t="s">
        <v>605</v>
      </c>
      <c r="O707" s="158"/>
      <c r="P707" s="212"/>
      <c r="Q707" s="158"/>
      <c r="R707" s="212"/>
    </row>
    <row r="708" spans="1:18" x14ac:dyDescent="0.2">
      <c r="A708" s="238">
        <v>38765</v>
      </c>
      <c r="B708" s="212">
        <v>389.84000000000003</v>
      </c>
      <c r="C708" s="212">
        <v>41.3</v>
      </c>
      <c r="D708" s="212">
        <v>431.14000000000004</v>
      </c>
      <c r="E708" s="115"/>
      <c r="F708" s="115"/>
      <c r="O708" s="158"/>
      <c r="P708" s="212"/>
      <c r="Q708" s="158"/>
      <c r="R708" s="212"/>
    </row>
    <row r="709" spans="1:18" x14ac:dyDescent="0.2">
      <c r="A709" s="238">
        <v>38767</v>
      </c>
      <c r="B709" s="212">
        <v>186.56</v>
      </c>
      <c r="C709" s="212">
        <v>0</v>
      </c>
      <c r="D709" s="212">
        <v>186.56</v>
      </c>
      <c r="E709" s="115"/>
      <c r="F709" s="115"/>
      <c r="O709" s="158"/>
      <c r="P709" s="212"/>
      <c r="Q709" s="158"/>
      <c r="R709" s="212"/>
    </row>
    <row r="710" spans="1:18" x14ac:dyDescent="0.2">
      <c r="A710" s="238">
        <v>38768</v>
      </c>
      <c r="B710" s="212">
        <v>201.96</v>
      </c>
      <c r="C710" s="212">
        <v>0</v>
      </c>
      <c r="D710" s="212">
        <v>201.96</v>
      </c>
      <c r="E710" s="115"/>
      <c r="F710" s="115"/>
      <c r="O710" s="158"/>
      <c r="P710" s="212"/>
      <c r="Q710" s="95"/>
      <c r="R710" s="95"/>
    </row>
    <row r="711" spans="1:18" x14ac:dyDescent="0.2">
      <c r="A711" s="238">
        <v>38769</v>
      </c>
      <c r="B711" s="212">
        <v>261.36</v>
      </c>
      <c r="C711" s="212">
        <v>0</v>
      </c>
      <c r="D711" s="212">
        <v>261.36</v>
      </c>
      <c r="E711" s="115"/>
      <c r="F711" s="115"/>
      <c r="O711" s="158"/>
      <c r="P711" s="212"/>
      <c r="Q711" s="95"/>
      <c r="R711" s="95"/>
    </row>
    <row r="712" spans="1:18" x14ac:dyDescent="0.2">
      <c r="A712" s="238">
        <v>38770</v>
      </c>
      <c r="B712" s="212">
        <v>240.68</v>
      </c>
      <c r="C712" s="212">
        <v>0</v>
      </c>
      <c r="D712" s="212">
        <v>240.68</v>
      </c>
      <c r="E712" s="115"/>
      <c r="F712" s="115"/>
      <c r="O712" s="158"/>
      <c r="P712" s="212"/>
      <c r="Q712" s="95"/>
      <c r="R712" s="95"/>
    </row>
    <row r="713" spans="1:18" x14ac:dyDescent="0.2">
      <c r="A713" s="238">
        <v>38771</v>
      </c>
      <c r="B713" s="212">
        <v>166.32</v>
      </c>
      <c r="C713" s="212">
        <v>11.799999999999999</v>
      </c>
      <c r="D713" s="212">
        <v>178.12</v>
      </c>
      <c r="E713" s="115"/>
      <c r="F713" s="115"/>
      <c r="O713" s="154"/>
      <c r="P713" s="95"/>
      <c r="Q713" s="95"/>
      <c r="R713" s="95"/>
    </row>
    <row r="714" spans="1:18" x14ac:dyDescent="0.2">
      <c r="A714" s="238">
        <v>38772</v>
      </c>
      <c r="B714" s="212">
        <v>161.04</v>
      </c>
      <c r="C714" s="212">
        <v>0</v>
      </c>
      <c r="D714" s="212">
        <v>161.04</v>
      </c>
      <c r="E714" s="115"/>
      <c r="F714" s="115"/>
      <c r="O714" s="154"/>
      <c r="P714" s="95"/>
      <c r="Q714" s="95"/>
      <c r="R714" s="95"/>
    </row>
    <row r="715" spans="1:18" x14ac:dyDescent="0.2">
      <c r="A715" s="238">
        <v>38773</v>
      </c>
      <c r="B715" s="212">
        <v>74.36</v>
      </c>
      <c r="C715" s="212">
        <v>0</v>
      </c>
      <c r="D715" s="212">
        <v>74.36</v>
      </c>
      <c r="E715" s="115"/>
      <c r="F715" s="115"/>
      <c r="O715" s="154"/>
      <c r="Q715" s="154"/>
    </row>
    <row r="716" spans="1:18" x14ac:dyDescent="0.2">
      <c r="A716" s="238">
        <v>38774</v>
      </c>
      <c r="B716" s="212">
        <v>73.48</v>
      </c>
      <c r="C716" s="212">
        <v>0</v>
      </c>
      <c r="D716" s="212">
        <v>73.48</v>
      </c>
      <c r="E716" s="115"/>
      <c r="F716" s="115"/>
      <c r="O716" s="154"/>
      <c r="Q716" s="154"/>
    </row>
    <row r="717" spans="1:18" x14ac:dyDescent="0.2">
      <c r="A717" s="238">
        <v>38775</v>
      </c>
      <c r="B717" s="212">
        <v>345.40000000000003</v>
      </c>
      <c r="C717" s="212">
        <v>66.67</v>
      </c>
      <c r="D717" s="212">
        <v>412.07</v>
      </c>
      <c r="E717" s="115"/>
      <c r="F717" s="115"/>
      <c r="O717" s="154"/>
      <c r="Q717" s="154"/>
    </row>
    <row r="718" spans="1:18" x14ac:dyDescent="0.2">
      <c r="A718" s="238">
        <v>38776</v>
      </c>
      <c r="B718" s="212">
        <v>66</v>
      </c>
      <c r="C718" s="212">
        <v>0</v>
      </c>
      <c r="D718" s="212">
        <v>66</v>
      </c>
      <c r="E718" s="115"/>
      <c r="F718" s="115"/>
      <c r="O718" s="154"/>
      <c r="Q718" s="154"/>
    </row>
    <row r="719" spans="1:18" x14ac:dyDescent="0.2">
      <c r="A719" s="238">
        <v>38777</v>
      </c>
      <c r="B719" s="212">
        <v>159.28</v>
      </c>
      <c r="C719" s="212">
        <v>32.450000000000003</v>
      </c>
      <c r="D719" s="212">
        <v>191.73000000000002</v>
      </c>
      <c r="E719" s="115"/>
      <c r="F719" s="115"/>
      <c r="O719" s="154"/>
      <c r="Q719" s="154"/>
    </row>
    <row r="720" spans="1:18" x14ac:dyDescent="0.2">
      <c r="A720" s="238">
        <v>38778</v>
      </c>
      <c r="B720" s="212">
        <v>2151.6</v>
      </c>
      <c r="C720" s="212">
        <v>291.45999999999998</v>
      </c>
      <c r="D720" s="212">
        <v>2443.0599999999995</v>
      </c>
      <c r="E720" s="115"/>
      <c r="F720" s="115"/>
      <c r="O720" s="154"/>
      <c r="Q720" s="154"/>
    </row>
    <row r="721" spans="1:17" x14ac:dyDescent="0.2">
      <c r="A721" s="238">
        <v>38779</v>
      </c>
      <c r="B721" s="212">
        <v>4.4000000000000004</v>
      </c>
      <c r="C721" s="212">
        <v>0</v>
      </c>
      <c r="D721" s="212">
        <v>4.4000000000000004</v>
      </c>
      <c r="E721" s="115"/>
      <c r="F721" s="115"/>
      <c r="O721" s="154"/>
      <c r="Q721" s="154"/>
    </row>
    <row r="722" spans="1:17" x14ac:dyDescent="0.2">
      <c r="A722" s="238">
        <v>38780</v>
      </c>
      <c r="B722" s="212">
        <v>417.12</v>
      </c>
      <c r="C722" s="212">
        <v>0</v>
      </c>
      <c r="D722" s="212">
        <v>417.12</v>
      </c>
      <c r="E722" s="115"/>
      <c r="F722" s="115"/>
      <c r="O722" s="154"/>
      <c r="Q722" s="154"/>
    </row>
    <row r="723" spans="1:17" x14ac:dyDescent="0.2">
      <c r="A723" s="238">
        <v>38781</v>
      </c>
      <c r="B723" s="212">
        <v>5405.4</v>
      </c>
      <c r="C723" s="212">
        <v>1248.44</v>
      </c>
      <c r="D723" s="212">
        <v>6653.8399999999992</v>
      </c>
      <c r="E723" s="130" t="s">
        <v>502</v>
      </c>
      <c r="F723" s="116">
        <v>0.9</v>
      </c>
      <c r="G723" s="117">
        <f t="shared" ref="G723:G724" si="27">D723*F723</f>
        <v>5988.4559999999992</v>
      </c>
      <c r="H723" s="117">
        <f>SUM(G723:G725)</f>
        <v>9356.5439999999981</v>
      </c>
      <c r="I723" s="110">
        <v>38781.663194444445</v>
      </c>
      <c r="J723" s="110">
        <v>38782.545138888891</v>
      </c>
      <c r="K723" s="110">
        <v>38781.583333333336</v>
      </c>
      <c r="L723" s="110">
        <v>38782.052083333336</v>
      </c>
      <c r="M723" s="110" t="s">
        <v>428</v>
      </c>
      <c r="N723" s="117">
        <v>4</v>
      </c>
      <c r="O723" s="154"/>
      <c r="Q723" s="154"/>
    </row>
    <row r="724" spans="1:17" x14ac:dyDescent="0.2">
      <c r="A724" s="238">
        <v>38782</v>
      </c>
      <c r="B724" s="212">
        <v>3449.6000000000004</v>
      </c>
      <c r="C724" s="212">
        <v>760.51</v>
      </c>
      <c r="D724" s="212">
        <v>4210.1099999999997</v>
      </c>
      <c r="E724" s="130" t="s">
        <v>502</v>
      </c>
      <c r="F724" s="116">
        <v>0.8</v>
      </c>
      <c r="G724" s="117">
        <f t="shared" si="27"/>
        <v>3368.0879999999997</v>
      </c>
      <c r="H724" s="117"/>
      <c r="I724" s="117"/>
      <c r="J724" s="117"/>
      <c r="K724" s="117"/>
      <c r="L724" s="117"/>
      <c r="M724" s="117"/>
      <c r="N724" s="117"/>
      <c r="O724" s="154"/>
      <c r="Q724" s="154"/>
    </row>
    <row r="725" spans="1:17" x14ac:dyDescent="0.2">
      <c r="A725" s="238">
        <v>38783</v>
      </c>
      <c r="B725" s="212">
        <v>719.84000000000015</v>
      </c>
      <c r="C725" s="212">
        <v>0</v>
      </c>
      <c r="D725" s="212">
        <v>719.84000000000015</v>
      </c>
      <c r="E725" s="130" t="s">
        <v>503</v>
      </c>
      <c r="F725" s="116">
        <v>0</v>
      </c>
      <c r="G725" s="117">
        <f>D725*F725</f>
        <v>0</v>
      </c>
      <c r="H725" s="117">
        <f>SUM(G726:G727)</f>
        <v>418.22</v>
      </c>
      <c r="I725" s="110">
        <v>38783.559027777781</v>
      </c>
      <c r="J725" s="110">
        <v>38785.392361111109</v>
      </c>
      <c r="K725" s="117"/>
      <c r="L725" s="117"/>
      <c r="M725" s="117" t="s">
        <v>430</v>
      </c>
      <c r="N725" s="117">
        <v>0.79</v>
      </c>
      <c r="O725" s="154"/>
      <c r="Q725" s="154"/>
    </row>
    <row r="726" spans="1:17" x14ac:dyDescent="0.2">
      <c r="A726" s="238">
        <v>38784</v>
      </c>
      <c r="B726" s="212">
        <v>358.6</v>
      </c>
      <c r="C726" s="212">
        <v>0</v>
      </c>
      <c r="D726" s="212">
        <v>358.6</v>
      </c>
      <c r="E726" s="130" t="s">
        <v>503</v>
      </c>
      <c r="F726" s="116">
        <v>1</v>
      </c>
      <c r="G726" s="117">
        <f>D726*F726</f>
        <v>358.6</v>
      </c>
      <c r="H726" s="117"/>
      <c r="I726" s="117"/>
      <c r="J726" s="117"/>
      <c r="K726" s="117"/>
      <c r="L726" s="117"/>
      <c r="M726" s="117"/>
      <c r="N726" s="117"/>
      <c r="O726" s="154"/>
      <c r="Q726" s="154"/>
    </row>
    <row r="727" spans="1:17" x14ac:dyDescent="0.2">
      <c r="A727" s="238">
        <v>38785</v>
      </c>
      <c r="B727" s="212">
        <v>119.24</v>
      </c>
      <c r="C727" s="212">
        <v>0</v>
      </c>
      <c r="D727" s="212">
        <v>119.24</v>
      </c>
      <c r="E727" s="130" t="s">
        <v>503</v>
      </c>
      <c r="F727" s="116">
        <v>0.5</v>
      </c>
      <c r="G727" s="117">
        <f>D727*F727</f>
        <v>59.62</v>
      </c>
      <c r="I727" s="117"/>
      <c r="J727" s="117"/>
      <c r="K727" s="117"/>
      <c r="L727" s="117"/>
      <c r="M727" s="117"/>
      <c r="N727" s="117"/>
      <c r="O727" s="154"/>
      <c r="Q727" s="154"/>
    </row>
    <row r="728" spans="1:17" x14ac:dyDescent="0.2">
      <c r="A728" s="238">
        <v>38786</v>
      </c>
      <c r="B728" s="212">
        <v>40.04</v>
      </c>
      <c r="C728" s="212">
        <v>0</v>
      </c>
      <c r="D728" s="212">
        <v>40.04</v>
      </c>
      <c r="E728" s="115"/>
      <c r="F728" s="115"/>
      <c r="O728" s="154"/>
      <c r="Q728" s="154"/>
    </row>
    <row r="729" spans="1:17" x14ac:dyDescent="0.2">
      <c r="A729" s="238">
        <v>38787</v>
      </c>
      <c r="B729" s="212">
        <v>9.24</v>
      </c>
      <c r="C729" s="212">
        <v>0</v>
      </c>
      <c r="D729" s="212">
        <v>9.24</v>
      </c>
      <c r="E729" s="115"/>
      <c r="F729" s="115"/>
      <c r="O729" s="154"/>
      <c r="Q729" s="154"/>
    </row>
    <row r="730" spans="1:17" x14ac:dyDescent="0.2">
      <c r="A730" s="238">
        <v>38788</v>
      </c>
      <c r="B730" s="212">
        <v>44</v>
      </c>
      <c r="C730" s="212">
        <v>0</v>
      </c>
      <c r="D730" s="212">
        <v>44</v>
      </c>
      <c r="E730" s="115"/>
      <c r="F730" s="115"/>
      <c r="O730" s="154"/>
      <c r="Q730" s="154"/>
    </row>
    <row r="731" spans="1:17" x14ac:dyDescent="0.2">
      <c r="A731" s="238">
        <v>38789</v>
      </c>
      <c r="B731" s="212">
        <v>42.680000000000007</v>
      </c>
      <c r="C731" s="212">
        <v>0</v>
      </c>
      <c r="D731" s="212">
        <v>42.680000000000007</v>
      </c>
      <c r="E731" s="115"/>
      <c r="F731" s="115"/>
      <c r="O731" s="154"/>
      <c r="Q731" s="154"/>
    </row>
    <row r="732" spans="1:17" x14ac:dyDescent="0.2">
      <c r="A732" s="238">
        <v>38790</v>
      </c>
      <c r="B732" s="212">
        <v>9.68</v>
      </c>
      <c r="C732" s="212">
        <v>0</v>
      </c>
      <c r="D732" s="212">
        <v>9.68</v>
      </c>
      <c r="E732" s="115"/>
      <c r="F732" s="115"/>
      <c r="O732" s="154"/>
      <c r="Q732" s="154"/>
    </row>
    <row r="733" spans="1:17" x14ac:dyDescent="0.2">
      <c r="A733" s="238">
        <v>38792</v>
      </c>
      <c r="B733" s="212">
        <v>3302.0240000000003</v>
      </c>
      <c r="C733" s="212">
        <v>1028.96</v>
      </c>
      <c r="D733" s="212">
        <v>4330.9839999999995</v>
      </c>
      <c r="E733" s="115"/>
      <c r="F733" s="115"/>
      <c r="O733" s="154"/>
      <c r="Q733" s="154"/>
    </row>
    <row r="734" spans="1:17" x14ac:dyDescent="0.2">
      <c r="A734" s="238">
        <v>38793</v>
      </c>
      <c r="B734" s="212">
        <v>144.32</v>
      </c>
      <c r="C734" s="212">
        <v>0</v>
      </c>
      <c r="D734" s="212">
        <v>144.32</v>
      </c>
      <c r="E734" s="115"/>
      <c r="F734" s="115"/>
      <c r="O734" s="154"/>
      <c r="Q734" s="154"/>
    </row>
    <row r="735" spans="1:17" x14ac:dyDescent="0.2">
      <c r="A735" s="238">
        <v>38794</v>
      </c>
      <c r="B735" s="212">
        <v>419.76000000000005</v>
      </c>
      <c r="C735" s="212">
        <v>0</v>
      </c>
      <c r="D735" s="212">
        <v>419.76000000000005</v>
      </c>
      <c r="E735" s="115"/>
      <c r="F735" s="115"/>
      <c r="O735" s="154"/>
      <c r="Q735" s="154"/>
    </row>
    <row r="736" spans="1:17" x14ac:dyDescent="0.2">
      <c r="A736" s="238">
        <v>38795</v>
      </c>
      <c r="B736" s="212">
        <v>66</v>
      </c>
      <c r="C736" s="212">
        <v>0</v>
      </c>
      <c r="D736" s="212">
        <v>66</v>
      </c>
      <c r="E736" s="115"/>
      <c r="F736" s="115"/>
      <c r="O736" s="154"/>
      <c r="Q736" s="154"/>
    </row>
    <row r="737" spans="1:17" x14ac:dyDescent="0.2">
      <c r="A737" s="238">
        <v>38796</v>
      </c>
      <c r="B737" s="212">
        <v>88.44</v>
      </c>
      <c r="C737" s="212">
        <v>0</v>
      </c>
      <c r="D737" s="212">
        <v>88.44</v>
      </c>
      <c r="E737" s="115"/>
      <c r="F737" s="115"/>
      <c r="O737" s="154"/>
      <c r="Q737" s="154"/>
    </row>
    <row r="738" spans="1:17" x14ac:dyDescent="0.2">
      <c r="A738" s="238">
        <v>38797</v>
      </c>
      <c r="B738" s="212">
        <v>47.52000000000001</v>
      </c>
      <c r="C738" s="212">
        <v>0</v>
      </c>
      <c r="D738" s="212">
        <v>47.52000000000001</v>
      </c>
      <c r="E738" s="115"/>
      <c r="F738" s="115"/>
      <c r="O738" s="154"/>
      <c r="Q738" s="154"/>
    </row>
    <row r="739" spans="1:17" x14ac:dyDescent="0.2">
      <c r="A739" s="238">
        <v>38798</v>
      </c>
      <c r="B739" s="212">
        <v>77.88</v>
      </c>
      <c r="C739" s="212">
        <v>0</v>
      </c>
      <c r="D739" s="212">
        <v>77.88</v>
      </c>
      <c r="E739" s="115"/>
      <c r="F739" s="115"/>
      <c r="O739" s="154"/>
      <c r="Q739" s="154"/>
    </row>
    <row r="740" spans="1:17" x14ac:dyDescent="0.2">
      <c r="A740" s="238">
        <v>38799</v>
      </c>
      <c r="B740" s="212">
        <v>828.95999999999992</v>
      </c>
      <c r="C740" s="212">
        <v>177.59</v>
      </c>
      <c r="D740" s="212">
        <v>1006.5500000000001</v>
      </c>
      <c r="E740" s="115"/>
      <c r="F740" s="115"/>
      <c r="O740" s="154"/>
      <c r="Q740" s="154"/>
    </row>
    <row r="741" spans="1:17" x14ac:dyDescent="0.2">
      <c r="A741" s="238">
        <v>38800</v>
      </c>
      <c r="B741" s="212">
        <v>2483.3599999999997</v>
      </c>
      <c r="C741" s="212">
        <v>310.93</v>
      </c>
      <c r="D741" s="212">
        <v>2794.2899999999995</v>
      </c>
      <c r="E741" s="115"/>
      <c r="F741" s="115"/>
      <c r="O741" s="154"/>
      <c r="Q741" s="154"/>
    </row>
    <row r="742" spans="1:17" x14ac:dyDescent="0.2">
      <c r="A742" s="238">
        <v>38801</v>
      </c>
      <c r="B742" s="212">
        <v>237.60000000000002</v>
      </c>
      <c r="C742" s="212">
        <v>0</v>
      </c>
      <c r="D742" s="212">
        <v>237.60000000000002</v>
      </c>
      <c r="E742" s="115"/>
      <c r="F742" s="115"/>
      <c r="O742" s="154"/>
      <c r="Q742" s="154"/>
    </row>
    <row r="743" spans="1:17" x14ac:dyDescent="0.2">
      <c r="A743" s="238">
        <v>38802</v>
      </c>
      <c r="B743" s="212">
        <v>347.16</v>
      </c>
      <c r="C743" s="212">
        <v>0</v>
      </c>
      <c r="D743" s="212">
        <v>347.16</v>
      </c>
      <c r="E743" s="115"/>
      <c r="F743" s="115"/>
      <c r="O743" s="154"/>
      <c r="Q743" s="154"/>
    </row>
    <row r="744" spans="1:17" x14ac:dyDescent="0.2">
      <c r="A744" s="238">
        <v>38803</v>
      </c>
      <c r="B744" s="212">
        <v>566.28</v>
      </c>
      <c r="C744" s="212">
        <v>0</v>
      </c>
      <c r="D744" s="212">
        <v>566.28</v>
      </c>
      <c r="E744" s="115"/>
      <c r="F744" s="115"/>
      <c r="O744" s="154"/>
      <c r="Q744" s="154"/>
    </row>
    <row r="745" spans="1:17" x14ac:dyDescent="0.2">
      <c r="A745" s="238">
        <v>38804</v>
      </c>
      <c r="B745" s="212">
        <v>55.879999999999995</v>
      </c>
      <c r="C745" s="212">
        <v>0</v>
      </c>
      <c r="D745" s="212">
        <v>55.879999999999995</v>
      </c>
      <c r="E745" s="115"/>
      <c r="F745" s="115"/>
      <c r="O745" s="154"/>
      <c r="Q745" s="154"/>
    </row>
    <row r="746" spans="1:17" x14ac:dyDescent="0.2">
      <c r="A746" s="238">
        <v>38805</v>
      </c>
      <c r="B746" s="212">
        <v>399.08000000000004</v>
      </c>
      <c r="C746" s="212">
        <v>0</v>
      </c>
      <c r="D746" s="212">
        <v>399.08000000000004</v>
      </c>
      <c r="E746" s="115"/>
      <c r="F746" s="115"/>
      <c r="O746" s="154"/>
    </row>
    <row r="747" spans="1:17" x14ac:dyDescent="0.2">
      <c r="A747" s="238">
        <v>38806</v>
      </c>
      <c r="B747" s="212">
        <v>11</v>
      </c>
      <c r="C747" s="212">
        <v>0</v>
      </c>
      <c r="D747" s="212">
        <v>11</v>
      </c>
      <c r="E747" s="115"/>
      <c r="F747" s="115"/>
      <c r="O747" s="154"/>
    </row>
    <row r="748" spans="1:17" x14ac:dyDescent="0.2">
      <c r="A748" s="238">
        <v>38807</v>
      </c>
      <c r="B748" s="212">
        <v>24.2</v>
      </c>
      <c r="C748" s="212">
        <v>0</v>
      </c>
      <c r="D748" s="212">
        <v>24.2</v>
      </c>
      <c r="E748" s="115"/>
      <c r="F748" s="115"/>
      <c r="O748" s="154"/>
    </row>
    <row r="749" spans="1:17" x14ac:dyDescent="0.2">
      <c r="A749" s="238">
        <v>38808</v>
      </c>
      <c r="B749" s="212">
        <v>4.84</v>
      </c>
      <c r="C749" s="212">
        <v>0</v>
      </c>
      <c r="D749" s="212">
        <v>4.84</v>
      </c>
      <c r="E749" s="115"/>
      <c r="F749" s="115"/>
      <c r="O749" s="154"/>
    </row>
    <row r="750" spans="1:17" x14ac:dyDescent="0.2">
      <c r="A750" s="238">
        <v>38809</v>
      </c>
      <c r="B750" s="212">
        <v>35.200000000000003</v>
      </c>
      <c r="C750" s="212">
        <v>0</v>
      </c>
      <c r="D750" s="212">
        <v>35.200000000000003</v>
      </c>
      <c r="E750" s="115"/>
      <c r="F750" s="115"/>
      <c r="O750" s="154"/>
    </row>
    <row r="751" spans="1:17" x14ac:dyDescent="0.2">
      <c r="A751" s="238">
        <v>38810</v>
      </c>
      <c r="B751" s="212">
        <v>22.44</v>
      </c>
      <c r="C751" s="212">
        <v>0</v>
      </c>
      <c r="D751" s="212">
        <v>22.44</v>
      </c>
      <c r="E751" s="115"/>
      <c r="F751" s="115"/>
      <c r="O751" s="154"/>
    </row>
    <row r="752" spans="1:17" x14ac:dyDescent="0.2">
      <c r="A752" s="238">
        <v>38811</v>
      </c>
      <c r="B752" s="212">
        <v>6.16</v>
      </c>
      <c r="C752" s="212">
        <v>0</v>
      </c>
      <c r="D752" s="212">
        <v>6.16</v>
      </c>
      <c r="E752" s="115"/>
      <c r="F752" s="115"/>
      <c r="O752" s="154"/>
    </row>
    <row r="753" spans="1:15" x14ac:dyDescent="0.2">
      <c r="A753" s="238">
        <v>38814</v>
      </c>
      <c r="B753" s="212">
        <v>31.68</v>
      </c>
      <c r="C753" s="212">
        <v>8.85</v>
      </c>
      <c r="D753" s="212">
        <v>40.53</v>
      </c>
      <c r="E753" s="115"/>
      <c r="F753" s="115"/>
      <c r="O753" s="154"/>
    </row>
    <row r="754" spans="1:15" x14ac:dyDescent="0.2">
      <c r="A754" s="238">
        <v>38816</v>
      </c>
      <c r="B754" s="212">
        <v>414.04</v>
      </c>
      <c r="C754" s="212">
        <v>0</v>
      </c>
      <c r="D754" s="212">
        <v>414.04</v>
      </c>
      <c r="E754" s="115"/>
      <c r="F754" s="115"/>
      <c r="O754" s="154"/>
    </row>
    <row r="755" spans="1:15" x14ac:dyDescent="0.2">
      <c r="A755" s="238">
        <v>38817</v>
      </c>
      <c r="B755" s="212">
        <v>16.28</v>
      </c>
      <c r="C755" s="212">
        <v>0</v>
      </c>
      <c r="D755" s="212">
        <v>16.28</v>
      </c>
      <c r="E755" s="115"/>
      <c r="F755" s="115"/>
      <c r="O755" s="154"/>
    </row>
    <row r="756" spans="1:15" x14ac:dyDescent="0.2">
      <c r="A756" s="238">
        <v>38819</v>
      </c>
      <c r="B756" s="212">
        <v>11.44</v>
      </c>
      <c r="C756" s="212">
        <v>0</v>
      </c>
      <c r="D756" s="212">
        <v>11.44</v>
      </c>
      <c r="E756" s="115"/>
      <c r="F756" s="115"/>
      <c r="O756" s="154"/>
    </row>
    <row r="757" spans="1:15" x14ac:dyDescent="0.2">
      <c r="A757" s="238">
        <v>38821</v>
      </c>
      <c r="B757" s="212">
        <v>6.16</v>
      </c>
      <c r="C757" s="212">
        <v>0</v>
      </c>
      <c r="D757" s="212">
        <v>6.16</v>
      </c>
      <c r="E757" s="115"/>
      <c r="F757" s="115"/>
      <c r="O757" s="154"/>
    </row>
    <row r="758" spans="1:15" x14ac:dyDescent="0.2">
      <c r="A758" s="238">
        <v>38822</v>
      </c>
      <c r="B758" s="212">
        <v>6.16</v>
      </c>
      <c r="C758" s="212">
        <v>0</v>
      </c>
      <c r="D758" s="212">
        <v>6.16</v>
      </c>
      <c r="E758" s="115"/>
      <c r="F758" s="115"/>
    </row>
    <row r="759" spans="1:15" x14ac:dyDescent="0.2">
      <c r="A759" s="238">
        <v>39036</v>
      </c>
      <c r="B759" s="212">
        <v>17.600000000000001</v>
      </c>
      <c r="C759" s="212">
        <v>0</v>
      </c>
      <c r="D759" s="212">
        <v>17.600000000000001</v>
      </c>
      <c r="E759" s="115"/>
      <c r="F759" s="115"/>
    </row>
    <row r="760" spans="1:15" x14ac:dyDescent="0.2">
      <c r="A760" s="238">
        <v>39037</v>
      </c>
      <c r="B760" s="212">
        <v>1.32</v>
      </c>
      <c r="C760" s="212">
        <v>0</v>
      </c>
      <c r="D760" s="212">
        <v>1.32</v>
      </c>
      <c r="E760" s="115"/>
      <c r="F760" s="115"/>
    </row>
    <row r="761" spans="1:15" x14ac:dyDescent="0.2">
      <c r="A761" s="238">
        <v>39039</v>
      </c>
      <c r="B761" s="212">
        <v>50.16</v>
      </c>
      <c r="C761" s="212">
        <v>0</v>
      </c>
      <c r="D761" s="212">
        <v>50.16</v>
      </c>
      <c r="E761" s="115"/>
      <c r="F761" s="115"/>
    </row>
    <row r="762" spans="1:15" x14ac:dyDescent="0.2">
      <c r="A762" s="238">
        <v>39040</v>
      </c>
      <c r="B762" s="212">
        <v>265.76</v>
      </c>
      <c r="C762" s="212">
        <v>0</v>
      </c>
      <c r="D762" s="212">
        <v>265.76</v>
      </c>
      <c r="E762" s="115"/>
      <c r="F762" s="115"/>
    </row>
    <row r="763" spans="1:15" x14ac:dyDescent="0.2">
      <c r="A763" s="238">
        <v>39041</v>
      </c>
      <c r="B763" s="212">
        <v>282.03999999999996</v>
      </c>
      <c r="C763" s="212">
        <v>0</v>
      </c>
      <c r="D763" s="212">
        <v>282.03999999999996</v>
      </c>
      <c r="E763" s="115"/>
      <c r="F763" s="115"/>
    </row>
    <row r="764" spans="1:15" x14ac:dyDescent="0.2">
      <c r="A764" s="238">
        <v>39042</v>
      </c>
      <c r="B764" s="212">
        <v>144.76</v>
      </c>
      <c r="C764" s="212">
        <v>0</v>
      </c>
      <c r="D764" s="212">
        <v>144.76</v>
      </c>
      <c r="E764" s="115"/>
      <c r="F764" s="115"/>
    </row>
    <row r="765" spans="1:15" x14ac:dyDescent="0.2">
      <c r="A765" s="238">
        <v>39043</v>
      </c>
      <c r="B765" s="212">
        <v>150.91999999999999</v>
      </c>
      <c r="C765" s="212">
        <v>0</v>
      </c>
      <c r="D765" s="212">
        <v>150.91999999999999</v>
      </c>
      <c r="E765" s="115"/>
      <c r="F765" s="115"/>
    </row>
    <row r="766" spans="1:15" x14ac:dyDescent="0.2">
      <c r="A766" s="238">
        <v>39044</v>
      </c>
      <c r="B766" s="212">
        <v>129.36000000000001</v>
      </c>
      <c r="C766" s="212">
        <v>0</v>
      </c>
      <c r="D766" s="212">
        <v>129.36000000000001</v>
      </c>
      <c r="E766" s="115"/>
      <c r="F766" s="115"/>
    </row>
    <row r="767" spans="1:15" x14ac:dyDescent="0.2">
      <c r="A767" s="238">
        <v>39045</v>
      </c>
      <c r="B767" s="212">
        <v>221.32</v>
      </c>
      <c r="C767" s="212">
        <v>0</v>
      </c>
      <c r="D767" s="212">
        <v>221.32</v>
      </c>
      <c r="E767" s="115"/>
      <c r="F767" s="115"/>
    </row>
    <row r="768" spans="1:15" x14ac:dyDescent="0.2">
      <c r="A768" s="238">
        <v>39046</v>
      </c>
      <c r="B768" s="212">
        <v>30.8</v>
      </c>
      <c r="C768" s="212">
        <v>0</v>
      </c>
      <c r="D768" s="212">
        <v>30.8</v>
      </c>
      <c r="E768" s="115"/>
      <c r="F768" s="115"/>
    </row>
    <row r="769" spans="1:14" x14ac:dyDescent="0.2">
      <c r="A769" s="238">
        <v>39047</v>
      </c>
      <c r="B769" s="212">
        <v>78.760000000000005</v>
      </c>
      <c r="C769" s="212">
        <v>0</v>
      </c>
      <c r="D769" s="212">
        <v>78.760000000000005</v>
      </c>
      <c r="E769" s="115"/>
      <c r="F769" s="115"/>
    </row>
    <row r="770" spans="1:14" x14ac:dyDescent="0.2">
      <c r="A770" s="238">
        <v>39048</v>
      </c>
      <c r="B770" s="212">
        <v>22.44</v>
      </c>
      <c r="C770" s="212">
        <v>0</v>
      </c>
      <c r="D770" s="212">
        <v>22.44</v>
      </c>
      <c r="E770" s="115"/>
      <c r="F770" s="115"/>
    </row>
    <row r="771" spans="1:14" x14ac:dyDescent="0.2">
      <c r="A771" s="238">
        <v>39050</v>
      </c>
      <c r="B771" s="212">
        <v>32.56</v>
      </c>
      <c r="C771" s="212">
        <v>0</v>
      </c>
      <c r="D771" s="212">
        <v>32.56</v>
      </c>
      <c r="E771" s="115"/>
      <c r="F771" s="115"/>
    </row>
    <row r="772" spans="1:14" x14ac:dyDescent="0.2">
      <c r="A772" s="238">
        <v>39051</v>
      </c>
      <c r="B772" s="212">
        <v>403.92</v>
      </c>
      <c r="C772" s="212">
        <v>0</v>
      </c>
      <c r="D772" s="212">
        <v>403.92</v>
      </c>
      <c r="E772" s="115"/>
      <c r="F772" s="115"/>
    </row>
    <row r="773" spans="1:14" x14ac:dyDescent="0.2">
      <c r="A773" s="238">
        <v>39052</v>
      </c>
      <c r="B773" s="212">
        <v>7901.52</v>
      </c>
      <c r="C773" s="212">
        <v>707.41</v>
      </c>
      <c r="D773" s="212">
        <v>8608.9299999999985</v>
      </c>
      <c r="E773" s="130" t="s">
        <v>504</v>
      </c>
      <c r="F773" s="116">
        <v>0.95</v>
      </c>
      <c r="G773" s="117">
        <f>D773*F773</f>
        <v>8178.4834999999985</v>
      </c>
      <c r="H773" s="117">
        <f>SUM(G773)</f>
        <v>8178.4834999999985</v>
      </c>
      <c r="I773" s="110">
        <v>39052.145833333336</v>
      </c>
      <c r="J773" s="110">
        <v>39052.902777777781</v>
      </c>
      <c r="K773" s="119">
        <v>39052.104166666664</v>
      </c>
      <c r="L773" s="119">
        <v>39052.583333333336</v>
      </c>
      <c r="M773" s="107" t="s">
        <v>428</v>
      </c>
      <c r="N773" s="117">
        <v>10</v>
      </c>
    </row>
    <row r="774" spans="1:14" x14ac:dyDescent="0.2">
      <c r="A774" s="238">
        <v>39053</v>
      </c>
      <c r="B774" s="212">
        <v>628.31999999999994</v>
      </c>
      <c r="C774" s="212">
        <v>0</v>
      </c>
      <c r="D774" s="212">
        <v>628.31999999999994</v>
      </c>
      <c r="E774" s="115"/>
      <c r="F774" s="115"/>
    </row>
    <row r="775" spans="1:14" x14ac:dyDescent="0.2">
      <c r="A775" s="238">
        <v>39054</v>
      </c>
      <c r="B775" s="212">
        <v>634.91999999999996</v>
      </c>
      <c r="C775" s="212">
        <v>0</v>
      </c>
      <c r="D775" s="212">
        <v>634.91999999999996</v>
      </c>
      <c r="E775" s="115"/>
      <c r="F775" s="115"/>
    </row>
    <row r="776" spans="1:14" x14ac:dyDescent="0.2">
      <c r="A776" s="238">
        <v>39055</v>
      </c>
      <c r="B776" s="212">
        <v>1174.8</v>
      </c>
      <c r="C776" s="212">
        <v>183.49</v>
      </c>
      <c r="D776" s="212">
        <v>1358.2900000000002</v>
      </c>
      <c r="E776" s="115"/>
      <c r="F776" s="115"/>
    </row>
    <row r="777" spans="1:14" x14ac:dyDescent="0.2">
      <c r="A777" s="238">
        <v>39056</v>
      </c>
      <c r="B777" s="212">
        <v>487.52000000000004</v>
      </c>
      <c r="C777" s="212">
        <v>59.589999999999989</v>
      </c>
      <c r="D777" s="212">
        <v>547.11</v>
      </c>
      <c r="E777" s="115"/>
      <c r="F777" s="115"/>
    </row>
    <row r="778" spans="1:14" x14ac:dyDescent="0.2">
      <c r="A778" s="238">
        <v>39057</v>
      </c>
      <c r="B778" s="212">
        <v>379.28000000000003</v>
      </c>
      <c r="C778" s="212">
        <v>0</v>
      </c>
      <c r="D778" s="212">
        <v>379.28000000000003</v>
      </c>
      <c r="E778" s="115"/>
      <c r="F778" s="115"/>
    </row>
    <row r="779" spans="1:14" x14ac:dyDescent="0.2">
      <c r="A779" s="238">
        <v>39058</v>
      </c>
      <c r="B779" s="212">
        <v>91.08</v>
      </c>
      <c r="C779" s="212">
        <v>0</v>
      </c>
      <c r="D779" s="212">
        <v>91.08</v>
      </c>
      <c r="E779" s="115"/>
      <c r="F779" s="115"/>
    </row>
    <row r="780" spans="1:14" x14ac:dyDescent="0.2">
      <c r="A780" s="238">
        <v>39059</v>
      </c>
      <c r="B780" s="212">
        <v>292.15999999999997</v>
      </c>
      <c r="C780" s="212">
        <v>0</v>
      </c>
      <c r="D780" s="212">
        <v>292.15999999999997</v>
      </c>
      <c r="E780" s="115"/>
      <c r="F780" s="115"/>
    </row>
    <row r="781" spans="1:14" x14ac:dyDescent="0.2">
      <c r="A781" s="238">
        <v>39061</v>
      </c>
      <c r="B781" s="212">
        <v>24.64</v>
      </c>
      <c r="C781" s="212">
        <v>0</v>
      </c>
      <c r="D781" s="212">
        <v>24.64</v>
      </c>
      <c r="E781" s="115"/>
      <c r="F781" s="115"/>
    </row>
    <row r="782" spans="1:14" x14ac:dyDescent="0.2">
      <c r="A782" s="238">
        <v>39062</v>
      </c>
      <c r="B782" s="212">
        <v>15.84</v>
      </c>
      <c r="C782" s="212">
        <v>0</v>
      </c>
      <c r="D782" s="212">
        <v>15.84</v>
      </c>
      <c r="E782" s="115"/>
      <c r="F782" s="115"/>
    </row>
    <row r="783" spans="1:14" x14ac:dyDescent="0.2">
      <c r="A783" s="238">
        <v>39063</v>
      </c>
      <c r="B783" s="212">
        <v>39.6</v>
      </c>
      <c r="C783" s="212">
        <v>0</v>
      </c>
      <c r="D783" s="212">
        <v>39.6</v>
      </c>
      <c r="E783" s="115"/>
      <c r="F783" s="115"/>
    </row>
    <row r="784" spans="1:14" x14ac:dyDescent="0.2">
      <c r="A784" s="238">
        <v>39064</v>
      </c>
      <c r="B784" s="212">
        <v>68.2</v>
      </c>
      <c r="C784" s="212">
        <v>0</v>
      </c>
      <c r="D784" s="212">
        <v>68.2</v>
      </c>
      <c r="E784" s="115"/>
      <c r="F784" s="115"/>
    </row>
    <row r="785" spans="1:6" x14ac:dyDescent="0.2">
      <c r="A785" s="238">
        <v>39065</v>
      </c>
      <c r="B785" s="212">
        <v>141.24</v>
      </c>
      <c r="C785" s="212">
        <v>0</v>
      </c>
      <c r="D785" s="212">
        <v>141.24</v>
      </c>
      <c r="E785" s="115"/>
      <c r="F785" s="115"/>
    </row>
    <row r="786" spans="1:6" x14ac:dyDescent="0.2">
      <c r="A786" s="238">
        <v>39066</v>
      </c>
      <c r="B786" s="212">
        <v>4.84</v>
      </c>
      <c r="C786" s="212">
        <v>0</v>
      </c>
      <c r="D786" s="212">
        <v>4.84</v>
      </c>
      <c r="E786" s="115"/>
      <c r="F786" s="115"/>
    </row>
    <row r="787" spans="1:6" x14ac:dyDescent="0.2">
      <c r="A787" s="238">
        <v>39067</v>
      </c>
      <c r="B787" s="212">
        <v>216.92000000000002</v>
      </c>
      <c r="C787" s="212">
        <v>0</v>
      </c>
      <c r="D787" s="212">
        <v>216.92000000000002</v>
      </c>
      <c r="E787" s="115"/>
      <c r="F787" s="115"/>
    </row>
    <row r="788" spans="1:6" x14ac:dyDescent="0.2">
      <c r="A788" s="238">
        <v>39069</v>
      </c>
      <c r="B788" s="212">
        <v>12.76</v>
      </c>
      <c r="C788" s="212">
        <v>0</v>
      </c>
      <c r="D788" s="212">
        <v>12.76</v>
      </c>
      <c r="E788" s="115"/>
      <c r="F788" s="115"/>
    </row>
    <row r="789" spans="1:6" x14ac:dyDescent="0.2">
      <c r="A789" s="238">
        <v>39070</v>
      </c>
      <c r="B789" s="212">
        <v>323.84000000000003</v>
      </c>
      <c r="C789" s="212">
        <v>0</v>
      </c>
      <c r="D789" s="212">
        <v>323.84000000000003</v>
      </c>
      <c r="E789" s="115"/>
      <c r="F789" s="115"/>
    </row>
    <row r="790" spans="1:6" x14ac:dyDescent="0.2">
      <c r="A790" s="238">
        <v>39071</v>
      </c>
      <c r="B790" s="212">
        <v>217.36</v>
      </c>
      <c r="C790" s="212">
        <v>0</v>
      </c>
      <c r="D790" s="212">
        <v>217.36</v>
      </c>
      <c r="E790" s="115"/>
      <c r="F790" s="115"/>
    </row>
    <row r="791" spans="1:6" x14ac:dyDescent="0.2">
      <c r="A791" s="238">
        <v>39072</v>
      </c>
      <c r="B791" s="212">
        <v>126.28</v>
      </c>
      <c r="C791" s="212">
        <v>41.89</v>
      </c>
      <c r="D791" s="212">
        <v>168.17000000000002</v>
      </c>
      <c r="E791" s="115"/>
      <c r="F791" s="115"/>
    </row>
    <row r="792" spans="1:6" x14ac:dyDescent="0.2">
      <c r="A792" s="238">
        <v>39073</v>
      </c>
      <c r="B792" s="212">
        <v>116.6</v>
      </c>
      <c r="C792" s="212">
        <v>0</v>
      </c>
      <c r="D792" s="212">
        <v>116.6</v>
      </c>
      <c r="E792" s="115"/>
      <c r="F792" s="115"/>
    </row>
    <row r="793" spans="1:6" x14ac:dyDescent="0.2">
      <c r="A793" s="238">
        <v>39074</v>
      </c>
      <c r="B793" s="212">
        <v>89.32</v>
      </c>
      <c r="C793" s="212">
        <v>0</v>
      </c>
      <c r="D793" s="212">
        <v>89.32</v>
      </c>
      <c r="E793" s="115"/>
      <c r="F793" s="115"/>
    </row>
    <row r="794" spans="1:6" x14ac:dyDescent="0.2">
      <c r="A794" s="238">
        <v>39075</v>
      </c>
      <c r="B794" s="212">
        <v>874.28000000000009</v>
      </c>
      <c r="C794" s="212">
        <v>0</v>
      </c>
      <c r="D794" s="212">
        <v>874.28000000000009</v>
      </c>
      <c r="E794" s="115"/>
      <c r="F794" s="115"/>
    </row>
    <row r="795" spans="1:6" x14ac:dyDescent="0.2">
      <c r="A795" s="238">
        <v>39076</v>
      </c>
      <c r="B795" s="212">
        <v>317.68</v>
      </c>
      <c r="C795" s="212">
        <v>0</v>
      </c>
      <c r="D795" s="212">
        <v>317.68</v>
      </c>
      <c r="E795" s="115"/>
      <c r="F795" s="115"/>
    </row>
    <row r="796" spans="1:6" x14ac:dyDescent="0.2">
      <c r="A796" s="238">
        <v>39077</v>
      </c>
      <c r="B796" s="212">
        <v>49.72</v>
      </c>
      <c r="C796" s="212">
        <v>0</v>
      </c>
      <c r="D796" s="212">
        <v>49.72</v>
      </c>
      <c r="E796" s="115"/>
      <c r="F796" s="115"/>
    </row>
    <row r="797" spans="1:6" x14ac:dyDescent="0.2">
      <c r="A797" s="238">
        <v>39078</v>
      </c>
      <c r="B797" s="212">
        <v>133.32</v>
      </c>
      <c r="C797" s="212">
        <v>0</v>
      </c>
      <c r="D797" s="212">
        <v>133.32</v>
      </c>
      <c r="E797" s="115"/>
      <c r="F797" s="115"/>
    </row>
    <row r="798" spans="1:6" x14ac:dyDescent="0.2">
      <c r="A798" s="238">
        <v>39079</v>
      </c>
      <c r="B798" s="212">
        <v>45.32</v>
      </c>
      <c r="C798" s="212">
        <v>0</v>
      </c>
      <c r="D798" s="212">
        <v>45.32</v>
      </c>
      <c r="E798" s="115"/>
      <c r="F798" s="115"/>
    </row>
    <row r="799" spans="1:6" x14ac:dyDescent="0.2">
      <c r="A799" s="238">
        <v>39080</v>
      </c>
      <c r="B799" s="212">
        <v>89.320000000000007</v>
      </c>
      <c r="C799" s="212">
        <v>0</v>
      </c>
      <c r="D799" s="212">
        <v>89.320000000000007</v>
      </c>
      <c r="E799" s="115"/>
      <c r="F799" s="115"/>
    </row>
    <row r="800" spans="1:6" x14ac:dyDescent="0.2">
      <c r="A800" s="238">
        <v>39081</v>
      </c>
      <c r="B800" s="212">
        <v>5.72</v>
      </c>
      <c r="C800" s="212">
        <v>0</v>
      </c>
      <c r="D800" s="212">
        <v>5.72</v>
      </c>
      <c r="E800" s="115"/>
      <c r="F800" s="115"/>
    </row>
    <row r="801" spans="1:14" x14ac:dyDescent="0.2">
      <c r="A801" s="238">
        <v>39082</v>
      </c>
      <c r="B801" s="212">
        <v>7.92</v>
      </c>
      <c r="C801" s="212">
        <v>0</v>
      </c>
      <c r="D801" s="212">
        <v>7.92</v>
      </c>
      <c r="E801" s="115"/>
      <c r="F801" s="115"/>
    </row>
    <row r="802" spans="1:14" x14ac:dyDescent="0.2">
      <c r="A802" s="238">
        <v>39084</v>
      </c>
      <c r="B802" s="212">
        <v>207.24</v>
      </c>
      <c r="C802" s="212">
        <v>0</v>
      </c>
      <c r="D802" s="212">
        <v>207.24</v>
      </c>
      <c r="E802" s="115"/>
      <c r="F802" s="115"/>
    </row>
    <row r="803" spans="1:14" x14ac:dyDescent="0.2">
      <c r="A803" s="238">
        <v>39085</v>
      </c>
      <c r="B803" s="212">
        <v>231.44</v>
      </c>
      <c r="C803" s="212">
        <v>0</v>
      </c>
      <c r="D803" s="212">
        <v>231.44</v>
      </c>
      <c r="E803" s="115"/>
      <c r="F803" s="115"/>
    </row>
    <row r="804" spans="1:14" x14ac:dyDescent="0.2">
      <c r="A804" s="238">
        <v>39086</v>
      </c>
      <c r="B804" s="212">
        <v>6.16</v>
      </c>
      <c r="C804" s="212">
        <v>0</v>
      </c>
      <c r="D804" s="212">
        <v>6.16</v>
      </c>
      <c r="E804" s="115"/>
      <c r="F804" s="115"/>
    </row>
    <row r="805" spans="1:14" x14ac:dyDescent="0.2">
      <c r="A805" s="238">
        <v>39087</v>
      </c>
      <c r="B805" s="212">
        <v>3.52</v>
      </c>
      <c r="C805" s="212">
        <v>0</v>
      </c>
      <c r="D805" s="212">
        <v>3.52</v>
      </c>
      <c r="E805" s="115"/>
      <c r="F805" s="115"/>
    </row>
    <row r="806" spans="1:14" x14ac:dyDescent="0.2">
      <c r="A806" s="238">
        <v>39088</v>
      </c>
      <c r="B806" s="212">
        <v>22.88</v>
      </c>
      <c r="C806" s="212">
        <v>0</v>
      </c>
      <c r="D806" s="212">
        <v>22.88</v>
      </c>
      <c r="E806" s="115"/>
      <c r="F806" s="115"/>
    </row>
    <row r="807" spans="1:14" x14ac:dyDescent="0.2">
      <c r="A807" s="238">
        <v>39089</v>
      </c>
      <c r="B807" s="212">
        <v>642.83999999999992</v>
      </c>
      <c r="C807" s="212">
        <v>0</v>
      </c>
      <c r="D807" s="212">
        <v>642.83999999999992</v>
      </c>
      <c r="E807" s="115"/>
      <c r="F807" s="115"/>
    </row>
    <row r="808" spans="1:14" x14ac:dyDescent="0.2">
      <c r="A808" s="238">
        <v>39090</v>
      </c>
      <c r="B808" s="212">
        <v>133.32</v>
      </c>
      <c r="C808" s="212">
        <v>0</v>
      </c>
      <c r="D808" s="212">
        <v>133.32</v>
      </c>
      <c r="E808" s="115"/>
      <c r="F808" s="115"/>
    </row>
    <row r="809" spans="1:14" x14ac:dyDescent="0.2">
      <c r="A809" s="238">
        <v>39091</v>
      </c>
      <c r="B809" s="212">
        <v>235.84</v>
      </c>
      <c r="C809" s="212">
        <v>5.8999999999999995</v>
      </c>
      <c r="D809" s="212">
        <v>241.74</v>
      </c>
      <c r="E809" s="115"/>
      <c r="F809" s="115"/>
    </row>
    <row r="810" spans="1:14" x14ac:dyDescent="0.2">
      <c r="A810" s="238">
        <v>39092</v>
      </c>
      <c r="B810" s="212">
        <v>234.52</v>
      </c>
      <c r="C810" s="212">
        <v>0</v>
      </c>
      <c r="D810" s="212">
        <v>234.52</v>
      </c>
      <c r="E810" s="115"/>
      <c r="F810" s="115"/>
    </row>
    <row r="811" spans="1:14" x14ac:dyDescent="0.2">
      <c r="A811" s="238">
        <v>39093</v>
      </c>
      <c r="B811" s="212">
        <v>18.48</v>
      </c>
      <c r="C811" s="212">
        <v>0</v>
      </c>
      <c r="D811" s="212">
        <v>18.48</v>
      </c>
      <c r="E811" s="115"/>
      <c r="F811" s="115"/>
    </row>
    <row r="812" spans="1:14" x14ac:dyDescent="0.2">
      <c r="A812" s="238">
        <v>39094</v>
      </c>
      <c r="B812" s="212">
        <v>1044.1200000000001</v>
      </c>
      <c r="C812" s="212">
        <v>220.65999999999997</v>
      </c>
      <c r="D812" s="212">
        <v>1264.78</v>
      </c>
      <c r="E812" s="115"/>
      <c r="F812" s="115"/>
    </row>
    <row r="813" spans="1:14" x14ac:dyDescent="0.2">
      <c r="A813" s="238">
        <v>39095</v>
      </c>
      <c r="B813" s="212">
        <v>1148.3999999999999</v>
      </c>
      <c r="C813" s="212">
        <v>10.62</v>
      </c>
      <c r="D813" s="212">
        <v>1159.02</v>
      </c>
      <c r="E813" s="115"/>
      <c r="F813" s="115"/>
    </row>
    <row r="814" spans="1:14" x14ac:dyDescent="0.2">
      <c r="A814" s="238">
        <v>39096</v>
      </c>
      <c r="B814" s="212">
        <v>5934.2800000000007</v>
      </c>
      <c r="C814" s="212">
        <v>629.53</v>
      </c>
      <c r="D814" s="212">
        <v>6563.81</v>
      </c>
      <c r="E814" s="130" t="s">
        <v>505</v>
      </c>
      <c r="F814" s="116">
        <v>0.3</v>
      </c>
      <c r="G814" s="117">
        <f>D814*F814</f>
        <v>1969.143</v>
      </c>
      <c r="H814" s="117">
        <f>SUM(G814:G815)</f>
        <v>7753.7609999999995</v>
      </c>
      <c r="I814" s="110">
        <v>39096.881944444445</v>
      </c>
      <c r="J814" s="110">
        <v>39097.517361111109</v>
      </c>
      <c r="K814" s="119">
        <v>39096.791666666664</v>
      </c>
      <c r="L814" s="119">
        <v>39097.583333333336</v>
      </c>
      <c r="M814" s="107" t="s">
        <v>433</v>
      </c>
      <c r="N814" s="117">
        <v>3</v>
      </c>
    </row>
    <row r="815" spans="1:14" x14ac:dyDescent="0.2">
      <c r="A815" s="238">
        <v>39097</v>
      </c>
      <c r="B815" s="212">
        <v>6973.9999999999991</v>
      </c>
      <c r="C815" s="212">
        <v>1289.7399999999998</v>
      </c>
      <c r="D815" s="212">
        <v>8263.74</v>
      </c>
      <c r="E815" s="130" t="s">
        <v>505</v>
      </c>
      <c r="F815" s="116">
        <v>0.7</v>
      </c>
      <c r="G815" s="117">
        <f>D815*F815</f>
        <v>5784.6179999999995</v>
      </c>
      <c r="H815" s="117"/>
      <c r="I815" s="117"/>
      <c r="J815" s="117"/>
      <c r="K815" s="117"/>
      <c r="L815" s="117"/>
      <c r="M815" s="117"/>
      <c r="N815" s="117"/>
    </row>
    <row r="816" spans="1:14" x14ac:dyDescent="0.2">
      <c r="A816" s="238">
        <v>39098</v>
      </c>
      <c r="B816" s="212">
        <v>545.16</v>
      </c>
      <c r="C816" s="212">
        <v>0</v>
      </c>
      <c r="D816" s="212">
        <v>545.16</v>
      </c>
      <c r="E816" s="115"/>
      <c r="F816" s="115"/>
    </row>
    <row r="817" spans="1:14" x14ac:dyDescent="0.2">
      <c r="A817" s="238">
        <v>39099</v>
      </c>
      <c r="B817" s="212">
        <v>507.76</v>
      </c>
      <c r="C817" s="212">
        <v>0</v>
      </c>
      <c r="D817" s="212">
        <v>507.76</v>
      </c>
      <c r="E817" s="115"/>
      <c r="F817" s="115"/>
    </row>
    <row r="818" spans="1:14" x14ac:dyDescent="0.2">
      <c r="A818" s="238">
        <v>39100</v>
      </c>
      <c r="B818" s="212">
        <v>3546.84</v>
      </c>
      <c r="C818" s="212">
        <v>715.07999999999993</v>
      </c>
      <c r="D818" s="212">
        <v>4261.92</v>
      </c>
      <c r="E818" s="115"/>
      <c r="F818" s="115"/>
    </row>
    <row r="819" spans="1:14" x14ac:dyDescent="0.2">
      <c r="A819" s="238">
        <v>39101</v>
      </c>
      <c r="B819" s="212">
        <v>1337.6000000000001</v>
      </c>
      <c r="C819" s="212">
        <v>47.199999999999996</v>
      </c>
      <c r="D819" s="212">
        <v>1384.8000000000002</v>
      </c>
      <c r="E819" s="115"/>
      <c r="F819" s="115"/>
    </row>
    <row r="820" spans="1:14" x14ac:dyDescent="0.2">
      <c r="A820" s="238">
        <v>39102</v>
      </c>
      <c r="B820" s="212">
        <v>494.12</v>
      </c>
      <c r="C820" s="212">
        <v>14.75</v>
      </c>
      <c r="D820" s="212">
        <v>508.87</v>
      </c>
      <c r="E820" s="115"/>
      <c r="F820" s="115"/>
    </row>
    <row r="821" spans="1:14" x14ac:dyDescent="0.2">
      <c r="A821" s="238">
        <v>39103</v>
      </c>
      <c r="B821" s="212">
        <v>7409.16</v>
      </c>
      <c r="C821" s="212">
        <v>1630.1699999999996</v>
      </c>
      <c r="D821" s="212">
        <v>9039.33</v>
      </c>
      <c r="E821" s="130" t="s">
        <v>506</v>
      </c>
      <c r="F821" s="116">
        <v>1</v>
      </c>
      <c r="G821" s="117">
        <f>D821*F821</f>
        <v>9039.33</v>
      </c>
      <c r="H821" s="117">
        <f>SUM(G821:G822)</f>
        <v>9391.99</v>
      </c>
      <c r="I821" s="110">
        <v>39103.347222222219</v>
      </c>
      <c r="J821" s="110">
        <v>39104.274305555555</v>
      </c>
      <c r="K821" s="119">
        <v>39103.208333333336</v>
      </c>
      <c r="L821" s="119">
        <v>75607.833333333328</v>
      </c>
      <c r="M821" s="107" t="s">
        <v>434</v>
      </c>
      <c r="N821" s="117">
        <v>3</v>
      </c>
    </row>
    <row r="822" spans="1:14" x14ac:dyDescent="0.2">
      <c r="A822" s="238">
        <v>39104</v>
      </c>
      <c r="B822" s="212">
        <v>503.79999999999995</v>
      </c>
      <c r="C822" s="212">
        <v>0</v>
      </c>
      <c r="D822" s="212">
        <v>503.79999999999995</v>
      </c>
      <c r="E822" s="130" t="s">
        <v>506</v>
      </c>
      <c r="F822" s="116">
        <v>0.7</v>
      </c>
      <c r="G822" s="117">
        <f>D822*F822</f>
        <v>352.65999999999997</v>
      </c>
      <c r="H822" s="117"/>
      <c r="I822" s="117"/>
      <c r="J822" s="117"/>
      <c r="K822" s="117"/>
      <c r="L822" s="117"/>
      <c r="M822" s="117"/>
      <c r="N822" s="117"/>
    </row>
    <row r="823" spans="1:14" x14ac:dyDescent="0.2">
      <c r="A823" s="238">
        <v>39105</v>
      </c>
      <c r="B823" s="212">
        <v>643.28</v>
      </c>
      <c r="C823" s="212">
        <v>0</v>
      </c>
      <c r="D823" s="212">
        <v>643.28</v>
      </c>
      <c r="E823" s="115"/>
      <c r="F823" s="115"/>
    </row>
    <row r="824" spans="1:14" x14ac:dyDescent="0.2">
      <c r="A824" s="238">
        <v>39106</v>
      </c>
      <c r="B824" s="212">
        <v>140.35999999999999</v>
      </c>
      <c r="C824" s="212">
        <v>26.549999999999997</v>
      </c>
      <c r="D824" s="212">
        <v>166.91</v>
      </c>
      <c r="E824" s="115"/>
      <c r="F824" s="115"/>
    </row>
    <row r="825" spans="1:14" x14ac:dyDescent="0.2">
      <c r="A825" s="238">
        <v>39107</v>
      </c>
      <c r="B825" s="212">
        <v>282.48</v>
      </c>
      <c r="C825" s="212">
        <v>0</v>
      </c>
      <c r="D825" s="212">
        <v>282.48</v>
      </c>
      <c r="E825" s="115"/>
      <c r="F825" s="115"/>
    </row>
    <row r="826" spans="1:14" x14ac:dyDescent="0.2">
      <c r="A826" s="238">
        <v>39108</v>
      </c>
      <c r="B826" s="212">
        <v>35.64</v>
      </c>
      <c r="C826" s="212">
        <v>0</v>
      </c>
      <c r="D826" s="212">
        <v>35.64</v>
      </c>
      <c r="E826" s="115"/>
      <c r="F826" s="115"/>
    </row>
    <row r="827" spans="1:14" x14ac:dyDescent="0.2">
      <c r="A827" s="238">
        <v>39109</v>
      </c>
      <c r="B827" s="212">
        <v>418</v>
      </c>
      <c r="C827" s="212">
        <v>0</v>
      </c>
      <c r="D827" s="212">
        <v>418</v>
      </c>
      <c r="E827" s="115"/>
      <c r="F827" s="115"/>
    </row>
    <row r="828" spans="1:14" x14ac:dyDescent="0.2">
      <c r="A828" s="238">
        <v>39110</v>
      </c>
      <c r="B828" s="212">
        <v>2438.04</v>
      </c>
      <c r="C828" s="212">
        <v>615.37</v>
      </c>
      <c r="D828" s="212">
        <v>3053.41</v>
      </c>
      <c r="E828" s="115"/>
      <c r="F828" s="115"/>
    </row>
    <row r="829" spans="1:14" x14ac:dyDescent="0.2">
      <c r="A829" s="238">
        <v>39111</v>
      </c>
      <c r="B829" s="212">
        <v>1814.5600000000002</v>
      </c>
      <c r="C829" s="212">
        <v>421.84999999999997</v>
      </c>
      <c r="D829" s="212">
        <v>2236.41</v>
      </c>
      <c r="E829" s="115"/>
      <c r="F829" s="115"/>
    </row>
    <row r="830" spans="1:14" x14ac:dyDescent="0.2">
      <c r="A830" s="238">
        <v>39112</v>
      </c>
      <c r="B830" s="212">
        <v>2245.7599999999998</v>
      </c>
      <c r="C830" s="212">
        <v>0</v>
      </c>
      <c r="D830" s="212">
        <v>2245.7599999999998</v>
      </c>
      <c r="E830" s="115"/>
      <c r="F830" s="115"/>
    </row>
    <row r="831" spans="1:14" x14ac:dyDescent="0.2">
      <c r="A831" s="238">
        <v>39113</v>
      </c>
      <c r="B831" s="212">
        <v>616</v>
      </c>
      <c r="C831" s="212">
        <v>68.44</v>
      </c>
      <c r="D831" s="212">
        <v>684.43999999999994</v>
      </c>
      <c r="E831" s="115"/>
      <c r="F831" s="115"/>
    </row>
    <row r="832" spans="1:14" x14ac:dyDescent="0.2">
      <c r="A832" s="238">
        <v>39114</v>
      </c>
      <c r="B832" s="212">
        <v>618.20000000000005</v>
      </c>
      <c r="C832" s="212">
        <v>51.33</v>
      </c>
      <c r="D832" s="212">
        <v>669.53</v>
      </c>
      <c r="E832" s="115"/>
      <c r="F832" s="115"/>
    </row>
    <row r="833" spans="1:6" x14ac:dyDescent="0.2">
      <c r="A833" s="238">
        <v>39115</v>
      </c>
      <c r="B833" s="212">
        <v>538.55999999999995</v>
      </c>
      <c r="C833" s="212">
        <v>0</v>
      </c>
      <c r="D833" s="212">
        <v>538.55999999999995</v>
      </c>
      <c r="E833" s="115"/>
      <c r="F833" s="115"/>
    </row>
    <row r="834" spans="1:6" x14ac:dyDescent="0.2">
      <c r="A834" s="238">
        <v>39116</v>
      </c>
      <c r="B834" s="212">
        <v>1438.3600000000001</v>
      </c>
      <c r="C834" s="212">
        <v>196.47</v>
      </c>
      <c r="D834" s="212">
        <v>1634.8300000000002</v>
      </c>
      <c r="E834" s="115"/>
      <c r="F834" s="115"/>
    </row>
    <row r="835" spans="1:6" x14ac:dyDescent="0.2">
      <c r="A835" s="238">
        <v>39117</v>
      </c>
      <c r="B835" s="212">
        <v>851.84000000000015</v>
      </c>
      <c r="C835" s="212">
        <v>0</v>
      </c>
      <c r="D835" s="212">
        <v>851.84000000000015</v>
      </c>
      <c r="E835" s="115"/>
      <c r="F835" s="115"/>
    </row>
    <row r="836" spans="1:6" x14ac:dyDescent="0.2">
      <c r="A836" s="238">
        <v>39118</v>
      </c>
      <c r="B836" s="212">
        <v>31.68</v>
      </c>
      <c r="C836" s="212">
        <v>0</v>
      </c>
      <c r="D836" s="212">
        <v>31.68</v>
      </c>
      <c r="E836" s="115"/>
      <c r="F836" s="115"/>
    </row>
    <row r="837" spans="1:6" x14ac:dyDescent="0.2">
      <c r="A837" s="238">
        <v>39119</v>
      </c>
      <c r="B837" s="212">
        <v>2547.16</v>
      </c>
      <c r="C837" s="212">
        <v>471.40999999999997</v>
      </c>
      <c r="D837" s="212">
        <v>3018.57</v>
      </c>
      <c r="E837" s="115"/>
      <c r="F837" s="115"/>
    </row>
    <row r="838" spans="1:6" x14ac:dyDescent="0.2">
      <c r="A838" s="238">
        <v>39120</v>
      </c>
      <c r="B838" s="212">
        <v>710.59999999999991</v>
      </c>
      <c r="C838" s="212">
        <v>0</v>
      </c>
      <c r="D838" s="212">
        <v>710.59999999999991</v>
      </c>
      <c r="E838" s="115"/>
      <c r="F838" s="115"/>
    </row>
    <row r="839" spans="1:6" x14ac:dyDescent="0.2">
      <c r="A839" s="238">
        <v>39121</v>
      </c>
      <c r="B839" s="212">
        <v>23.32</v>
      </c>
      <c r="C839" s="212">
        <v>0</v>
      </c>
      <c r="D839" s="212">
        <v>23.32</v>
      </c>
      <c r="E839" s="115"/>
      <c r="F839" s="115"/>
    </row>
    <row r="840" spans="1:6" x14ac:dyDescent="0.2">
      <c r="A840" s="238">
        <v>39122</v>
      </c>
      <c r="B840" s="212">
        <v>10.56</v>
      </c>
      <c r="C840" s="212">
        <v>0</v>
      </c>
      <c r="D840" s="212">
        <v>10.56</v>
      </c>
      <c r="E840" s="115"/>
      <c r="F840" s="115"/>
    </row>
    <row r="841" spans="1:6" x14ac:dyDescent="0.2">
      <c r="A841" s="238">
        <v>39123</v>
      </c>
      <c r="B841" s="212">
        <v>80.08</v>
      </c>
      <c r="C841" s="212">
        <v>0</v>
      </c>
      <c r="D841" s="212">
        <v>80.08</v>
      </c>
      <c r="E841" s="115"/>
      <c r="F841" s="115"/>
    </row>
    <row r="842" spans="1:6" x14ac:dyDescent="0.2">
      <c r="A842" s="238">
        <v>39124</v>
      </c>
      <c r="B842" s="212">
        <v>1723.04</v>
      </c>
      <c r="C842" s="212">
        <v>155.76</v>
      </c>
      <c r="D842" s="212">
        <v>1878.8</v>
      </c>
      <c r="E842" s="115"/>
      <c r="F842" s="115"/>
    </row>
    <row r="843" spans="1:6" x14ac:dyDescent="0.2">
      <c r="A843" s="238">
        <v>39125</v>
      </c>
      <c r="B843" s="212">
        <v>7314.12</v>
      </c>
      <c r="C843" s="212">
        <v>1247.26</v>
      </c>
      <c r="D843" s="212">
        <v>8561.3799999999992</v>
      </c>
      <c r="E843" s="115"/>
      <c r="F843" s="115"/>
    </row>
    <row r="844" spans="1:6" x14ac:dyDescent="0.2">
      <c r="A844" s="238">
        <v>39126</v>
      </c>
      <c r="B844" s="212">
        <v>2549.8000000000002</v>
      </c>
      <c r="C844" s="212">
        <v>848.41999999999985</v>
      </c>
      <c r="D844" s="212">
        <v>3398.2199999999993</v>
      </c>
      <c r="E844" s="115"/>
      <c r="F844" s="115"/>
    </row>
    <row r="845" spans="1:6" x14ac:dyDescent="0.2">
      <c r="A845" s="238">
        <v>39127</v>
      </c>
      <c r="B845" s="212">
        <v>1725.2400000000002</v>
      </c>
      <c r="C845" s="212">
        <v>126.85</v>
      </c>
      <c r="D845" s="212">
        <v>1852.0900000000001</v>
      </c>
      <c r="E845" s="115"/>
      <c r="F845" s="115"/>
    </row>
    <row r="846" spans="1:6" x14ac:dyDescent="0.2">
      <c r="A846" s="238">
        <v>39128</v>
      </c>
      <c r="B846" s="212">
        <v>126.28</v>
      </c>
      <c r="C846" s="212">
        <v>0</v>
      </c>
      <c r="D846" s="212">
        <v>126.28</v>
      </c>
      <c r="E846" s="115"/>
      <c r="F846" s="115"/>
    </row>
    <row r="847" spans="1:6" x14ac:dyDescent="0.2">
      <c r="A847" s="238">
        <v>39129</v>
      </c>
      <c r="B847" s="212">
        <v>346.72</v>
      </c>
      <c r="C847" s="212">
        <v>0</v>
      </c>
      <c r="D847" s="212">
        <v>346.72</v>
      </c>
      <c r="E847" s="115"/>
      <c r="F847" s="115"/>
    </row>
    <row r="848" spans="1:6" x14ac:dyDescent="0.2">
      <c r="A848" s="238">
        <v>39130</v>
      </c>
      <c r="B848" s="212">
        <v>345.4</v>
      </c>
      <c r="C848" s="212">
        <v>0</v>
      </c>
      <c r="D848" s="212">
        <v>345.4</v>
      </c>
      <c r="E848" s="115"/>
      <c r="F848" s="115"/>
    </row>
    <row r="849" spans="1:14" x14ac:dyDescent="0.2">
      <c r="A849" s="238">
        <v>39131</v>
      </c>
      <c r="B849" s="212">
        <v>157.07999999999998</v>
      </c>
      <c r="C849" s="212">
        <v>13.569999999999999</v>
      </c>
      <c r="D849" s="212">
        <v>170.64999999999998</v>
      </c>
      <c r="E849" s="115"/>
      <c r="F849" s="115"/>
    </row>
    <row r="850" spans="1:14" x14ac:dyDescent="0.2">
      <c r="A850" s="238">
        <v>39132</v>
      </c>
      <c r="B850" s="212">
        <v>11.879999999999999</v>
      </c>
      <c r="C850" s="212">
        <v>0</v>
      </c>
      <c r="D850" s="212">
        <v>11.879999999999999</v>
      </c>
      <c r="E850" s="115"/>
      <c r="F850" s="115"/>
    </row>
    <row r="851" spans="1:14" x14ac:dyDescent="0.2">
      <c r="A851" s="238">
        <v>39133</v>
      </c>
      <c r="B851" s="212">
        <v>131.12</v>
      </c>
      <c r="C851" s="212">
        <v>0</v>
      </c>
      <c r="D851" s="212">
        <v>131.12</v>
      </c>
      <c r="E851" s="115"/>
      <c r="F851" s="115"/>
    </row>
    <row r="852" spans="1:14" x14ac:dyDescent="0.2">
      <c r="A852" s="238">
        <v>39134</v>
      </c>
      <c r="B852" s="212">
        <v>679.36</v>
      </c>
      <c r="C852" s="212">
        <v>0</v>
      </c>
      <c r="D852" s="212">
        <v>679.36</v>
      </c>
      <c r="E852" s="115"/>
      <c r="F852" s="115"/>
    </row>
    <row r="853" spans="1:14" x14ac:dyDescent="0.2">
      <c r="A853" s="238">
        <v>39135</v>
      </c>
      <c r="B853" s="212">
        <v>6.16</v>
      </c>
      <c r="C853" s="212">
        <v>0</v>
      </c>
      <c r="D853" s="212">
        <v>6.16</v>
      </c>
      <c r="E853" s="115"/>
      <c r="F853" s="115"/>
    </row>
    <row r="854" spans="1:14" x14ac:dyDescent="0.2">
      <c r="A854" s="238">
        <v>39136</v>
      </c>
      <c r="B854" s="212">
        <v>186.56</v>
      </c>
      <c r="C854" s="212">
        <v>63.72</v>
      </c>
      <c r="D854" s="212">
        <v>250.28</v>
      </c>
      <c r="E854" s="130" t="s">
        <v>507</v>
      </c>
      <c r="F854" s="116">
        <v>0</v>
      </c>
      <c r="G854" s="117">
        <f>D854*F854</f>
        <v>0</v>
      </c>
      <c r="H854" s="117">
        <f>SUM(G854:G857)</f>
        <v>11814.152</v>
      </c>
      <c r="I854" s="110">
        <v>39136.986111111109</v>
      </c>
      <c r="J854" s="110">
        <v>39139.423611111109</v>
      </c>
      <c r="K854" s="119">
        <v>39136.9375</v>
      </c>
      <c r="L854" s="119">
        <v>39139.208333333336</v>
      </c>
      <c r="M854" s="107" t="s">
        <v>435</v>
      </c>
      <c r="N854" s="117"/>
    </row>
    <row r="855" spans="1:14" x14ac:dyDescent="0.2">
      <c r="A855" s="238">
        <v>39137</v>
      </c>
      <c r="B855" s="212">
        <v>4444.4399999999996</v>
      </c>
      <c r="C855" s="212">
        <v>221.83999999999997</v>
      </c>
      <c r="D855" s="212">
        <v>4666.2800000000007</v>
      </c>
      <c r="E855" s="130" t="s">
        <v>507</v>
      </c>
      <c r="F855" s="116">
        <v>1</v>
      </c>
      <c r="G855" s="117">
        <f>D855*F855</f>
        <v>4666.2800000000007</v>
      </c>
      <c r="H855" s="117"/>
      <c r="I855" s="117"/>
      <c r="J855" s="117"/>
      <c r="K855" s="117"/>
      <c r="L855" s="117"/>
      <c r="M855" s="117"/>
      <c r="N855" s="117"/>
    </row>
    <row r="856" spans="1:14" x14ac:dyDescent="0.2">
      <c r="A856" s="238">
        <v>39138</v>
      </c>
      <c r="B856" s="212">
        <v>4550.04</v>
      </c>
      <c r="C856" s="212">
        <v>607.1099999999999</v>
      </c>
      <c r="D856" s="212">
        <v>5157.1499999999996</v>
      </c>
      <c r="E856" s="130" t="s">
        <v>507</v>
      </c>
      <c r="F856" s="116">
        <v>1</v>
      </c>
      <c r="G856" s="117">
        <f>D856*F856</f>
        <v>5157.1499999999996</v>
      </c>
      <c r="H856" s="117"/>
      <c r="I856" s="117"/>
      <c r="J856" s="117"/>
      <c r="K856" s="117"/>
      <c r="L856" s="117"/>
      <c r="M856" s="117"/>
      <c r="N856" s="117"/>
    </row>
    <row r="857" spans="1:14" x14ac:dyDescent="0.2">
      <c r="A857" s="238">
        <v>39139</v>
      </c>
      <c r="B857" s="212">
        <v>2880.6800000000003</v>
      </c>
      <c r="C857" s="212">
        <v>437.18999999999994</v>
      </c>
      <c r="D857" s="212">
        <v>3317.8700000000003</v>
      </c>
      <c r="E857" s="130" t="s">
        <v>507</v>
      </c>
      <c r="F857" s="116">
        <v>0.6</v>
      </c>
      <c r="G857" s="117">
        <f>D857*F857</f>
        <v>1990.7220000000002</v>
      </c>
      <c r="H857" s="117"/>
      <c r="I857" s="117"/>
      <c r="J857" s="117"/>
      <c r="K857" s="117"/>
      <c r="L857" s="117"/>
      <c r="M857" s="117"/>
      <c r="N857" s="117"/>
    </row>
    <row r="858" spans="1:14" x14ac:dyDescent="0.2">
      <c r="A858" s="238">
        <v>39140</v>
      </c>
      <c r="B858" s="212">
        <v>600.16</v>
      </c>
      <c r="C858" s="212">
        <v>23.6</v>
      </c>
      <c r="D858" s="212">
        <v>623.76</v>
      </c>
      <c r="E858" s="115"/>
      <c r="F858" s="115"/>
    </row>
    <row r="859" spans="1:14" x14ac:dyDescent="0.2">
      <c r="A859" s="238">
        <v>39141</v>
      </c>
      <c r="B859" s="212">
        <v>1416.3600000000001</v>
      </c>
      <c r="C859" s="212">
        <v>226.56</v>
      </c>
      <c r="D859" s="212">
        <v>1642.92</v>
      </c>
      <c r="E859" s="115"/>
      <c r="F859" s="115"/>
    </row>
    <row r="860" spans="1:14" x14ac:dyDescent="0.2">
      <c r="A860" s="238">
        <v>39142</v>
      </c>
      <c r="B860" s="212">
        <v>5663.2400000000007</v>
      </c>
      <c r="C860" s="212">
        <v>749.8900000000001</v>
      </c>
      <c r="D860" s="212">
        <v>6413.13</v>
      </c>
      <c r="E860" s="130" t="s">
        <v>508</v>
      </c>
      <c r="F860" s="116">
        <v>1</v>
      </c>
      <c r="G860" s="117">
        <f>D860*F860</f>
        <v>6413.13</v>
      </c>
      <c r="H860" s="117">
        <f>SUM(G860:G861)</f>
        <v>8185.9420000000009</v>
      </c>
      <c r="I860" s="110">
        <v>39142.298611111109</v>
      </c>
      <c r="J860" s="110">
        <v>39143.361111111109</v>
      </c>
      <c r="K860" s="119">
        <v>39142.1875</v>
      </c>
      <c r="L860" s="119">
        <v>39142.6875</v>
      </c>
      <c r="M860" s="107" t="s">
        <v>437</v>
      </c>
      <c r="N860" s="117">
        <v>2</v>
      </c>
    </row>
    <row r="861" spans="1:14" x14ac:dyDescent="0.2">
      <c r="A861" s="238">
        <v>39143</v>
      </c>
      <c r="B861" s="212">
        <v>3305.7200000000003</v>
      </c>
      <c r="C861" s="212">
        <v>1126.3100000000002</v>
      </c>
      <c r="D861" s="212">
        <v>4432.0300000000007</v>
      </c>
      <c r="E861" s="130" t="s">
        <v>508</v>
      </c>
      <c r="F861" s="116">
        <v>0.4</v>
      </c>
      <c r="G861" s="117">
        <f>D861*F861</f>
        <v>1772.8120000000004</v>
      </c>
      <c r="H861" s="117"/>
      <c r="I861" s="117"/>
      <c r="J861" s="117"/>
      <c r="K861" s="119">
        <v>39142.958333333336</v>
      </c>
      <c r="L861" s="119">
        <v>39143.5</v>
      </c>
      <c r="M861" s="117"/>
      <c r="N861" s="117"/>
    </row>
    <row r="862" spans="1:14" x14ac:dyDescent="0.2">
      <c r="A862" s="238">
        <v>39144</v>
      </c>
      <c r="B862" s="212">
        <v>909.04000000000008</v>
      </c>
      <c r="C862" s="212">
        <v>119.77</v>
      </c>
      <c r="D862" s="212">
        <v>1028.81</v>
      </c>
      <c r="E862" s="115"/>
      <c r="F862" s="115"/>
    </row>
    <row r="863" spans="1:14" x14ac:dyDescent="0.2">
      <c r="A863" s="238">
        <v>39145</v>
      </c>
      <c r="B863" s="212">
        <v>79.64</v>
      </c>
      <c r="C863" s="212">
        <v>0</v>
      </c>
      <c r="D863" s="212">
        <v>79.64</v>
      </c>
      <c r="E863" s="115"/>
      <c r="F863" s="115"/>
    </row>
    <row r="864" spans="1:14" x14ac:dyDescent="0.2">
      <c r="A864" s="238">
        <v>39147</v>
      </c>
      <c r="B864" s="212">
        <v>3522.64</v>
      </c>
      <c r="C864" s="212">
        <v>860.22</v>
      </c>
      <c r="D864" s="212">
        <v>4382.8599999999997</v>
      </c>
      <c r="E864" s="115"/>
      <c r="F864" s="115"/>
    </row>
    <row r="865" spans="1:6" x14ac:dyDescent="0.2">
      <c r="A865" s="238">
        <v>39148</v>
      </c>
      <c r="B865" s="212">
        <v>1799.6</v>
      </c>
      <c r="C865" s="212">
        <v>11.799999999999999</v>
      </c>
      <c r="D865" s="212">
        <v>1811.4</v>
      </c>
      <c r="E865" s="115"/>
      <c r="F865" s="115"/>
    </row>
    <row r="866" spans="1:6" x14ac:dyDescent="0.2">
      <c r="A866" s="238">
        <v>39149</v>
      </c>
      <c r="B866" s="212">
        <v>177.76</v>
      </c>
      <c r="C866" s="212">
        <v>0</v>
      </c>
      <c r="D866" s="212">
        <v>177.76</v>
      </c>
      <c r="E866" s="115"/>
      <c r="F866" s="115"/>
    </row>
    <row r="867" spans="1:6" x14ac:dyDescent="0.2">
      <c r="A867" s="238">
        <v>39150</v>
      </c>
      <c r="B867" s="212">
        <v>314.60000000000002</v>
      </c>
      <c r="C867" s="212">
        <v>0</v>
      </c>
      <c r="D867" s="212">
        <v>314.60000000000002</v>
      </c>
      <c r="E867" s="115"/>
      <c r="F867" s="115"/>
    </row>
    <row r="868" spans="1:6" x14ac:dyDescent="0.2">
      <c r="A868" s="238">
        <v>39151</v>
      </c>
      <c r="B868" s="212">
        <v>348.47999999999996</v>
      </c>
      <c r="C868" s="212">
        <v>17.7</v>
      </c>
      <c r="D868" s="212">
        <v>366.18</v>
      </c>
      <c r="E868" s="115"/>
      <c r="F868" s="115"/>
    </row>
    <row r="869" spans="1:6" x14ac:dyDescent="0.2">
      <c r="A869" s="238">
        <v>39152</v>
      </c>
      <c r="B869" s="212">
        <v>116.6</v>
      </c>
      <c r="C869" s="212">
        <v>0</v>
      </c>
      <c r="D869" s="212">
        <v>116.6</v>
      </c>
      <c r="E869" s="115"/>
      <c r="F869" s="115"/>
    </row>
    <row r="870" spans="1:6" x14ac:dyDescent="0.2">
      <c r="A870" s="238">
        <v>39155</v>
      </c>
      <c r="B870" s="212">
        <v>169.83999999999997</v>
      </c>
      <c r="C870" s="212">
        <v>64.31</v>
      </c>
      <c r="D870" s="212">
        <v>234.14999999999998</v>
      </c>
      <c r="E870" s="115"/>
      <c r="F870" s="115"/>
    </row>
    <row r="871" spans="1:6" x14ac:dyDescent="0.2">
      <c r="A871" s="238">
        <v>39156</v>
      </c>
      <c r="B871" s="212">
        <v>16.72</v>
      </c>
      <c r="C871" s="212">
        <v>0</v>
      </c>
      <c r="D871" s="212">
        <v>16.72</v>
      </c>
      <c r="E871" s="115"/>
      <c r="F871" s="115"/>
    </row>
    <row r="872" spans="1:6" x14ac:dyDescent="0.2">
      <c r="A872" s="238">
        <v>39157</v>
      </c>
      <c r="B872" s="212">
        <v>629.64</v>
      </c>
      <c r="C872" s="212">
        <v>0</v>
      </c>
      <c r="D872" s="212">
        <v>629.64</v>
      </c>
      <c r="E872" s="115"/>
      <c r="F872" s="115"/>
    </row>
    <row r="873" spans="1:6" x14ac:dyDescent="0.2">
      <c r="A873" s="238">
        <v>39158</v>
      </c>
      <c r="B873" s="212">
        <v>363.88000000000005</v>
      </c>
      <c r="C873" s="212">
        <v>0</v>
      </c>
      <c r="D873" s="212">
        <v>363.88000000000005</v>
      </c>
      <c r="E873" s="115"/>
      <c r="F873" s="115"/>
    </row>
    <row r="874" spans="1:6" x14ac:dyDescent="0.2">
      <c r="A874" s="238">
        <v>39159</v>
      </c>
      <c r="B874" s="212">
        <v>370.92</v>
      </c>
      <c r="C874" s="212">
        <v>0</v>
      </c>
      <c r="D874" s="212">
        <v>370.92</v>
      </c>
      <c r="E874" s="115"/>
      <c r="F874" s="115"/>
    </row>
    <row r="875" spans="1:6" x14ac:dyDescent="0.2">
      <c r="A875" s="238">
        <v>39160</v>
      </c>
      <c r="B875" s="212">
        <v>3.52</v>
      </c>
      <c r="C875" s="212">
        <v>0</v>
      </c>
      <c r="D875" s="212">
        <v>3.52</v>
      </c>
      <c r="E875" s="115"/>
      <c r="F875" s="115"/>
    </row>
    <row r="876" spans="1:6" x14ac:dyDescent="0.2">
      <c r="A876" s="238">
        <v>39162</v>
      </c>
      <c r="B876" s="212">
        <v>51.92</v>
      </c>
      <c r="C876" s="212">
        <v>0</v>
      </c>
      <c r="D876" s="212">
        <v>51.92</v>
      </c>
      <c r="E876" s="115"/>
      <c r="F876" s="115"/>
    </row>
    <row r="877" spans="1:6" x14ac:dyDescent="0.2">
      <c r="A877" s="238">
        <v>39165</v>
      </c>
      <c r="B877" s="212">
        <v>1.76</v>
      </c>
      <c r="C877" s="212">
        <v>0</v>
      </c>
      <c r="D877" s="212">
        <v>1.76</v>
      </c>
      <c r="E877" s="115"/>
      <c r="F877" s="115"/>
    </row>
    <row r="878" spans="1:6" x14ac:dyDescent="0.2">
      <c r="A878" s="238">
        <v>39169</v>
      </c>
      <c r="B878" s="212">
        <v>35.200000000000003</v>
      </c>
      <c r="C878" s="212">
        <v>0</v>
      </c>
      <c r="D878" s="212">
        <v>35.200000000000003</v>
      </c>
      <c r="E878" s="115"/>
      <c r="F878" s="115"/>
    </row>
    <row r="879" spans="1:6" x14ac:dyDescent="0.2">
      <c r="A879" s="238">
        <v>39172</v>
      </c>
      <c r="B879" s="212">
        <v>3.08</v>
      </c>
      <c r="C879" s="212">
        <v>0</v>
      </c>
      <c r="D879" s="212">
        <v>3.08</v>
      </c>
      <c r="E879" s="115"/>
      <c r="F879" s="115"/>
    </row>
    <row r="880" spans="1:6" x14ac:dyDescent="0.2">
      <c r="A880" s="238">
        <v>39174</v>
      </c>
      <c r="B880" s="212">
        <v>18.48</v>
      </c>
      <c r="C880" s="212">
        <v>0</v>
      </c>
      <c r="D880" s="212">
        <v>18.48</v>
      </c>
      <c r="E880" s="115"/>
      <c r="F880" s="115"/>
    </row>
    <row r="881" spans="1:14" x14ac:dyDescent="0.2">
      <c r="A881" s="238">
        <v>39175</v>
      </c>
      <c r="B881" s="212">
        <v>67.760000000000005</v>
      </c>
      <c r="C881" s="212">
        <v>0</v>
      </c>
      <c r="D881" s="212">
        <v>67.760000000000005</v>
      </c>
      <c r="E881" s="115"/>
      <c r="F881" s="115"/>
    </row>
    <row r="882" spans="1:14" x14ac:dyDescent="0.2">
      <c r="A882" s="238">
        <v>39176</v>
      </c>
      <c r="B882" s="212">
        <v>135.08000000000001</v>
      </c>
      <c r="C882" s="212">
        <v>0</v>
      </c>
      <c r="D882" s="212">
        <v>135.08000000000001</v>
      </c>
      <c r="E882" s="115"/>
      <c r="F882" s="115"/>
    </row>
    <row r="883" spans="1:14" x14ac:dyDescent="0.2">
      <c r="A883" s="238">
        <v>39178</v>
      </c>
      <c r="B883" s="212">
        <v>20.239999999999998</v>
      </c>
      <c r="C883" s="212">
        <v>0</v>
      </c>
      <c r="D883" s="212">
        <v>20.239999999999998</v>
      </c>
      <c r="E883" s="115"/>
      <c r="F883" s="115"/>
    </row>
    <row r="884" spans="1:14" x14ac:dyDescent="0.2">
      <c r="A884" s="238">
        <v>39179</v>
      </c>
      <c r="B884" s="212">
        <v>111.76</v>
      </c>
      <c r="C884" s="212">
        <v>0</v>
      </c>
      <c r="D884" s="212">
        <v>111.76</v>
      </c>
      <c r="E884" s="115"/>
      <c r="F884" s="115"/>
    </row>
    <row r="885" spans="1:14" x14ac:dyDescent="0.2">
      <c r="A885" s="238">
        <v>39180</v>
      </c>
      <c r="B885" s="212">
        <v>147.84</v>
      </c>
      <c r="C885" s="212">
        <v>0</v>
      </c>
      <c r="D885" s="212">
        <v>147.84</v>
      </c>
      <c r="E885" s="115"/>
      <c r="F885" s="115"/>
    </row>
    <row r="886" spans="1:14" x14ac:dyDescent="0.2">
      <c r="A886" s="238">
        <v>39181</v>
      </c>
      <c r="B886" s="212">
        <v>144.32</v>
      </c>
      <c r="C886" s="212">
        <v>0</v>
      </c>
      <c r="D886" s="212">
        <v>144.32</v>
      </c>
      <c r="E886" s="115"/>
      <c r="F886" s="115"/>
    </row>
    <row r="887" spans="1:14" x14ac:dyDescent="0.2">
      <c r="A887" s="238">
        <v>39182</v>
      </c>
      <c r="B887" s="212">
        <v>696.08</v>
      </c>
      <c r="C887" s="212">
        <v>0</v>
      </c>
      <c r="D887" s="212">
        <v>696.08</v>
      </c>
      <c r="E887" s="115"/>
      <c r="F887" s="115"/>
    </row>
    <row r="888" spans="1:14" x14ac:dyDescent="0.2">
      <c r="A888" s="238">
        <v>39183</v>
      </c>
      <c r="B888" s="212">
        <v>5377.6799999999994</v>
      </c>
      <c r="C888" s="212">
        <v>1378.83</v>
      </c>
      <c r="D888" s="212">
        <v>6756.51</v>
      </c>
      <c r="E888" s="130" t="s">
        <v>509</v>
      </c>
      <c r="F888" s="116">
        <v>0.8</v>
      </c>
      <c r="G888" s="117">
        <f>D888*F888</f>
        <v>5405.2080000000005</v>
      </c>
      <c r="H888" s="117">
        <f>SUM(G888:G889)</f>
        <v>5504.2000000000007</v>
      </c>
      <c r="I888" s="110">
        <v>39183.520833333336</v>
      </c>
      <c r="J888" s="110">
        <v>39184.260416666664</v>
      </c>
      <c r="K888" s="110">
        <v>39183.270833333336</v>
      </c>
      <c r="L888" s="110">
        <v>39184.1875</v>
      </c>
      <c r="M888" s="107" t="s">
        <v>436</v>
      </c>
      <c r="N888" s="117">
        <v>7</v>
      </c>
    </row>
    <row r="889" spans="1:14" x14ac:dyDescent="0.2">
      <c r="A889" s="238">
        <v>39184</v>
      </c>
      <c r="B889" s="212">
        <v>106.04</v>
      </c>
      <c r="C889" s="212">
        <v>17.7</v>
      </c>
      <c r="D889" s="212">
        <v>123.74</v>
      </c>
      <c r="E889" s="130" t="s">
        <v>509</v>
      </c>
      <c r="F889" s="116">
        <v>0.8</v>
      </c>
      <c r="G889" s="117">
        <f>D889*F889</f>
        <v>98.992000000000004</v>
      </c>
      <c r="H889" s="117"/>
      <c r="I889" s="117"/>
      <c r="J889" s="117"/>
      <c r="K889" s="117"/>
      <c r="L889" s="117"/>
      <c r="M889" s="117"/>
      <c r="N889" s="117"/>
    </row>
    <row r="890" spans="1:14" x14ac:dyDescent="0.2">
      <c r="A890" s="238">
        <v>39185</v>
      </c>
      <c r="B890" s="212">
        <v>296.55999999999995</v>
      </c>
      <c r="C890" s="212">
        <v>0</v>
      </c>
      <c r="D890" s="212">
        <v>296.55999999999995</v>
      </c>
      <c r="E890" s="115"/>
      <c r="F890" s="115"/>
    </row>
    <row r="891" spans="1:14" x14ac:dyDescent="0.2">
      <c r="A891" s="238">
        <v>39186</v>
      </c>
      <c r="B891" s="212">
        <v>10.56</v>
      </c>
      <c r="C891" s="212">
        <v>0</v>
      </c>
      <c r="D891" s="212">
        <v>10.56</v>
      </c>
      <c r="E891" s="115"/>
      <c r="F891" s="115"/>
    </row>
    <row r="892" spans="1:14" x14ac:dyDescent="0.2">
      <c r="A892" s="238">
        <v>39187</v>
      </c>
      <c r="B892" s="212">
        <v>12.32</v>
      </c>
      <c r="C892" s="212">
        <v>0</v>
      </c>
      <c r="D892" s="212">
        <v>12.32</v>
      </c>
      <c r="E892" s="115"/>
      <c r="F892" s="115"/>
    </row>
    <row r="893" spans="1:14" x14ac:dyDescent="0.2">
      <c r="A893" s="239">
        <v>39387</v>
      </c>
      <c r="B893" s="216" t="s">
        <v>14</v>
      </c>
      <c r="C893" s="216" t="s">
        <v>14</v>
      </c>
      <c r="D893" s="205"/>
    </row>
    <row r="894" spans="1:14" x14ac:dyDescent="0.2">
      <c r="A894" s="239">
        <v>39388</v>
      </c>
      <c r="B894" s="216" t="s">
        <v>14</v>
      </c>
      <c r="C894" s="216" t="s">
        <v>14</v>
      </c>
      <c r="D894" s="205"/>
    </row>
    <row r="895" spans="1:14" x14ac:dyDescent="0.2">
      <c r="A895" s="239">
        <v>39389</v>
      </c>
      <c r="B895" s="216" t="s">
        <v>14</v>
      </c>
      <c r="C895" s="216" t="s">
        <v>14</v>
      </c>
      <c r="D895" s="205"/>
    </row>
    <row r="896" spans="1:14" x14ac:dyDescent="0.2">
      <c r="A896" s="239">
        <v>39390</v>
      </c>
      <c r="B896" s="216" t="s">
        <v>14</v>
      </c>
      <c r="C896" s="216" t="s">
        <v>14</v>
      </c>
      <c r="D896" s="205"/>
    </row>
    <row r="897" spans="1:4" x14ac:dyDescent="0.2">
      <c r="A897" s="239">
        <v>39391</v>
      </c>
      <c r="B897" s="216" t="s">
        <v>14</v>
      </c>
      <c r="C897" s="216" t="s">
        <v>14</v>
      </c>
      <c r="D897" s="205"/>
    </row>
    <row r="898" spans="1:4" x14ac:dyDescent="0.2">
      <c r="A898" s="239">
        <v>39392</v>
      </c>
      <c r="B898" s="216" t="s">
        <v>14</v>
      </c>
      <c r="C898" s="216" t="s">
        <v>14</v>
      </c>
      <c r="D898" s="205"/>
    </row>
    <row r="899" spans="1:4" x14ac:dyDescent="0.2">
      <c r="A899" s="239">
        <v>39393</v>
      </c>
      <c r="B899" s="216" t="s">
        <v>14</v>
      </c>
      <c r="C899" s="216" t="s">
        <v>14</v>
      </c>
      <c r="D899" s="205"/>
    </row>
    <row r="900" spans="1:4" x14ac:dyDescent="0.2">
      <c r="A900" s="239">
        <v>39394</v>
      </c>
      <c r="B900" s="216" t="s">
        <v>14</v>
      </c>
      <c r="C900" s="216" t="s">
        <v>14</v>
      </c>
      <c r="D900" s="205"/>
    </row>
    <row r="901" spans="1:4" x14ac:dyDescent="0.2">
      <c r="A901" s="239">
        <v>39395</v>
      </c>
      <c r="B901" s="216" t="s">
        <v>14</v>
      </c>
      <c r="C901" s="216" t="s">
        <v>14</v>
      </c>
      <c r="D901" s="205"/>
    </row>
    <row r="902" spans="1:4" x14ac:dyDescent="0.2">
      <c r="A902" s="239">
        <v>39396</v>
      </c>
      <c r="B902" s="216">
        <v>23.32</v>
      </c>
      <c r="C902" s="216">
        <v>0</v>
      </c>
      <c r="D902" s="205">
        <v>23.32</v>
      </c>
    </row>
    <row r="903" spans="1:4" x14ac:dyDescent="0.2">
      <c r="A903" s="239">
        <v>39397</v>
      </c>
      <c r="B903" s="216" t="s">
        <v>14</v>
      </c>
      <c r="C903" s="216" t="s">
        <v>14</v>
      </c>
      <c r="D903" s="205"/>
    </row>
    <row r="904" spans="1:4" x14ac:dyDescent="0.2">
      <c r="A904" s="239">
        <v>39398</v>
      </c>
      <c r="B904" s="216" t="s">
        <v>14</v>
      </c>
      <c r="C904" s="216" t="s">
        <v>14</v>
      </c>
      <c r="D904" s="205"/>
    </row>
    <row r="905" spans="1:4" x14ac:dyDescent="0.2">
      <c r="A905" s="239">
        <v>39399</v>
      </c>
      <c r="B905" s="216" t="s">
        <v>14</v>
      </c>
      <c r="C905" s="216" t="s">
        <v>14</v>
      </c>
      <c r="D905" s="205"/>
    </row>
    <row r="906" spans="1:4" x14ac:dyDescent="0.2">
      <c r="A906" s="239">
        <v>39400</v>
      </c>
      <c r="B906" s="216" t="s">
        <v>14</v>
      </c>
      <c r="C906" s="216" t="s">
        <v>14</v>
      </c>
      <c r="D906" s="205"/>
    </row>
    <row r="907" spans="1:4" x14ac:dyDescent="0.2">
      <c r="A907" s="239">
        <v>39401</v>
      </c>
      <c r="B907" s="216">
        <v>30.8</v>
      </c>
      <c r="C907" s="216">
        <v>0</v>
      </c>
      <c r="D907" s="205">
        <v>30.8</v>
      </c>
    </row>
    <row r="908" spans="1:4" x14ac:dyDescent="0.2">
      <c r="A908" s="239">
        <v>39402</v>
      </c>
      <c r="B908" s="216">
        <v>330.27280000000002</v>
      </c>
      <c r="C908" s="216">
        <v>0</v>
      </c>
      <c r="D908" s="205">
        <v>330.27280000000002</v>
      </c>
    </row>
    <row r="909" spans="1:4" x14ac:dyDescent="0.2">
      <c r="A909" s="239">
        <v>39403</v>
      </c>
      <c r="B909" s="216">
        <v>253.44</v>
      </c>
      <c r="C909" s="216">
        <v>0</v>
      </c>
      <c r="D909" s="205">
        <v>253.44</v>
      </c>
    </row>
    <row r="910" spans="1:4" x14ac:dyDescent="0.2">
      <c r="A910" s="239">
        <v>39404</v>
      </c>
      <c r="B910" s="216">
        <v>62.383200000000002</v>
      </c>
      <c r="C910" s="216">
        <v>0</v>
      </c>
      <c r="D910" s="205">
        <v>62.383200000000002</v>
      </c>
    </row>
    <row r="911" spans="1:4" x14ac:dyDescent="0.2">
      <c r="A911" s="239">
        <v>39405</v>
      </c>
      <c r="B911" s="216">
        <v>11</v>
      </c>
      <c r="C911" s="216">
        <v>0</v>
      </c>
      <c r="D911" s="205">
        <v>11</v>
      </c>
    </row>
    <row r="912" spans="1:4" x14ac:dyDescent="0.2">
      <c r="A912" s="239">
        <v>39406</v>
      </c>
      <c r="B912" s="216">
        <v>49.332799999999999</v>
      </c>
      <c r="C912" s="216">
        <v>24.19</v>
      </c>
      <c r="D912" s="205">
        <v>73.522800000000004</v>
      </c>
    </row>
    <row r="913" spans="1:14" x14ac:dyDescent="0.2">
      <c r="A913" s="239">
        <v>39407</v>
      </c>
      <c r="B913" s="216">
        <v>997.88480000000004</v>
      </c>
      <c r="C913" s="216">
        <v>472</v>
      </c>
      <c r="D913" s="205">
        <v>1469.8848</v>
      </c>
    </row>
    <row r="914" spans="1:14" x14ac:dyDescent="0.2">
      <c r="A914" s="239">
        <v>39408</v>
      </c>
      <c r="B914" s="216">
        <v>1154.2080000000001</v>
      </c>
      <c r="C914" s="216">
        <v>87.91</v>
      </c>
      <c r="D914" s="205">
        <v>1242.1180000000002</v>
      </c>
    </row>
    <row r="915" spans="1:14" x14ac:dyDescent="0.2">
      <c r="A915" s="239">
        <v>39409</v>
      </c>
      <c r="B915" s="216">
        <v>386.28480000000002</v>
      </c>
      <c r="C915" s="216">
        <v>0</v>
      </c>
      <c r="D915" s="205">
        <v>386.28480000000002</v>
      </c>
    </row>
    <row r="916" spans="1:14" x14ac:dyDescent="0.2">
      <c r="A916" s="239">
        <v>39410</v>
      </c>
      <c r="B916" s="216">
        <v>298.86559999999997</v>
      </c>
      <c r="C916" s="216">
        <v>0</v>
      </c>
      <c r="D916" s="205">
        <v>298.86559999999997</v>
      </c>
    </row>
    <row r="917" spans="1:14" x14ac:dyDescent="0.2">
      <c r="A917" s="239">
        <v>39411</v>
      </c>
      <c r="B917" s="216">
        <v>233.13839999999999</v>
      </c>
      <c r="C917" s="216">
        <v>0</v>
      </c>
      <c r="D917" s="205">
        <v>233.13839999999999</v>
      </c>
    </row>
    <row r="918" spans="1:14" x14ac:dyDescent="0.2">
      <c r="A918" s="239">
        <v>39412</v>
      </c>
      <c r="B918" s="216">
        <v>85.720799999999997</v>
      </c>
      <c r="C918" s="216">
        <v>0</v>
      </c>
      <c r="D918" s="205">
        <v>85.720799999999997</v>
      </c>
    </row>
    <row r="919" spans="1:14" x14ac:dyDescent="0.2">
      <c r="A919" s="239">
        <v>39413</v>
      </c>
      <c r="B919" s="216">
        <v>302.67599999999999</v>
      </c>
      <c r="C919" s="216">
        <v>0</v>
      </c>
      <c r="D919" s="205">
        <v>302.67599999999999</v>
      </c>
    </row>
    <row r="920" spans="1:14" x14ac:dyDescent="0.2">
      <c r="A920" s="239">
        <v>39414</v>
      </c>
      <c r="B920" s="216">
        <v>6.16</v>
      </c>
      <c r="C920" s="216">
        <v>0</v>
      </c>
      <c r="D920" s="205">
        <v>6.16</v>
      </c>
    </row>
    <row r="921" spans="1:14" x14ac:dyDescent="0.2">
      <c r="A921" s="239">
        <v>39415</v>
      </c>
      <c r="B921" s="216">
        <v>11</v>
      </c>
      <c r="C921" s="216">
        <v>0</v>
      </c>
      <c r="D921" s="205">
        <v>11</v>
      </c>
    </row>
    <row r="922" spans="1:14" x14ac:dyDescent="0.2">
      <c r="A922" s="239">
        <v>39416</v>
      </c>
      <c r="B922" s="216">
        <v>46.1648</v>
      </c>
      <c r="C922" s="216">
        <v>0</v>
      </c>
      <c r="D922" s="205">
        <v>46.1648</v>
      </c>
    </row>
    <row r="923" spans="1:14" x14ac:dyDescent="0.2">
      <c r="A923" s="239">
        <v>39417</v>
      </c>
      <c r="B923" s="216">
        <v>1147.6608000000001</v>
      </c>
      <c r="C923" s="216">
        <v>281.43</v>
      </c>
      <c r="D923" s="205">
        <v>1429.0908000000002</v>
      </c>
      <c r="E923" s="107" t="s">
        <v>444</v>
      </c>
      <c r="F923" s="117">
        <v>0.9</v>
      </c>
      <c r="G923" s="117">
        <f>D923*F923</f>
        <v>1286.1817200000003</v>
      </c>
      <c r="H923" s="117">
        <f>SUM(G923:G925)</f>
        <v>2399.5964400000003</v>
      </c>
      <c r="I923" s="110">
        <v>39417.545138888891</v>
      </c>
      <c r="J923" s="110">
        <v>39419.232638888891</v>
      </c>
      <c r="K923" s="110">
        <v>39417.458333333336</v>
      </c>
      <c r="L923" s="110">
        <v>39417.958333333336</v>
      </c>
      <c r="M923" s="107" t="s">
        <v>445</v>
      </c>
      <c r="N923" s="117">
        <v>3</v>
      </c>
    </row>
    <row r="924" spans="1:14" x14ac:dyDescent="0.2">
      <c r="A924" s="239">
        <v>39418</v>
      </c>
      <c r="B924" s="216">
        <v>1093.2416000000001</v>
      </c>
      <c r="C924" s="216">
        <v>0</v>
      </c>
      <c r="D924" s="205">
        <v>1093.2416000000001</v>
      </c>
      <c r="E924" s="107" t="s">
        <v>444</v>
      </c>
      <c r="F924" s="117">
        <v>1</v>
      </c>
      <c r="G924" s="117">
        <f t="shared" ref="G924:G925" si="28">D924*F924</f>
        <v>1093.2416000000001</v>
      </c>
      <c r="I924" s="105"/>
      <c r="J924" s="105"/>
    </row>
    <row r="925" spans="1:14" x14ac:dyDescent="0.2">
      <c r="A925" s="239">
        <v>39419</v>
      </c>
      <c r="B925" s="216">
        <v>100.8656</v>
      </c>
      <c r="C925" s="216">
        <v>0</v>
      </c>
      <c r="D925" s="205">
        <v>100.8656</v>
      </c>
      <c r="E925" s="107" t="s">
        <v>444</v>
      </c>
      <c r="F925" s="117">
        <v>0.2</v>
      </c>
      <c r="G925" s="117">
        <f t="shared" si="28"/>
        <v>20.173120000000001</v>
      </c>
      <c r="I925" s="135"/>
      <c r="J925" s="135"/>
    </row>
    <row r="926" spans="1:14" x14ac:dyDescent="0.2">
      <c r="A926" s="239">
        <v>39420</v>
      </c>
      <c r="B926" s="216">
        <v>3595.1871999999998</v>
      </c>
      <c r="C926" s="216">
        <v>962.29</v>
      </c>
      <c r="D926" s="205">
        <v>4557.4771999999994</v>
      </c>
      <c r="I926" s="135"/>
      <c r="J926" s="135"/>
    </row>
    <row r="927" spans="1:14" x14ac:dyDescent="0.2">
      <c r="A927" s="239">
        <v>39421</v>
      </c>
      <c r="B927" s="216">
        <v>4539.5856000000003</v>
      </c>
      <c r="C927" s="216">
        <v>287.33</v>
      </c>
      <c r="D927" s="205">
        <v>4826.9156000000003</v>
      </c>
      <c r="I927" s="135"/>
      <c r="J927" s="135"/>
    </row>
    <row r="928" spans="1:14" x14ac:dyDescent="0.2">
      <c r="A928" s="239">
        <v>39422</v>
      </c>
      <c r="B928" s="216">
        <v>2132.7152000000001</v>
      </c>
      <c r="C928" s="216">
        <v>574.07000000000005</v>
      </c>
      <c r="D928" s="205">
        <v>2706.7852000000003</v>
      </c>
      <c r="I928" s="135"/>
      <c r="J928" s="135"/>
    </row>
    <row r="929" spans="1:14" x14ac:dyDescent="0.2">
      <c r="A929" s="239">
        <v>39423</v>
      </c>
      <c r="B929" s="216">
        <v>3046.8944000000001</v>
      </c>
      <c r="C929" s="216">
        <v>32.450000000000003</v>
      </c>
      <c r="D929" s="205">
        <v>3079.3444</v>
      </c>
      <c r="I929" s="135"/>
      <c r="J929" s="135"/>
    </row>
    <row r="930" spans="1:14" x14ac:dyDescent="0.2">
      <c r="A930" s="239">
        <v>39424</v>
      </c>
      <c r="B930" s="216">
        <v>154.05279999999999</v>
      </c>
      <c r="C930" s="216">
        <v>33.630000000000003</v>
      </c>
      <c r="D930" s="205">
        <v>187.68279999999999</v>
      </c>
    </row>
    <row r="931" spans="1:14" x14ac:dyDescent="0.2">
      <c r="A931" s="239">
        <v>39425</v>
      </c>
      <c r="B931" s="216">
        <v>3940.8335999999999</v>
      </c>
      <c r="C931" s="216">
        <v>37.76</v>
      </c>
      <c r="D931" s="205">
        <v>3978.5936000000002</v>
      </c>
    </row>
    <row r="932" spans="1:14" x14ac:dyDescent="0.2">
      <c r="A932" s="239">
        <v>39426</v>
      </c>
      <c r="B932" s="216">
        <v>1200.9536000000001</v>
      </c>
      <c r="C932" s="216">
        <v>8.85</v>
      </c>
      <c r="D932" s="205">
        <v>1209.8036</v>
      </c>
    </row>
    <row r="933" spans="1:14" x14ac:dyDescent="0.2">
      <c r="A933" s="239">
        <v>39427</v>
      </c>
      <c r="B933" s="216">
        <v>9810.2752</v>
      </c>
      <c r="C933" s="216">
        <v>726.88</v>
      </c>
      <c r="D933" s="205">
        <v>10537.155199999999</v>
      </c>
      <c r="E933" s="107" t="s">
        <v>443</v>
      </c>
      <c r="F933" s="117">
        <v>1</v>
      </c>
      <c r="G933" s="117">
        <f>D933*F933</f>
        <v>10537.155199999999</v>
      </c>
      <c r="H933" s="117">
        <f>SUM(G933:G934)</f>
        <v>10972.996319999998</v>
      </c>
      <c r="I933" s="110">
        <v>39427.263888888891</v>
      </c>
      <c r="J933" s="110">
        <v>39428.1875</v>
      </c>
      <c r="K933" s="110">
        <v>39427.1875</v>
      </c>
      <c r="L933" s="110">
        <v>39427.729166666664</v>
      </c>
      <c r="M933" s="107" t="s">
        <v>446</v>
      </c>
      <c r="N933" s="117">
        <v>3</v>
      </c>
    </row>
    <row r="934" spans="1:14" x14ac:dyDescent="0.2">
      <c r="A934" s="239">
        <v>39428</v>
      </c>
      <c r="B934" s="216">
        <v>4358.4111999999996</v>
      </c>
      <c r="C934" s="216">
        <v>0</v>
      </c>
      <c r="D934" s="205">
        <v>4358.4111999999996</v>
      </c>
      <c r="E934" s="107" t="s">
        <v>443</v>
      </c>
      <c r="F934" s="117">
        <v>0.1</v>
      </c>
      <c r="G934" s="117">
        <f>D934*F934</f>
        <v>435.84111999999999</v>
      </c>
      <c r="H934" s="117"/>
      <c r="I934" s="117"/>
      <c r="J934" s="117"/>
      <c r="K934" s="107"/>
      <c r="L934" s="117"/>
      <c r="M934" s="117"/>
      <c r="N934" s="117"/>
    </row>
    <row r="935" spans="1:14" x14ac:dyDescent="0.2">
      <c r="A935" s="239">
        <v>39429</v>
      </c>
      <c r="B935" s="216">
        <v>1237.8432</v>
      </c>
      <c r="C935" s="216">
        <v>31.27</v>
      </c>
      <c r="D935" s="205">
        <v>1269.1132</v>
      </c>
    </row>
    <row r="936" spans="1:14" x14ac:dyDescent="0.2">
      <c r="A936" s="239">
        <v>39430</v>
      </c>
      <c r="B936" s="216">
        <v>106.92</v>
      </c>
      <c r="C936" s="216">
        <v>0</v>
      </c>
      <c r="D936" s="205">
        <v>106.92</v>
      </c>
    </row>
    <row r="937" spans="1:14" x14ac:dyDescent="0.2">
      <c r="A937" s="239">
        <v>39431</v>
      </c>
      <c r="B937" s="216">
        <v>5923.0335999999998</v>
      </c>
      <c r="C937" s="216">
        <v>1712.18</v>
      </c>
      <c r="D937" s="205">
        <v>7635.2136</v>
      </c>
    </row>
    <row r="938" spans="1:14" x14ac:dyDescent="0.2">
      <c r="A938" s="239">
        <v>39432</v>
      </c>
      <c r="B938" s="216">
        <v>4998.9632000000001</v>
      </c>
      <c r="C938" s="216">
        <v>0</v>
      </c>
      <c r="D938" s="205">
        <v>4998.9632000000001</v>
      </c>
    </row>
    <row r="939" spans="1:14" x14ac:dyDescent="0.2">
      <c r="A939" s="239">
        <v>39433</v>
      </c>
      <c r="B939" s="216">
        <v>723.27200000000005</v>
      </c>
      <c r="C939" s="216">
        <v>49.56</v>
      </c>
      <c r="D939" s="205">
        <v>772.83200000000011</v>
      </c>
    </row>
    <row r="940" spans="1:14" x14ac:dyDescent="0.2">
      <c r="A940" s="239">
        <v>39434</v>
      </c>
      <c r="B940" s="216">
        <v>414.7088</v>
      </c>
      <c r="C940" s="216">
        <v>0</v>
      </c>
      <c r="D940" s="205">
        <v>414.7088</v>
      </c>
    </row>
    <row r="941" spans="1:14" x14ac:dyDescent="0.2">
      <c r="A941" s="239">
        <v>39435</v>
      </c>
      <c r="B941" s="216">
        <v>427.50400000000002</v>
      </c>
      <c r="C941" s="216">
        <v>0</v>
      </c>
      <c r="D941" s="205">
        <v>427.50400000000002</v>
      </c>
    </row>
    <row r="942" spans="1:14" x14ac:dyDescent="0.2">
      <c r="A942" s="239">
        <v>39436</v>
      </c>
      <c r="B942" s="216">
        <v>396.07040000000001</v>
      </c>
      <c r="C942" s="216">
        <v>0</v>
      </c>
      <c r="D942" s="205">
        <v>396.07040000000001</v>
      </c>
    </row>
    <row r="943" spans="1:14" x14ac:dyDescent="0.2">
      <c r="A943" s="239">
        <v>39437</v>
      </c>
      <c r="B943" s="216">
        <v>60.438400000000001</v>
      </c>
      <c r="C943" s="216">
        <v>0</v>
      </c>
      <c r="D943" s="205">
        <v>60.438400000000001</v>
      </c>
    </row>
    <row r="944" spans="1:14" x14ac:dyDescent="0.2">
      <c r="A944" s="239">
        <v>39438</v>
      </c>
      <c r="B944" s="216">
        <v>39.494399999999999</v>
      </c>
      <c r="C944" s="216">
        <v>0</v>
      </c>
      <c r="D944" s="205">
        <v>39.494399999999999</v>
      </c>
    </row>
    <row r="945" spans="1:14" x14ac:dyDescent="0.2">
      <c r="A945" s="239">
        <v>39439</v>
      </c>
      <c r="B945" s="216">
        <v>2643.1680000000001</v>
      </c>
      <c r="C945" s="216">
        <v>1395.94</v>
      </c>
      <c r="D945" s="205">
        <v>4039.1080000000002</v>
      </c>
    </row>
    <row r="946" spans="1:14" x14ac:dyDescent="0.2">
      <c r="A946" s="239">
        <v>39440</v>
      </c>
      <c r="B946" s="216">
        <v>261.23680000000002</v>
      </c>
      <c r="C946" s="216">
        <v>0</v>
      </c>
      <c r="D946" s="205">
        <v>261.23680000000002</v>
      </c>
    </row>
    <row r="947" spans="1:14" x14ac:dyDescent="0.2">
      <c r="A947" s="239">
        <v>39441</v>
      </c>
      <c r="B947" s="216">
        <v>297.38720000000001</v>
      </c>
      <c r="C947" s="216">
        <v>0</v>
      </c>
      <c r="D947" s="205">
        <v>297.38720000000001</v>
      </c>
    </row>
    <row r="948" spans="1:14" x14ac:dyDescent="0.2">
      <c r="A948" s="239">
        <v>39442</v>
      </c>
      <c r="B948" s="216">
        <v>766.28639999999996</v>
      </c>
      <c r="C948" s="216">
        <v>0</v>
      </c>
      <c r="D948" s="205">
        <v>766.28639999999996</v>
      </c>
    </row>
    <row r="949" spans="1:14" x14ac:dyDescent="0.2">
      <c r="A949" s="239">
        <v>39443</v>
      </c>
      <c r="B949" s="216">
        <v>2319.6095999999998</v>
      </c>
      <c r="C949" s="216">
        <v>107.97</v>
      </c>
      <c r="D949" s="205">
        <v>2427.5795999999996</v>
      </c>
    </row>
    <row r="950" spans="1:14" x14ac:dyDescent="0.2">
      <c r="A950" s="239">
        <v>39444</v>
      </c>
      <c r="B950" s="216">
        <v>6397.7759999999998</v>
      </c>
      <c r="C950" s="216">
        <v>1207.1400000000001</v>
      </c>
      <c r="D950" s="205">
        <v>7604.9160000000002</v>
      </c>
    </row>
    <row r="951" spans="1:14" x14ac:dyDescent="0.2">
      <c r="A951" s="239">
        <v>39445</v>
      </c>
      <c r="B951" s="216">
        <v>1715.3488</v>
      </c>
      <c r="C951" s="216">
        <v>0</v>
      </c>
      <c r="D951" s="205">
        <v>1715.3488</v>
      </c>
    </row>
    <row r="952" spans="1:14" x14ac:dyDescent="0.2">
      <c r="A952" s="239">
        <v>39446</v>
      </c>
      <c r="B952" s="216">
        <v>1371.568</v>
      </c>
      <c r="C952" s="216">
        <v>283.79000000000002</v>
      </c>
      <c r="D952" s="205">
        <v>1655.3579999999999</v>
      </c>
    </row>
    <row r="953" spans="1:14" x14ac:dyDescent="0.2">
      <c r="A953" s="239">
        <v>39447</v>
      </c>
      <c r="B953" s="216">
        <v>1368.4</v>
      </c>
      <c r="C953" s="216">
        <v>150.44999999999999</v>
      </c>
      <c r="D953" s="205">
        <v>1518.8500000000001</v>
      </c>
    </row>
    <row r="954" spans="1:14" x14ac:dyDescent="0.2">
      <c r="A954" s="239">
        <v>39448</v>
      </c>
      <c r="B954" s="216">
        <v>535.05759999999998</v>
      </c>
      <c r="C954" s="216">
        <v>16.52</v>
      </c>
      <c r="D954" s="205">
        <v>551.57759999999996</v>
      </c>
    </row>
    <row r="955" spans="1:14" x14ac:dyDescent="0.2">
      <c r="A955" s="239">
        <v>39449</v>
      </c>
      <c r="B955" s="216">
        <v>786.13919999999996</v>
      </c>
      <c r="C955" s="216">
        <v>93.81</v>
      </c>
      <c r="D955" s="205">
        <v>879.94920000000002</v>
      </c>
    </row>
    <row r="956" spans="1:14" x14ac:dyDescent="0.2">
      <c r="A956" s="239">
        <v>39450</v>
      </c>
      <c r="B956" s="216">
        <v>406.89440000000002</v>
      </c>
      <c r="C956" s="216">
        <v>0</v>
      </c>
      <c r="D956" s="205">
        <v>406.89440000000002</v>
      </c>
    </row>
    <row r="957" spans="1:14" x14ac:dyDescent="0.2">
      <c r="A957" s="239">
        <v>39451</v>
      </c>
      <c r="B957" s="216">
        <v>180.4</v>
      </c>
      <c r="C957" s="216">
        <v>0</v>
      </c>
      <c r="D957" s="205">
        <v>180.4</v>
      </c>
    </row>
    <row r="958" spans="1:14" x14ac:dyDescent="0.2">
      <c r="A958" s="239">
        <v>39452</v>
      </c>
      <c r="B958" s="216">
        <v>58.4848</v>
      </c>
      <c r="C958" s="216">
        <v>0</v>
      </c>
      <c r="D958" s="205">
        <v>58.4848</v>
      </c>
      <c r="E958" s="107" t="s">
        <v>442</v>
      </c>
      <c r="F958" s="117">
        <v>0</v>
      </c>
      <c r="G958" s="117">
        <f>D958*F958</f>
        <v>0</v>
      </c>
      <c r="H958" s="117">
        <f>SUM(G958:G962)</f>
        <v>153.49047999999999</v>
      </c>
      <c r="I958" s="110">
        <v>39452.739583333336</v>
      </c>
      <c r="J958" s="110">
        <v>39456.163194444445</v>
      </c>
      <c r="K958" s="117"/>
      <c r="L958" s="117"/>
      <c r="M958" s="117" t="s">
        <v>447</v>
      </c>
      <c r="N958" s="117"/>
    </row>
    <row r="959" spans="1:14" x14ac:dyDescent="0.2">
      <c r="A959" s="239">
        <v>39453</v>
      </c>
      <c r="B959" s="216">
        <v>5.984</v>
      </c>
      <c r="C959" s="216">
        <v>0</v>
      </c>
      <c r="D959" s="205">
        <v>5.984</v>
      </c>
      <c r="E959" s="117" t="s">
        <v>442</v>
      </c>
      <c r="F959" s="117">
        <v>1</v>
      </c>
      <c r="G959" s="117">
        <f t="shared" ref="G959:G962" si="29">D959*F959</f>
        <v>5.984</v>
      </c>
      <c r="H959" s="117"/>
      <c r="I959" s="117"/>
      <c r="J959" s="117"/>
      <c r="K959" s="117"/>
      <c r="L959" s="117"/>
      <c r="M959" s="117"/>
      <c r="N959" s="117"/>
    </row>
    <row r="960" spans="1:14" x14ac:dyDescent="0.2">
      <c r="A960" s="239">
        <v>39454</v>
      </c>
      <c r="B960" s="216">
        <v>46.569600000000001</v>
      </c>
      <c r="C960" s="216">
        <v>0</v>
      </c>
      <c r="D960" s="205">
        <v>46.569600000000001</v>
      </c>
      <c r="E960" s="117" t="s">
        <v>442</v>
      </c>
      <c r="F960" s="117">
        <v>1</v>
      </c>
      <c r="G960" s="117">
        <f t="shared" si="29"/>
        <v>46.569600000000001</v>
      </c>
      <c r="H960" s="117"/>
      <c r="I960" s="117"/>
      <c r="J960" s="117"/>
      <c r="K960" s="117"/>
      <c r="L960" s="117"/>
      <c r="M960" s="117"/>
      <c r="N960" s="117"/>
    </row>
    <row r="961" spans="1:14" x14ac:dyDescent="0.2">
      <c r="A961" s="239">
        <v>39455</v>
      </c>
      <c r="B961" s="216">
        <v>77.228800000000007</v>
      </c>
      <c r="C961" s="216">
        <v>0</v>
      </c>
      <c r="D961" s="205">
        <v>77.228800000000007</v>
      </c>
      <c r="E961" s="117" t="s">
        <v>442</v>
      </c>
      <c r="F961" s="117">
        <v>1</v>
      </c>
      <c r="G961" s="117">
        <f t="shared" si="29"/>
        <v>77.228800000000007</v>
      </c>
      <c r="H961" s="117"/>
      <c r="I961" s="117"/>
      <c r="J961" s="117"/>
      <c r="K961" s="117"/>
      <c r="L961" s="117"/>
      <c r="M961" s="117"/>
      <c r="N961" s="117"/>
    </row>
    <row r="962" spans="1:14" x14ac:dyDescent="0.2">
      <c r="A962" s="239">
        <v>39456</v>
      </c>
      <c r="B962" s="216">
        <v>474.16160000000002</v>
      </c>
      <c r="C962" s="216">
        <v>0</v>
      </c>
      <c r="D962" s="205">
        <v>474.16160000000002</v>
      </c>
      <c r="E962" s="117" t="s">
        <v>442</v>
      </c>
      <c r="F962" s="117">
        <v>0.05</v>
      </c>
      <c r="G962" s="117">
        <f t="shared" si="29"/>
        <v>23.708080000000002</v>
      </c>
      <c r="H962" s="117"/>
      <c r="I962" s="117"/>
      <c r="J962" s="117"/>
      <c r="K962" s="117"/>
      <c r="L962" s="117"/>
      <c r="M962" s="117"/>
      <c r="N962" s="117"/>
    </row>
    <row r="963" spans="1:14" x14ac:dyDescent="0.2">
      <c r="A963" s="239">
        <v>39457</v>
      </c>
      <c r="B963" s="216">
        <v>5644.3023999999996</v>
      </c>
      <c r="C963" s="216">
        <v>962.29</v>
      </c>
      <c r="D963" s="205">
        <v>6606.5923999999995</v>
      </c>
    </row>
    <row r="964" spans="1:14" x14ac:dyDescent="0.2">
      <c r="A964" s="239">
        <v>39458</v>
      </c>
      <c r="B964" s="216">
        <v>2099.2399999999998</v>
      </c>
      <c r="C964" s="216">
        <v>0</v>
      </c>
      <c r="D964" s="205">
        <v>2099.2399999999998</v>
      </c>
    </row>
    <row r="965" spans="1:14" x14ac:dyDescent="0.2">
      <c r="A965" s="239">
        <v>39459</v>
      </c>
      <c r="B965" s="216">
        <v>440.01760000000002</v>
      </c>
      <c r="C965" s="216">
        <v>23.01</v>
      </c>
      <c r="D965" s="205">
        <v>463.02760000000001</v>
      </c>
    </row>
    <row r="966" spans="1:14" x14ac:dyDescent="0.2">
      <c r="A966" s="239">
        <v>39460</v>
      </c>
      <c r="B966" s="216">
        <v>1405.2896000000001</v>
      </c>
      <c r="C966" s="216">
        <v>20.65</v>
      </c>
      <c r="D966" s="205">
        <v>1425.9396000000002</v>
      </c>
    </row>
    <row r="967" spans="1:14" x14ac:dyDescent="0.2">
      <c r="A967" s="239">
        <v>39461</v>
      </c>
      <c r="B967" s="216">
        <v>1294.7439999999999</v>
      </c>
      <c r="C967" s="216">
        <v>0</v>
      </c>
      <c r="D967" s="205">
        <v>1294.7439999999999</v>
      </c>
    </row>
    <row r="968" spans="1:14" x14ac:dyDescent="0.2">
      <c r="A968" s="239">
        <v>39462</v>
      </c>
      <c r="B968" s="216">
        <v>31.68</v>
      </c>
      <c r="C968" s="216">
        <v>8.26</v>
      </c>
      <c r="D968" s="205">
        <v>39.94</v>
      </c>
    </row>
    <row r="969" spans="1:14" x14ac:dyDescent="0.2">
      <c r="A969" s="239">
        <v>39463</v>
      </c>
      <c r="B969" s="216">
        <v>508.11200000000002</v>
      </c>
      <c r="C969" s="216">
        <v>0</v>
      </c>
      <c r="D969" s="205">
        <v>508.11200000000002</v>
      </c>
    </row>
    <row r="970" spans="1:14" x14ac:dyDescent="0.2">
      <c r="A970" s="239">
        <v>39464</v>
      </c>
      <c r="B970" s="216">
        <v>1850.904</v>
      </c>
      <c r="C970" s="216">
        <v>816.56</v>
      </c>
      <c r="D970" s="205">
        <v>2667.4639999999999</v>
      </c>
    </row>
    <row r="971" spans="1:14" x14ac:dyDescent="0.2">
      <c r="A971" s="239">
        <v>39465</v>
      </c>
      <c r="B971" s="216">
        <v>1103.96</v>
      </c>
      <c r="C971" s="216">
        <v>132.75</v>
      </c>
      <c r="D971" s="205">
        <v>1236.71</v>
      </c>
    </row>
    <row r="972" spans="1:14" x14ac:dyDescent="0.2">
      <c r="A972" s="239">
        <v>39466</v>
      </c>
      <c r="B972" s="216">
        <v>459.8</v>
      </c>
      <c r="C972" s="216">
        <v>0</v>
      </c>
      <c r="D972" s="205">
        <v>459.8</v>
      </c>
    </row>
    <row r="973" spans="1:14" x14ac:dyDescent="0.2">
      <c r="A973" s="239">
        <v>39467</v>
      </c>
      <c r="B973" s="216">
        <v>282.65600000000001</v>
      </c>
      <c r="C973" s="216">
        <v>0</v>
      </c>
      <c r="D973" s="205">
        <v>282.65600000000001</v>
      </c>
    </row>
    <row r="974" spans="1:14" x14ac:dyDescent="0.2">
      <c r="A974" s="239">
        <v>39468</v>
      </c>
      <c r="B974" s="216">
        <v>10770.6896</v>
      </c>
      <c r="C974" s="216">
        <v>2640.84</v>
      </c>
      <c r="D974" s="205">
        <v>13411.5296</v>
      </c>
    </row>
    <row r="975" spans="1:14" x14ac:dyDescent="0.2">
      <c r="A975" s="239">
        <v>39469</v>
      </c>
      <c r="B975" s="216">
        <v>5796.9471999999996</v>
      </c>
      <c r="C975" s="216">
        <v>266.68</v>
      </c>
      <c r="D975" s="205">
        <v>6063.6271999999999</v>
      </c>
    </row>
    <row r="976" spans="1:14" x14ac:dyDescent="0.2">
      <c r="A976" s="239">
        <v>39470</v>
      </c>
      <c r="B976" s="216">
        <v>4521.1584000000003</v>
      </c>
      <c r="C976" s="216">
        <v>1229.56</v>
      </c>
      <c r="D976" s="205">
        <v>5750.7183999999997</v>
      </c>
    </row>
    <row r="977" spans="1:4" x14ac:dyDescent="0.2">
      <c r="A977" s="239">
        <v>39471</v>
      </c>
      <c r="B977" s="216">
        <v>465.11520000000002</v>
      </c>
      <c r="C977" s="216">
        <v>0</v>
      </c>
      <c r="D977" s="205">
        <v>465.11520000000002</v>
      </c>
    </row>
    <row r="978" spans="1:4" x14ac:dyDescent="0.2">
      <c r="A978" s="239">
        <v>39472</v>
      </c>
      <c r="B978" s="216">
        <v>2759.8912</v>
      </c>
      <c r="C978" s="216">
        <v>724.52</v>
      </c>
      <c r="D978" s="205">
        <v>3484.4112</v>
      </c>
    </row>
    <row r="979" spans="1:4" x14ac:dyDescent="0.2">
      <c r="A979" s="239">
        <v>39473</v>
      </c>
      <c r="B979" s="216">
        <v>3551.5392000000002</v>
      </c>
      <c r="C979" s="216">
        <v>353.41</v>
      </c>
      <c r="D979" s="205">
        <v>3904.9492</v>
      </c>
    </row>
    <row r="980" spans="1:4" x14ac:dyDescent="0.2">
      <c r="A980" s="239">
        <v>39474</v>
      </c>
      <c r="B980" s="216">
        <v>1005.2944</v>
      </c>
      <c r="C980" s="216">
        <v>0</v>
      </c>
      <c r="D980" s="205">
        <v>1005.2944</v>
      </c>
    </row>
    <row r="981" spans="1:4" x14ac:dyDescent="0.2">
      <c r="A981" s="239">
        <v>39475</v>
      </c>
      <c r="B981" s="216">
        <v>475.56959999999998</v>
      </c>
      <c r="C981" s="216">
        <v>0</v>
      </c>
      <c r="D981" s="205">
        <v>475.56959999999998</v>
      </c>
    </row>
    <row r="982" spans="1:4" x14ac:dyDescent="0.2">
      <c r="A982" s="239">
        <v>39476</v>
      </c>
      <c r="B982" s="216">
        <v>911.20479999999998</v>
      </c>
      <c r="C982" s="216">
        <v>215.35</v>
      </c>
      <c r="D982" s="205">
        <v>1126.5547999999999</v>
      </c>
    </row>
    <row r="983" spans="1:4" x14ac:dyDescent="0.2">
      <c r="A983" s="239">
        <v>39477</v>
      </c>
      <c r="B983" s="216">
        <v>266.05919999999998</v>
      </c>
      <c r="C983" s="216">
        <v>0</v>
      </c>
      <c r="D983" s="205">
        <v>266.05919999999998</v>
      </c>
    </row>
    <row r="984" spans="1:4" x14ac:dyDescent="0.2">
      <c r="A984" s="239">
        <v>39478</v>
      </c>
      <c r="B984" s="216">
        <v>5975.8688000000002</v>
      </c>
      <c r="C984" s="216">
        <v>1901.57</v>
      </c>
      <c r="D984" s="205">
        <v>7877.4387999999999</v>
      </c>
    </row>
    <row r="985" spans="1:4" x14ac:dyDescent="0.2">
      <c r="A985" s="239">
        <v>39479</v>
      </c>
      <c r="B985" s="216">
        <v>6846.576</v>
      </c>
      <c r="C985" s="216">
        <v>836.03</v>
      </c>
      <c r="D985" s="205">
        <v>7682.6059999999998</v>
      </c>
    </row>
    <row r="986" spans="1:4" x14ac:dyDescent="0.2">
      <c r="A986" s="239">
        <v>39480</v>
      </c>
      <c r="B986" s="216">
        <v>1321.848</v>
      </c>
      <c r="C986" s="216">
        <v>77.290000000000006</v>
      </c>
      <c r="D986" s="205">
        <v>1399.1379999999999</v>
      </c>
    </row>
    <row r="987" spans="1:4" x14ac:dyDescent="0.2">
      <c r="A987" s="239">
        <v>39481</v>
      </c>
      <c r="B987" s="216">
        <v>2016.96</v>
      </c>
      <c r="C987" s="216">
        <v>341.61</v>
      </c>
      <c r="D987" s="205">
        <v>2358.5700000000002</v>
      </c>
    </row>
    <row r="988" spans="1:4" x14ac:dyDescent="0.2">
      <c r="A988" s="239">
        <v>39482</v>
      </c>
      <c r="B988" s="216">
        <v>1064.9760000000001</v>
      </c>
      <c r="C988" s="216">
        <v>47.2</v>
      </c>
      <c r="D988" s="205">
        <v>1112.1760000000002</v>
      </c>
    </row>
    <row r="989" spans="1:4" x14ac:dyDescent="0.2">
      <c r="A989" s="239">
        <v>39483</v>
      </c>
      <c r="B989" s="216">
        <v>3334.056</v>
      </c>
      <c r="C989" s="216">
        <v>923.94</v>
      </c>
      <c r="D989" s="205">
        <v>4257.9960000000001</v>
      </c>
    </row>
    <row r="990" spans="1:4" x14ac:dyDescent="0.2">
      <c r="A990" s="239">
        <v>39484</v>
      </c>
      <c r="B990" s="216">
        <v>3146.9679999999998</v>
      </c>
      <c r="C990" s="216">
        <v>461.97</v>
      </c>
      <c r="D990" s="205">
        <v>3608.9380000000001</v>
      </c>
    </row>
    <row r="991" spans="1:4" x14ac:dyDescent="0.2">
      <c r="A991" s="239">
        <v>39485</v>
      </c>
      <c r="B991" s="216">
        <v>7522.24</v>
      </c>
      <c r="C991" s="216">
        <v>0</v>
      </c>
      <c r="D991" s="205">
        <v>7522.24</v>
      </c>
    </row>
    <row r="992" spans="1:4" x14ac:dyDescent="0.2">
      <c r="A992" s="239">
        <v>39486</v>
      </c>
      <c r="B992" s="216">
        <v>3898.136</v>
      </c>
      <c r="C992" s="216">
        <v>1509.22</v>
      </c>
      <c r="D992" s="205">
        <v>5407.3559999999998</v>
      </c>
    </row>
    <row r="993" spans="1:14" x14ac:dyDescent="0.2">
      <c r="A993" s="239">
        <v>39487</v>
      </c>
      <c r="B993" s="216">
        <v>1940.4880000000001</v>
      </c>
      <c r="C993" s="216">
        <v>313.88</v>
      </c>
      <c r="D993" s="205">
        <v>2254.3679999999999</v>
      </c>
    </row>
    <row r="994" spans="1:14" x14ac:dyDescent="0.2">
      <c r="A994" s="239">
        <v>39488</v>
      </c>
      <c r="B994" s="216">
        <v>120.56</v>
      </c>
      <c r="C994" s="216">
        <v>0</v>
      </c>
      <c r="D994" s="205">
        <v>120.56</v>
      </c>
    </row>
    <row r="995" spans="1:14" x14ac:dyDescent="0.2">
      <c r="A995" s="239">
        <v>39489</v>
      </c>
      <c r="B995" s="216">
        <v>102.52</v>
      </c>
      <c r="C995" s="216">
        <v>0</v>
      </c>
      <c r="D995" s="205">
        <v>102.52</v>
      </c>
    </row>
    <row r="996" spans="1:14" x14ac:dyDescent="0.2">
      <c r="A996" s="239">
        <v>39490</v>
      </c>
      <c r="B996" s="216">
        <v>10257.632</v>
      </c>
      <c r="C996" s="216">
        <v>3101.63</v>
      </c>
      <c r="D996" s="205">
        <v>13359.261999999999</v>
      </c>
    </row>
    <row r="997" spans="1:14" x14ac:dyDescent="0.2">
      <c r="A997" s="239">
        <v>39491</v>
      </c>
      <c r="B997" s="216">
        <v>1631.8720000000001</v>
      </c>
      <c r="C997" s="216">
        <v>96.17</v>
      </c>
      <c r="D997" s="205">
        <v>1728.0420000000001</v>
      </c>
    </row>
    <row r="998" spans="1:14" x14ac:dyDescent="0.2">
      <c r="A998" s="239">
        <v>39492</v>
      </c>
      <c r="B998" s="216">
        <v>2915.616</v>
      </c>
      <c r="C998" s="216">
        <v>809.48</v>
      </c>
      <c r="D998" s="205">
        <v>3725.096</v>
      </c>
    </row>
    <row r="999" spans="1:14" x14ac:dyDescent="0.2">
      <c r="A999" s="239">
        <v>39493</v>
      </c>
      <c r="B999" s="216">
        <v>965.62400000000002</v>
      </c>
      <c r="C999" s="216">
        <v>0</v>
      </c>
      <c r="D999" s="205">
        <v>965.62400000000002</v>
      </c>
    </row>
    <row r="1000" spans="1:14" x14ac:dyDescent="0.2">
      <c r="A1000" s="239">
        <v>39494</v>
      </c>
      <c r="B1000" s="216">
        <v>29.48</v>
      </c>
      <c r="C1000" s="216">
        <v>0</v>
      </c>
      <c r="D1000" s="205">
        <v>29.48</v>
      </c>
    </row>
    <row r="1001" spans="1:14" x14ac:dyDescent="0.2">
      <c r="A1001" s="239">
        <v>39495</v>
      </c>
      <c r="B1001" s="216">
        <v>2153.5360000000001</v>
      </c>
      <c r="C1001" s="216">
        <v>465.51</v>
      </c>
      <c r="D1001" s="205">
        <v>2619.0460000000003</v>
      </c>
      <c r="E1001" s="107" t="s">
        <v>438</v>
      </c>
      <c r="F1001" s="117">
        <v>0.8</v>
      </c>
      <c r="G1001" s="117">
        <f>D1001*F1001</f>
        <v>2095.2368000000001</v>
      </c>
      <c r="H1001" s="117">
        <f>SUM(G1001:G1002)</f>
        <v>2095.2368000000001</v>
      </c>
      <c r="I1001" s="110">
        <v>39495.142361111109</v>
      </c>
      <c r="J1001" s="110">
        <v>39495.649305555555</v>
      </c>
      <c r="K1001" s="119">
        <v>39495.0625</v>
      </c>
      <c r="L1001" s="119">
        <v>39495.541666666664</v>
      </c>
      <c r="M1001" s="117" t="s">
        <v>448</v>
      </c>
      <c r="N1001" s="117" t="s">
        <v>449</v>
      </c>
    </row>
    <row r="1002" spans="1:14" x14ac:dyDescent="0.2">
      <c r="A1002" s="239">
        <v>39496</v>
      </c>
      <c r="B1002" s="216">
        <v>4283.2240000000002</v>
      </c>
      <c r="C1002" s="216">
        <v>1591.82</v>
      </c>
      <c r="D1002" s="205">
        <v>5875.0439999999999</v>
      </c>
    </row>
    <row r="1003" spans="1:14" x14ac:dyDescent="0.2">
      <c r="A1003" s="239">
        <v>39497</v>
      </c>
      <c r="B1003" s="216">
        <v>490.512</v>
      </c>
      <c r="C1003" s="216">
        <v>11.8</v>
      </c>
      <c r="D1003" s="205">
        <v>502.31200000000001</v>
      </c>
    </row>
    <row r="1004" spans="1:14" x14ac:dyDescent="0.2">
      <c r="A1004" s="239">
        <v>39498</v>
      </c>
      <c r="B1004" s="216">
        <v>1037.2560000000001</v>
      </c>
      <c r="C1004" s="216">
        <v>0</v>
      </c>
      <c r="D1004" s="205">
        <v>1037.2560000000001</v>
      </c>
    </row>
    <row r="1005" spans="1:14" x14ac:dyDescent="0.2">
      <c r="A1005" s="239">
        <v>39499</v>
      </c>
      <c r="B1005" s="216">
        <v>557.74400000000003</v>
      </c>
      <c r="C1005" s="216">
        <v>35.4</v>
      </c>
      <c r="D1005" s="205">
        <v>593.14400000000001</v>
      </c>
    </row>
    <row r="1006" spans="1:14" x14ac:dyDescent="0.2">
      <c r="A1006" s="239">
        <v>39500</v>
      </c>
      <c r="B1006" s="216">
        <v>95.304000000000002</v>
      </c>
      <c r="C1006" s="216">
        <v>0</v>
      </c>
      <c r="D1006" s="205">
        <v>95.304000000000002</v>
      </c>
    </row>
    <row r="1007" spans="1:14" x14ac:dyDescent="0.2">
      <c r="A1007" s="239">
        <v>39501</v>
      </c>
      <c r="B1007" s="216">
        <v>759.70399999999995</v>
      </c>
      <c r="C1007" s="216">
        <v>0</v>
      </c>
      <c r="D1007" s="205">
        <v>759.70399999999995</v>
      </c>
    </row>
    <row r="1008" spans="1:14" x14ac:dyDescent="0.2">
      <c r="A1008" s="239">
        <v>39502</v>
      </c>
      <c r="B1008" s="216">
        <v>742.36800000000005</v>
      </c>
      <c r="C1008" s="216">
        <v>11.8</v>
      </c>
      <c r="D1008" s="205">
        <v>754.16800000000001</v>
      </c>
    </row>
    <row r="1009" spans="1:4" x14ac:dyDescent="0.2">
      <c r="A1009" s="239">
        <v>39503</v>
      </c>
      <c r="B1009" s="216">
        <v>1540.9680000000001</v>
      </c>
      <c r="C1009" s="216">
        <v>438.96</v>
      </c>
      <c r="D1009" s="205">
        <v>1979.9280000000001</v>
      </c>
    </row>
    <row r="1010" spans="1:4" x14ac:dyDescent="0.2">
      <c r="A1010" s="239">
        <v>39504</v>
      </c>
      <c r="B1010" s="216">
        <v>5926.9759999999997</v>
      </c>
      <c r="C1010" s="216">
        <v>242.49</v>
      </c>
      <c r="D1010" s="205">
        <v>6169.4659999999994</v>
      </c>
    </row>
    <row r="1011" spans="1:4" x14ac:dyDescent="0.2">
      <c r="A1011" s="239">
        <v>39505</v>
      </c>
      <c r="B1011" s="216">
        <v>329.12</v>
      </c>
      <c r="C1011" s="216">
        <v>0</v>
      </c>
      <c r="D1011" s="205">
        <v>329.12</v>
      </c>
    </row>
    <row r="1012" spans="1:4" x14ac:dyDescent="0.2">
      <c r="A1012" s="239">
        <v>39506</v>
      </c>
      <c r="B1012" s="216">
        <v>230.12</v>
      </c>
      <c r="C1012" s="216">
        <v>0</v>
      </c>
      <c r="D1012" s="205">
        <v>230.12</v>
      </c>
    </row>
    <row r="1013" spans="1:4" x14ac:dyDescent="0.2">
      <c r="A1013" s="239">
        <v>39507</v>
      </c>
      <c r="B1013" s="216">
        <v>4058.56</v>
      </c>
      <c r="C1013" s="216">
        <v>623.04</v>
      </c>
      <c r="D1013" s="205">
        <v>4681.6000000000004</v>
      </c>
    </row>
    <row r="1014" spans="1:4" x14ac:dyDescent="0.2">
      <c r="A1014" s="239">
        <v>39508</v>
      </c>
      <c r="B1014" s="216">
        <v>346.91359999999997</v>
      </c>
      <c r="C1014" s="216">
        <v>38.35</v>
      </c>
      <c r="D1014" s="205">
        <v>385.2636</v>
      </c>
    </row>
    <row r="1015" spans="1:4" x14ac:dyDescent="0.2">
      <c r="A1015" s="239">
        <v>39509</v>
      </c>
      <c r="B1015" s="216">
        <v>30.8</v>
      </c>
      <c r="C1015" s="216">
        <v>0</v>
      </c>
      <c r="D1015" s="205">
        <v>30.8</v>
      </c>
    </row>
    <row r="1016" spans="1:4" x14ac:dyDescent="0.2">
      <c r="A1016" s="239">
        <v>39510</v>
      </c>
      <c r="B1016" s="216">
        <v>1316.0047999999999</v>
      </c>
      <c r="C1016" s="216">
        <v>351.05</v>
      </c>
      <c r="D1016" s="205">
        <v>1667.0547999999999</v>
      </c>
    </row>
    <row r="1017" spans="1:4" x14ac:dyDescent="0.2">
      <c r="A1017" s="239">
        <v>39511</v>
      </c>
      <c r="B1017" s="216">
        <v>446.24799999999999</v>
      </c>
      <c r="C1017" s="216">
        <v>0</v>
      </c>
      <c r="D1017" s="205">
        <v>446.24799999999999</v>
      </c>
    </row>
    <row r="1018" spans="1:4" x14ac:dyDescent="0.2">
      <c r="A1018" s="239">
        <v>39512</v>
      </c>
      <c r="B1018" s="216">
        <v>1154.9295999999999</v>
      </c>
      <c r="C1018" s="216">
        <v>246.03</v>
      </c>
      <c r="D1018" s="205">
        <v>1400.9595999999999</v>
      </c>
    </row>
    <row r="1019" spans="1:4" x14ac:dyDescent="0.2">
      <c r="A1019" s="239">
        <v>39513</v>
      </c>
      <c r="B1019" s="216">
        <v>773.45839999999998</v>
      </c>
      <c r="C1019" s="216">
        <v>35.4</v>
      </c>
      <c r="D1019" s="205">
        <v>808.85839999999996</v>
      </c>
    </row>
    <row r="1020" spans="1:4" x14ac:dyDescent="0.2">
      <c r="A1020" s="239">
        <v>39514</v>
      </c>
      <c r="B1020" s="216" t="s">
        <v>14</v>
      </c>
      <c r="C1020" s="216" t="s">
        <v>14</v>
      </c>
      <c r="D1020" s="205"/>
    </row>
    <row r="1021" spans="1:4" x14ac:dyDescent="0.2">
      <c r="A1021" s="239">
        <v>39515</v>
      </c>
      <c r="B1021" s="216">
        <v>5197.9488000000001</v>
      </c>
      <c r="C1021" s="216">
        <v>723.34</v>
      </c>
      <c r="D1021" s="205">
        <v>5921.2888000000003</v>
      </c>
    </row>
    <row r="1022" spans="1:4" x14ac:dyDescent="0.2">
      <c r="A1022" s="239">
        <v>39516</v>
      </c>
      <c r="B1022" s="216">
        <v>1253.1199999999999</v>
      </c>
      <c r="C1022" s="216">
        <v>391.17</v>
      </c>
      <c r="D1022" s="205">
        <v>1644.29</v>
      </c>
    </row>
    <row r="1023" spans="1:4" x14ac:dyDescent="0.2">
      <c r="A1023" s="239">
        <v>39517</v>
      </c>
      <c r="B1023" s="216">
        <v>303.08080000000001</v>
      </c>
      <c r="C1023" s="216">
        <v>0</v>
      </c>
      <c r="D1023" s="205">
        <v>303.08080000000001</v>
      </c>
    </row>
    <row r="1024" spans="1:4" x14ac:dyDescent="0.2">
      <c r="A1024" s="239">
        <v>39518</v>
      </c>
      <c r="B1024" s="216">
        <v>557.76160000000004</v>
      </c>
      <c r="C1024" s="216">
        <v>0</v>
      </c>
      <c r="D1024" s="205">
        <v>557.76160000000004</v>
      </c>
    </row>
    <row r="1025" spans="1:14" x14ac:dyDescent="0.2">
      <c r="A1025" s="239">
        <v>39519</v>
      </c>
      <c r="B1025" s="216">
        <v>515.41600000000005</v>
      </c>
      <c r="C1025" s="216">
        <v>0</v>
      </c>
      <c r="D1025" s="205">
        <v>515.41600000000005</v>
      </c>
    </row>
    <row r="1026" spans="1:14" x14ac:dyDescent="0.2">
      <c r="A1026" s="239">
        <v>39520</v>
      </c>
      <c r="B1026" s="216">
        <v>13.7104</v>
      </c>
      <c r="C1026" s="216">
        <v>0</v>
      </c>
      <c r="D1026" s="205">
        <v>13.7104</v>
      </c>
    </row>
    <row r="1027" spans="1:14" x14ac:dyDescent="0.2">
      <c r="A1027" s="239">
        <v>39521</v>
      </c>
      <c r="B1027" s="216">
        <v>256.34399999999999</v>
      </c>
      <c r="C1027" s="216">
        <v>0</v>
      </c>
      <c r="D1027" s="205">
        <v>256.34399999999999</v>
      </c>
    </row>
    <row r="1028" spans="1:14" x14ac:dyDescent="0.2">
      <c r="A1028" s="239">
        <v>39522</v>
      </c>
      <c r="B1028" s="216">
        <v>267.32639999999998</v>
      </c>
      <c r="C1028" s="216">
        <v>0</v>
      </c>
      <c r="D1028" s="205">
        <v>267.32639999999998</v>
      </c>
    </row>
    <row r="1029" spans="1:14" x14ac:dyDescent="0.2">
      <c r="A1029" s="239">
        <v>39523</v>
      </c>
      <c r="B1029" s="216">
        <v>113.4144</v>
      </c>
      <c r="C1029" s="216">
        <v>0</v>
      </c>
      <c r="D1029" s="205">
        <v>113.4144</v>
      </c>
    </row>
    <row r="1030" spans="1:14" x14ac:dyDescent="0.2">
      <c r="A1030" s="239">
        <v>39524</v>
      </c>
      <c r="B1030" s="216">
        <v>383.7328</v>
      </c>
      <c r="C1030" s="216">
        <v>44.25</v>
      </c>
      <c r="D1030" s="205">
        <v>427.9828</v>
      </c>
    </row>
    <row r="1031" spans="1:14" x14ac:dyDescent="0.2">
      <c r="A1031" s="239">
        <v>39525</v>
      </c>
      <c r="B1031" s="216">
        <v>175.208</v>
      </c>
      <c r="C1031" s="216">
        <v>38.35</v>
      </c>
      <c r="D1031" s="205">
        <v>213.55799999999999</v>
      </c>
    </row>
    <row r="1032" spans="1:14" x14ac:dyDescent="0.2">
      <c r="A1032" s="239">
        <v>39526</v>
      </c>
      <c r="B1032" s="216" t="s">
        <v>14</v>
      </c>
      <c r="C1032" s="216" t="s">
        <v>14</v>
      </c>
      <c r="D1032" s="205"/>
    </row>
    <row r="1033" spans="1:14" x14ac:dyDescent="0.2">
      <c r="A1033" s="239">
        <v>39527</v>
      </c>
      <c r="B1033" s="216">
        <v>330.15839999999997</v>
      </c>
      <c r="C1033" s="216">
        <v>0</v>
      </c>
      <c r="D1033" s="205">
        <v>330.15839999999997</v>
      </c>
    </row>
    <row r="1034" spans="1:14" x14ac:dyDescent="0.2">
      <c r="A1034" s="239">
        <v>39528</v>
      </c>
      <c r="B1034" s="216">
        <v>3609.3552</v>
      </c>
      <c r="C1034" s="216">
        <v>962.88</v>
      </c>
      <c r="D1034" s="205">
        <v>4572.2352000000001</v>
      </c>
      <c r="E1034" s="117" t="s">
        <v>452</v>
      </c>
      <c r="F1034" s="117"/>
      <c r="G1034" s="117"/>
      <c r="H1034" s="117"/>
      <c r="I1034" s="117" t="s">
        <v>453</v>
      </c>
      <c r="J1034" s="117"/>
      <c r="K1034" s="117"/>
      <c r="L1034" s="117"/>
      <c r="M1034" s="117"/>
      <c r="N1034" s="117"/>
    </row>
    <row r="1035" spans="1:14" x14ac:dyDescent="0.2">
      <c r="A1035" s="239">
        <v>39529</v>
      </c>
      <c r="B1035" s="216">
        <v>7459.0559999999996</v>
      </c>
      <c r="C1035" s="216">
        <v>59</v>
      </c>
      <c r="D1035" s="205">
        <v>7518.0559999999996</v>
      </c>
    </row>
    <row r="1036" spans="1:14" x14ac:dyDescent="0.2">
      <c r="A1036" s="239">
        <v>39530</v>
      </c>
      <c r="B1036" s="216">
        <v>769.08479999999997</v>
      </c>
      <c r="C1036" s="216">
        <v>83.78</v>
      </c>
      <c r="D1036" s="205">
        <v>852.86479999999995</v>
      </c>
    </row>
    <row r="1037" spans="1:14" x14ac:dyDescent="0.2">
      <c r="A1037" s="239">
        <v>39531</v>
      </c>
      <c r="B1037" s="216">
        <v>341.78320000000002</v>
      </c>
      <c r="C1037" s="216">
        <v>0</v>
      </c>
      <c r="D1037" s="205">
        <v>341.78320000000002</v>
      </c>
      <c r="I1037" s="135"/>
      <c r="J1037" s="135"/>
    </row>
    <row r="1038" spans="1:14" x14ac:dyDescent="0.2">
      <c r="A1038" s="239">
        <v>39532</v>
      </c>
      <c r="B1038" s="216" t="s">
        <v>14</v>
      </c>
      <c r="C1038" s="216" t="s">
        <v>14</v>
      </c>
      <c r="D1038" s="205"/>
      <c r="E1038" s="122" t="s">
        <v>439</v>
      </c>
      <c r="F1038" s="117">
        <v>1</v>
      </c>
      <c r="G1038" s="117">
        <f t="shared" ref="G1038:G1040" si="30">D1038*F1038</f>
        <v>0</v>
      </c>
      <c r="H1038" s="117">
        <f>SUM(G1038)</f>
        <v>0</v>
      </c>
      <c r="I1038" s="110">
        <v>39532.28125</v>
      </c>
      <c r="J1038" s="110">
        <v>39532.9375</v>
      </c>
      <c r="K1038" s="117"/>
      <c r="L1038" s="117"/>
      <c r="M1038" s="117" t="s">
        <v>496</v>
      </c>
      <c r="N1038" s="117"/>
    </row>
    <row r="1039" spans="1:14" x14ac:dyDescent="0.2">
      <c r="A1039" s="239">
        <v>39533</v>
      </c>
      <c r="B1039" s="216">
        <v>389.8048</v>
      </c>
      <c r="C1039" s="216">
        <v>0</v>
      </c>
      <c r="D1039" s="205">
        <v>389.8048</v>
      </c>
      <c r="E1039" s="122" t="s">
        <v>440</v>
      </c>
      <c r="F1039" s="117">
        <v>1</v>
      </c>
      <c r="G1039" s="117">
        <f t="shared" si="30"/>
        <v>389.8048</v>
      </c>
      <c r="H1039" s="117">
        <f t="shared" ref="H1039:H1040" si="31">SUM(G1039)</f>
        <v>389.8048</v>
      </c>
      <c r="I1039" s="110">
        <v>39532.989583333336</v>
      </c>
      <c r="J1039" s="110">
        <v>39533.732638888891</v>
      </c>
      <c r="K1039" s="117"/>
      <c r="L1039" s="117"/>
      <c r="M1039" s="117" t="s">
        <v>496</v>
      </c>
      <c r="N1039" s="117"/>
    </row>
    <row r="1040" spans="1:14" x14ac:dyDescent="0.2">
      <c r="A1040" s="239">
        <v>39534</v>
      </c>
      <c r="B1040" s="216">
        <v>3957.6592000000001</v>
      </c>
      <c r="C1040" s="216">
        <v>1244.31</v>
      </c>
      <c r="D1040" s="205">
        <v>5201.9691999999995</v>
      </c>
      <c r="E1040" s="122" t="s">
        <v>441</v>
      </c>
      <c r="F1040" s="117">
        <v>0.05</v>
      </c>
      <c r="G1040" s="117">
        <f t="shared" si="30"/>
        <v>260.09845999999999</v>
      </c>
      <c r="H1040" s="117">
        <f t="shared" si="31"/>
        <v>260.09845999999999</v>
      </c>
      <c r="I1040" s="110">
        <v>39533.829861111109</v>
      </c>
      <c r="J1040" s="110">
        <v>39534.232638888891</v>
      </c>
      <c r="K1040" s="117"/>
      <c r="L1040" s="117"/>
      <c r="M1040" s="117" t="s">
        <v>525</v>
      </c>
      <c r="N1040" s="117"/>
    </row>
    <row r="1041" spans="1:6" x14ac:dyDescent="0.2">
      <c r="A1041" s="239">
        <v>39535</v>
      </c>
      <c r="B1041" s="216">
        <v>673.86879999999996</v>
      </c>
      <c r="C1041" s="216">
        <v>59</v>
      </c>
      <c r="D1041" s="205">
        <v>732.86879999999996</v>
      </c>
    </row>
    <row r="1042" spans="1:6" x14ac:dyDescent="0.2">
      <c r="A1042" s="239">
        <v>39536</v>
      </c>
      <c r="B1042" s="216">
        <v>523.01919999999996</v>
      </c>
      <c r="C1042" s="216">
        <v>0</v>
      </c>
      <c r="D1042" s="205">
        <v>523.01919999999996</v>
      </c>
    </row>
    <row r="1043" spans="1:6" x14ac:dyDescent="0.2">
      <c r="A1043" s="239">
        <v>39537</v>
      </c>
      <c r="B1043" s="216">
        <v>13.041600000000001</v>
      </c>
      <c r="C1043" s="216">
        <v>0</v>
      </c>
      <c r="D1043" s="205">
        <v>13.041600000000001</v>
      </c>
    </row>
    <row r="1044" spans="1:6" x14ac:dyDescent="0.2">
      <c r="A1044" s="239">
        <v>39538</v>
      </c>
      <c r="B1044" s="216">
        <v>129.07839999999999</v>
      </c>
      <c r="C1044" s="216">
        <v>0</v>
      </c>
      <c r="D1044" s="205">
        <v>129.07839999999999</v>
      </c>
    </row>
    <row r="1045" spans="1:6" x14ac:dyDescent="0.2">
      <c r="A1045" s="240">
        <v>39768</v>
      </c>
      <c r="B1045" s="214">
        <v>54.56</v>
      </c>
      <c r="C1045" s="214">
        <v>0</v>
      </c>
      <c r="D1045" s="214">
        <v>54.56</v>
      </c>
      <c r="E1045" s="115"/>
      <c r="F1045" s="115"/>
    </row>
    <row r="1046" spans="1:6" x14ac:dyDescent="0.2">
      <c r="A1046" s="240">
        <v>39769</v>
      </c>
      <c r="B1046" s="214">
        <v>917.40000000000009</v>
      </c>
      <c r="C1046" s="214">
        <v>82.600000000000009</v>
      </c>
      <c r="D1046" s="214">
        <v>1000</v>
      </c>
      <c r="E1046" s="115"/>
      <c r="F1046" s="115"/>
    </row>
    <row r="1047" spans="1:6" x14ac:dyDescent="0.2">
      <c r="A1047" s="240">
        <v>39770</v>
      </c>
      <c r="B1047" s="214">
        <v>204.77599999999998</v>
      </c>
      <c r="C1047" s="214">
        <v>0</v>
      </c>
      <c r="D1047" s="214">
        <v>204.77599999999998</v>
      </c>
      <c r="E1047" s="115"/>
      <c r="F1047" s="115"/>
    </row>
    <row r="1048" spans="1:6" x14ac:dyDescent="0.2">
      <c r="A1048" s="240">
        <v>39771</v>
      </c>
      <c r="B1048" s="214">
        <v>86.679999999999993</v>
      </c>
      <c r="C1048" s="214">
        <v>0</v>
      </c>
      <c r="D1048" s="214">
        <v>86.679999999999993</v>
      </c>
      <c r="E1048" s="115"/>
      <c r="F1048" s="115"/>
    </row>
    <row r="1049" spans="1:6" x14ac:dyDescent="0.2">
      <c r="A1049" s="240">
        <v>39772</v>
      </c>
      <c r="B1049" s="214">
        <v>248.46799999999999</v>
      </c>
      <c r="C1049" s="214">
        <v>4.72</v>
      </c>
      <c r="D1049" s="214">
        <v>253.18799999999999</v>
      </c>
      <c r="E1049" s="115"/>
      <c r="F1049" s="115"/>
    </row>
    <row r="1050" spans="1:6" x14ac:dyDescent="0.2">
      <c r="A1050" s="240">
        <v>39773</v>
      </c>
      <c r="B1050" s="214">
        <v>58.519999999999996</v>
      </c>
      <c r="C1050" s="214">
        <v>0</v>
      </c>
      <c r="D1050" s="214">
        <v>58.519999999999996</v>
      </c>
      <c r="E1050" s="115"/>
      <c r="F1050" s="115"/>
    </row>
    <row r="1051" spans="1:6" x14ac:dyDescent="0.2">
      <c r="A1051" s="240">
        <v>39774</v>
      </c>
      <c r="B1051" s="214">
        <v>101.19999999999999</v>
      </c>
      <c r="C1051" s="214">
        <v>0</v>
      </c>
      <c r="D1051" s="214">
        <v>101.19999999999999</v>
      </c>
      <c r="E1051" s="115"/>
      <c r="F1051" s="115"/>
    </row>
    <row r="1052" spans="1:6" x14ac:dyDescent="0.2">
      <c r="A1052" s="240">
        <v>39775</v>
      </c>
      <c r="B1052" s="214">
        <v>184.71199999999999</v>
      </c>
      <c r="C1052" s="214">
        <v>0</v>
      </c>
      <c r="D1052" s="214">
        <v>184.71199999999999</v>
      </c>
      <c r="E1052" s="115"/>
      <c r="F1052" s="115"/>
    </row>
    <row r="1053" spans="1:6" x14ac:dyDescent="0.2">
      <c r="A1053" s="240">
        <v>39776</v>
      </c>
      <c r="B1053" s="214">
        <v>4745.0832</v>
      </c>
      <c r="C1053" s="214">
        <v>592.80840000000001</v>
      </c>
      <c r="D1053" s="214">
        <v>5337.8915999999999</v>
      </c>
      <c r="E1053" s="115"/>
      <c r="F1053" s="115"/>
    </row>
    <row r="1054" spans="1:6" x14ac:dyDescent="0.2">
      <c r="A1054" s="240">
        <v>39777</v>
      </c>
      <c r="B1054" s="214">
        <v>449.59200000000004</v>
      </c>
      <c r="C1054" s="214">
        <v>0</v>
      </c>
      <c r="D1054" s="214">
        <v>449.59200000000004</v>
      </c>
      <c r="E1054" s="115"/>
      <c r="F1054" s="115"/>
    </row>
    <row r="1055" spans="1:6" x14ac:dyDescent="0.2">
      <c r="A1055" s="240">
        <v>39778</v>
      </c>
      <c r="B1055" s="214">
        <v>332.72800000000001</v>
      </c>
      <c r="C1055" s="214">
        <v>17.7</v>
      </c>
      <c r="D1055" s="214">
        <v>350.428</v>
      </c>
      <c r="E1055" s="115"/>
      <c r="F1055" s="115"/>
    </row>
    <row r="1056" spans="1:6" x14ac:dyDescent="0.2">
      <c r="A1056" s="240">
        <v>39779</v>
      </c>
      <c r="B1056" s="214">
        <v>206.00800000000001</v>
      </c>
      <c r="C1056" s="214">
        <v>0</v>
      </c>
      <c r="D1056" s="214">
        <v>206.00800000000001</v>
      </c>
      <c r="E1056" s="115"/>
      <c r="F1056" s="115"/>
    </row>
    <row r="1057" spans="1:22" x14ac:dyDescent="0.2">
      <c r="A1057" s="240">
        <v>39780</v>
      </c>
      <c r="B1057" s="214">
        <v>34.76</v>
      </c>
      <c r="C1057" s="214">
        <v>0</v>
      </c>
      <c r="D1057" s="214">
        <v>34.76</v>
      </c>
      <c r="E1057" s="115"/>
      <c r="F1057" s="115"/>
    </row>
    <row r="1058" spans="1:22" x14ac:dyDescent="0.2">
      <c r="A1058" s="240">
        <v>39781</v>
      </c>
      <c r="B1058" s="214">
        <v>316.27200000000005</v>
      </c>
      <c r="C1058" s="214">
        <v>0</v>
      </c>
      <c r="D1058" s="214">
        <v>316.27200000000005</v>
      </c>
      <c r="E1058" s="115"/>
      <c r="F1058" s="115"/>
    </row>
    <row r="1059" spans="1:22" x14ac:dyDescent="0.2">
      <c r="A1059" s="240">
        <v>39782</v>
      </c>
      <c r="B1059" s="214">
        <v>2053.04</v>
      </c>
      <c r="C1059" s="214">
        <v>1296.8789999999999</v>
      </c>
      <c r="D1059" s="214">
        <v>3349.9190000000003</v>
      </c>
      <c r="E1059" s="116" t="s">
        <v>456</v>
      </c>
      <c r="F1059" s="116">
        <v>0.9</v>
      </c>
      <c r="G1059" s="117">
        <f>D1059*F1059</f>
        <v>3014.9271000000003</v>
      </c>
      <c r="H1059" s="117">
        <f>SUM(G1059:G1060)</f>
        <v>9396.3063000000002</v>
      </c>
      <c r="I1059" s="110">
        <v>39782.642361111109</v>
      </c>
      <c r="J1059" s="110">
        <v>39783.506944444445</v>
      </c>
      <c r="K1059" s="113">
        <v>39782.520833333336</v>
      </c>
      <c r="L1059" s="113">
        <v>39783.583333333336</v>
      </c>
      <c r="M1059" s="117" t="s">
        <v>428</v>
      </c>
      <c r="N1059" s="117">
        <v>4</v>
      </c>
    </row>
    <row r="1060" spans="1:22" x14ac:dyDescent="0.2">
      <c r="A1060" s="240">
        <v>39783</v>
      </c>
      <c r="B1060" s="212">
        <v>6394.3440000000001</v>
      </c>
      <c r="C1060" s="212">
        <v>1582.3799999999999</v>
      </c>
      <c r="D1060" s="212">
        <v>7976.7239999999993</v>
      </c>
      <c r="E1060" s="116" t="s">
        <v>456</v>
      </c>
      <c r="F1060" s="116">
        <v>0.8</v>
      </c>
      <c r="G1060" s="117">
        <f>D1060*F1060</f>
        <v>6381.3791999999994</v>
      </c>
      <c r="H1060" s="117"/>
      <c r="I1060" s="117"/>
      <c r="J1060" s="117"/>
      <c r="K1060" s="217"/>
      <c r="L1060" s="117"/>
      <c r="M1060" s="117"/>
      <c r="N1060" s="117"/>
      <c r="O1060" s="97"/>
      <c r="Q1060" s="212"/>
      <c r="T1060" s="97"/>
      <c r="U1060" s="97"/>
      <c r="V1060" s="97"/>
    </row>
    <row r="1061" spans="1:22" x14ac:dyDescent="0.2">
      <c r="A1061" s="240">
        <v>39784</v>
      </c>
      <c r="B1061" s="212">
        <v>575.87200000000007</v>
      </c>
      <c r="C1061" s="212">
        <v>11.799999999999999</v>
      </c>
      <c r="D1061" s="212">
        <v>587.67200000000003</v>
      </c>
      <c r="E1061" s="115"/>
      <c r="F1061" s="115"/>
      <c r="K1061" s="157"/>
      <c r="O1061" s="97"/>
      <c r="Q1061" s="212"/>
      <c r="T1061" s="97"/>
      <c r="U1061" s="97"/>
      <c r="V1061" s="97"/>
    </row>
    <row r="1062" spans="1:22" x14ac:dyDescent="0.2">
      <c r="A1062" s="240">
        <v>39785</v>
      </c>
      <c r="B1062" s="212">
        <v>3826.6447999999996</v>
      </c>
      <c r="C1062" s="212">
        <v>1500.9599999999996</v>
      </c>
      <c r="D1062" s="212">
        <v>5327.6048000000001</v>
      </c>
      <c r="E1062" s="115"/>
      <c r="F1062" s="115"/>
      <c r="K1062" s="157"/>
      <c r="O1062" s="97"/>
      <c r="Q1062" s="212"/>
      <c r="T1062" s="97"/>
      <c r="U1062" s="97"/>
      <c r="V1062" s="97"/>
    </row>
    <row r="1063" spans="1:22" x14ac:dyDescent="0.2">
      <c r="A1063" s="240">
        <v>39786</v>
      </c>
      <c r="B1063" s="212">
        <v>595.76</v>
      </c>
      <c r="C1063" s="212">
        <v>210.63</v>
      </c>
      <c r="D1063" s="212">
        <v>806.39</v>
      </c>
      <c r="E1063" s="115"/>
      <c r="F1063" s="115"/>
      <c r="K1063" s="157"/>
      <c r="O1063" s="97"/>
      <c r="Q1063" s="212"/>
      <c r="T1063" s="97"/>
      <c r="U1063" s="97"/>
      <c r="V1063" s="97"/>
    </row>
    <row r="1064" spans="1:22" x14ac:dyDescent="0.2">
      <c r="A1064" s="240">
        <v>39787</v>
      </c>
      <c r="B1064" s="212">
        <v>907.28000000000009</v>
      </c>
      <c r="C1064" s="212">
        <v>319.19</v>
      </c>
      <c r="D1064" s="212">
        <v>1226.4699999999998</v>
      </c>
      <c r="E1064" s="115"/>
      <c r="F1064" s="115"/>
      <c r="K1064" s="157"/>
      <c r="O1064" s="97"/>
      <c r="Q1064" s="212"/>
      <c r="T1064" s="97"/>
      <c r="U1064" s="97"/>
      <c r="V1064" s="97"/>
    </row>
    <row r="1065" spans="1:22" x14ac:dyDescent="0.2">
      <c r="A1065" s="240">
        <v>39788</v>
      </c>
      <c r="B1065" s="212">
        <v>3061.4496000000004</v>
      </c>
      <c r="C1065" s="212">
        <v>853.13999999999987</v>
      </c>
      <c r="D1065" s="212">
        <v>3914.5896000000007</v>
      </c>
      <c r="E1065" s="115"/>
      <c r="F1065" s="115"/>
      <c r="K1065" s="157"/>
      <c r="O1065" s="97"/>
      <c r="Q1065" s="212"/>
      <c r="T1065" s="97"/>
      <c r="U1065" s="97"/>
      <c r="V1065" s="97"/>
    </row>
    <row r="1066" spans="1:22" x14ac:dyDescent="0.2">
      <c r="A1066" s="240">
        <v>39789</v>
      </c>
      <c r="B1066" s="212">
        <v>1377.2</v>
      </c>
      <c r="C1066" s="212">
        <v>337.47999999999996</v>
      </c>
      <c r="D1066" s="212">
        <v>1714.68</v>
      </c>
      <c r="E1066" s="115"/>
      <c r="F1066" s="115"/>
      <c r="K1066" s="157"/>
      <c r="O1066" s="97"/>
      <c r="T1066" s="97"/>
      <c r="U1066" s="97"/>
      <c r="V1066" s="97"/>
    </row>
    <row r="1067" spans="1:22" x14ac:dyDescent="0.2">
      <c r="A1067" s="240">
        <v>39790</v>
      </c>
      <c r="B1067" s="212">
        <v>1934.7503999999999</v>
      </c>
      <c r="C1067" s="212">
        <v>804.17</v>
      </c>
      <c r="D1067" s="212">
        <v>2738.9204</v>
      </c>
      <c r="E1067" s="116" t="s">
        <v>457</v>
      </c>
      <c r="F1067" s="116">
        <v>0.8</v>
      </c>
      <c r="G1067" s="117">
        <f>D1067*F1067</f>
        <v>2191.1363200000001</v>
      </c>
      <c r="H1067" s="117">
        <f>SUM(G1067:G1068)</f>
        <v>9011.9469680000002</v>
      </c>
      <c r="I1067" s="110">
        <v>39790.65625</v>
      </c>
      <c r="J1067" s="110">
        <v>39791.767361111109</v>
      </c>
      <c r="K1067" s="113">
        <v>39790.5625</v>
      </c>
      <c r="L1067" s="119">
        <v>39791.958333333336</v>
      </c>
      <c r="M1067" s="117" t="s">
        <v>463</v>
      </c>
      <c r="N1067" s="117">
        <v>4</v>
      </c>
      <c r="O1067" s="97"/>
      <c r="Q1067" s="212"/>
      <c r="T1067" s="97"/>
      <c r="U1067" s="97"/>
      <c r="V1067" s="97"/>
    </row>
    <row r="1068" spans="1:22" x14ac:dyDescent="0.2">
      <c r="A1068" s="240">
        <v>39791</v>
      </c>
      <c r="B1068" s="212">
        <v>7832.1143999999995</v>
      </c>
      <c r="C1068" s="212">
        <v>2348.1999999999998</v>
      </c>
      <c r="D1068" s="212">
        <v>10180.314399999999</v>
      </c>
      <c r="E1068" s="116" t="s">
        <v>458</v>
      </c>
      <c r="F1068" s="116">
        <v>0.67</v>
      </c>
      <c r="G1068" s="117">
        <f>D1068*F1068</f>
        <v>6820.8106479999997</v>
      </c>
      <c r="H1068" s="117">
        <f>D1068*0.2+G1069</f>
        <v>2204.0822800000001</v>
      </c>
      <c r="I1068" s="110">
        <v>39791.815972222219</v>
      </c>
      <c r="J1068" s="110">
        <v>39792.333333333336</v>
      </c>
      <c r="K1068" s="113"/>
      <c r="L1068" s="117"/>
      <c r="M1068" s="117"/>
      <c r="N1068" s="117"/>
      <c r="O1068" s="97"/>
      <c r="Q1068" s="212"/>
      <c r="T1068" s="97"/>
      <c r="U1068" s="97"/>
      <c r="V1068" s="97"/>
    </row>
    <row r="1069" spans="1:22" x14ac:dyDescent="0.2">
      <c r="A1069" s="240">
        <v>39792</v>
      </c>
      <c r="B1069" s="212">
        <v>640.21759999999995</v>
      </c>
      <c r="C1069" s="212">
        <v>31.86</v>
      </c>
      <c r="D1069" s="212">
        <v>672.07760000000007</v>
      </c>
      <c r="E1069" s="116" t="s">
        <v>458</v>
      </c>
      <c r="F1069" s="116">
        <v>0.25</v>
      </c>
      <c r="G1069" s="117">
        <f>D1069*F1069</f>
        <v>168.01940000000002</v>
      </c>
      <c r="H1069" s="117"/>
      <c r="I1069" s="117"/>
      <c r="J1069" s="117"/>
      <c r="K1069" s="113"/>
      <c r="L1069" s="117"/>
      <c r="M1069" s="117"/>
      <c r="N1069" s="117"/>
      <c r="O1069" s="97"/>
      <c r="Q1069" s="212"/>
      <c r="T1069" s="97"/>
      <c r="U1069" s="97"/>
      <c r="V1069" s="97"/>
    </row>
    <row r="1070" spans="1:22" x14ac:dyDescent="0.2">
      <c r="A1070" s="240">
        <v>39793</v>
      </c>
      <c r="B1070" s="212">
        <v>229.68000000000004</v>
      </c>
      <c r="C1070" s="212">
        <v>0</v>
      </c>
      <c r="D1070" s="212">
        <v>229.68000000000004</v>
      </c>
      <c r="E1070" s="115"/>
      <c r="F1070" s="115"/>
      <c r="K1070" s="123"/>
      <c r="O1070" s="97"/>
      <c r="T1070" s="97"/>
      <c r="U1070" s="97"/>
      <c r="V1070" s="97"/>
    </row>
    <row r="1071" spans="1:22" x14ac:dyDescent="0.2">
      <c r="A1071" s="240">
        <v>39794</v>
      </c>
      <c r="B1071" s="212">
        <v>96.500799999999998</v>
      </c>
      <c r="C1071" s="212">
        <v>0</v>
      </c>
      <c r="D1071" s="212">
        <v>96.500799999999998</v>
      </c>
      <c r="E1071" s="115"/>
      <c r="F1071" s="115"/>
      <c r="K1071" s="123"/>
      <c r="O1071" s="97"/>
      <c r="T1071" s="97"/>
      <c r="U1071" s="97"/>
      <c r="V1071" s="97"/>
    </row>
    <row r="1072" spans="1:22" x14ac:dyDescent="0.2">
      <c r="A1072" s="240">
        <v>39795</v>
      </c>
      <c r="B1072" s="212">
        <v>33.704000000000001</v>
      </c>
      <c r="C1072" s="212">
        <v>18.29</v>
      </c>
      <c r="D1072" s="212">
        <v>51.994</v>
      </c>
      <c r="E1072" s="115"/>
      <c r="F1072" s="115"/>
      <c r="K1072" s="123"/>
      <c r="O1072" s="97"/>
      <c r="T1072" s="97"/>
      <c r="U1072" s="97"/>
      <c r="V1072" s="97"/>
    </row>
    <row r="1073" spans="1:22" x14ac:dyDescent="0.2">
      <c r="A1073" s="240">
        <v>39796</v>
      </c>
      <c r="B1073" s="212">
        <v>236.06</v>
      </c>
      <c r="C1073" s="212">
        <v>0</v>
      </c>
      <c r="D1073" s="212">
        <v>236.06</v>
      </c>
      <c r="E1073" s="115"/>
      <c r="F1073" s="115"/>
      <c r="K1073" s="123"/>
      <c r="O1073" s="97"/>
      <c r="T1073" s="97"/>
      <c r="U1073" s="97"/>
      <c r="V1073" s="97"/>
    </row>
    <row r="1074" spans="1:22" x14ac:dyDescent="0.2">
      <c r="A1074" s="240">
        <v>39797</v>
      </c>
      <c r="B1074" s="212">
        <v>1370.952</v>
      </c>
      <c r="C1074" s="212">
        <v>21.83</v>
      </c>
      <c r="D1074" s="212">
        <v>1392.7819999999999</v>
      </c>
      <c r="E1074" s="115"/>
      <c r="F1074" s="115"/>
      <c r="K1074" s="123"/>
      <c r="O1074" s="97"/>
      <c r="T1074" s="97"/>
      <c r="U1074" s="97"/>
      <c r="V1074" s="97"/>
    </row>
    <row r="1075" spans="1:22" x14ac:dyDescent="0.2">
      <c r="A1075" s="240">
        <v>39798</v>
      </c>
      <c r="B1075" s="212">
        <v>4676.0736000000006</v>
      </c>
      <c r="C1075" s="212">
        <v>1218.3500000000001</v>
      </c>
      <c r="D1075" s="212">
        <v>5894.4236000000001</v>
      </c>
      <c r="E1075" s="115"/>
      <c r="F1075" s="115"/>
      <c r="K1075" s="123"/>
      <c r="O1075" s="97"/>
      <c r="Q1075" s="212"/>
      <c r="T1075" s="97"/>
      <c r="U1075" s="97"/>
      <c r="V1075" s="97"/>
    </row>
    <row r="1076" spans="1:22" x14ac:dyDescent="0.2">
      <c r="A1076" s="240">
        <v>39799</v>
      </c>
      <c r="B1076" s="212">
        <v>2236.0976000000001</v>
      </c>
      <c r="C1076" s="212">
        <v>165.79</v>
      </c>
      <c r="D1076" s="212">
        <v>2401.8876</v>
      </c>
      <c r="E1076" s="115"/>
      <c r="F1076" s="115"/>
      <c r="K1076" s="123"/>
      <c r="O1076" s="97"/>
      <c r="Q1076" s="212"/>
      <c r="T1076" s="97"/>
      <c r="U1076" s="97"/>
      <c r="V1076" s="97"/>
    </row>
    <row r="1077" spans="1:22" x14ac:dyDescent="0.2">
      <c r="A1077" s="240">
        <v>39800</v>
      </c>
      <c r="B1077" s="212">
        <v>508.64</v>
      </c>
      <c r="C1077" s="212">
        <v>145.13999999999999</v>
      </c>
      <c r="D1077" s="212">
        <v>653.78</v>
      </c>
      <c r="E1077" s="115"/>
      <c r="F1077" s="115"/>
      <c r="K1077" s="123"/>
      <c r="O1077" s="97"/>
      <c r="Q1077" s="212"/>
      <c r="T1077" s="97"/>
      <c r="U1077" s="97"/>
      <c r="V1077" s="97"/>
    </row>
    <row r="1078" spans="1:22" x14ac:dyDescent="0.2">
      <c r="A1078" s="240">
        <v>39801</v>
      </c>
      <c r="B1078" s="212">
        <v>3628.6800000000003</v>
      </c>
      <c r="C1078" s="212">
        <v>835.43999999999994</v>
      </c>
      <c r="D1078" s="212">
        <v>4464.12</v>
      </c>
      <c r="E1078" s="115"/>
      <c r="F1078" s="115"/>
      <c r="K1078" s="123"/>
      <c r="O1078" s="97"/>
      <c r="Q1078" s="212"/>
      <c r="T1078" s="97"/>
      <c r="U1078" s="97"/>
      <c r="V1078" s="97"/>
    </row>
    <row r="1079" spans="1:22" x14ac:dyDescent="0.2">
      <c r="A1079" s="240">
        <v>39802</v>
      </c>
      <c r="B1079" s="212">
        <v>2480.948800000001</v>
      </c>
      <c r="C1079" s="212">
        <v>536.9</v>
      </c>
      <c r="D1079" s="212">
        <v>3017.8487999999998</v>
      </c>
      <c r="E1079" s="115"/>
      <c r="F1079" s="115"/>
      <c r="K1079" s="123"/>
      <c r="O1079" s="97"/>
      <c r="T1079" s="97"/>
      <c r="U1079" s="97"/>
      <c r="V1079" s="97"/>
    </row>
    <row r="1080" spans="1:22" x14ac:dyDescent="0.2">
      <c r="A1080" s="240">
        <v>39803</v>
      </c>
      <c r="B1080" s="212">
        <v>2252.9408000000003</v>
      </c>
      <c r="C1080" s="212">
        <v>296.18</v>
      </c>
      <c r="D1080" s="212">
        <v>2549.1208000000001</v>
      </c>
      <c r="E1080" s="115"/>
      <c r="F1080" s="115"/>
      <c r="K1080" s="123"/>
      <c r="O1080" s="97"/>
      <c r="Q1080" s="212"/>
      <c r="T1080" s="97"/>
      <c r="U1080" s="97"/>
      <c r="V1080" s="97"/>
    </row>
    <row r="1081" spans="1:22" x14ac:dyDescent="0.2">
      <c r="A1081" s="240">
        <v>39804</v>
      </c>
      <c r="B1081" s="212">
        <v>894.16799999999989</v>
      </c>
      <c r="C1081" s="212">
        <v>0</v>
      </c>
      <c r="D1081" s="212">
        <v>894.16799999999989</v>
      </c>
      <c r="E1081" s="115"/>
      <c r="F1081" s="115"/>
      <c r="K1081" s="123"/>
      <c r="O1081" s="97"/>
      <c r="Q1081" s="212"/>
      <c r="T1081" s="97"/>
      <c r="U1081" s="97"/>
      <c r="V1081" s="97"/>
    </row>
    <row r="1082" spans="1:22" x14ac:dyDescent="0.2">
      <c r="A1082" s="240">
        <v>39805</v>
      </c>
      <c r="B1082" s="212">
        <v>6793.6879999999992</v>
      </c>
      <c r="C1082" s="212">
        <v>2054.9699999999998</v>
      </c>
      <c r="D1082" s="212">
        <v>8848.6580000000031</v>
      </c>
      <c r="E1082" s="115"/>
      <c r="F1082" s="115"/>
      <c r="K1082" s="123"/>
      <c r="O1082" s="97"/>
      <c r="Q1082" s="212"/>
      <c r="T1082" s="97"/>
      <c r="U1082" s="97"/>
      <c r="V1082" s="97"/>
    </row>
    <row r="1083" spans="1:22" x14ac:dyDescent="0.2">
      <c r="A1083" s="240">
        <v>39806</v>
      </c>
      <c r="B1083" s="212">
        <v>4828.5599999999986</v>
      </c>
      <c r="C1083" s="212">
        <v>1335.76</v>
      </c>
      <c r="D1083" s="212">
        <v>6164.3199999999988</v>
      </c>
      <c r="E1083" s="115"/>
      <c r="F1083" s="115"/>
      <c r="K1083" s="123"/>
      <c r="O1083" s="97"/>
      <c r="Q1083" s="212"/>
      <c r="T1083" s="97"/>
      <c r="U1083" s="97"/>
      <c r="V1083" s="97"/>
    </row>
    <row r="1084" spans="1:22" x14ac:dyDescent="0.2">
      <c r="A1084" s="240">
        <v>39807</v>
      </c>
      <c r="B1084" s="212">
        <v>414.88480000000004</v>
      </c>
      <c r="C1084" s="212">
        <v>0</v>
      </c>
      <c r="D1084" s="212">
        <v>414.88480000000004</v>
      </c>
      <c r="E1084" s="115"/>
      <c r="F1084" s="115"/>
      <c r="K1084" s="123"/>
      <c r="O1084" s="97"/>
      <c r="T1084" s="97"/>
      <c r="U1084" s="97"/>
      <c r="V1084" s="97"/>
    </row>
    <row r="1085" spans="1:22" x14ac:dyDescent="0.2">
      <c r="A1085" s="240">
        <v>39808</v>
      </c>
      <c r="B1085" s="212">
        <v>1702.008</v>
      </c>
      <c r="C1085" s="212">
        <v>11.209999999999999</v>
      </c>
      <c r="D1085" s="212">
        <v>1713.2180000000001</v>
      </c>
      <c r="E1085" s="115"/>
      <c r="F1085" s="115"/>
      <c r="K1085" s="123"/>
      <c r="O1085" s="97"/>
      <c r="Q1085" s="212"/>
      <c r="T1085" s="97"/>
      <c r="U1085" s="97"/>
      <c r="V1085" s="97"/>
    </row>
    <row r="1086" spans="1:22" x14ac:dyDescent="0.2">
      <c r="A1086" s="240">
        <v>39810</v>
      </c>
      <c r="B1086" s="212">
        <v>2032.7999999999997</v>
      </c>
      <c r="C1086" s="212">
        <v>88.5</v>
      </c>
      <c r="D1086" s="212">
        <v>2121.2999999999997</v>
      </c>
      <c r="E1086" s="115"/>
      <c r="F1086" s="115"/>
      <c r="K1086" s="123"/>
      <c r="O1086" s="97"/>
      <c r="Q1086" s="212"/>
      <c r="T1086" s="97"/>
      <c r="U1086" s="97"/>
      <c r="V1086" s="97"/>
    </row>
    <row r="1087" spans="1:22" x14ac:dyDescent="0.2">
      <c r="A1087" s="240">
        <v>39811</v>
      </c>
      <c r="B1087" s="212">
        <v>559.67999999999995</v>
      </c>
      <c r="C1087" s="212">
        <v>0</v>
      </c>
      <c r="D1087" s="212">
        <v>559.67999999999995</v>
      </c>
      <c r="E1087" s="115"/>
      <c r="F1087" s="115"/>
      <c r="K1087" s="123"/>
      <c r="O1087" s="97"/>
      <c r="Q1087" s="212"/>
      <c r="T1087" s="97"/>
      <c r="U1087" s="97"/>
      <c r="V1087" s="97"/>
    </row>
    <row r="1088" spans="1:22" x14ac:dyDescent="0.2">
      <c r="A1088" s="240">
        <v>39812</v>
      </c>
      <c r="B1088" s="212">
        <v>2103.8688000000002</v>
      </c>
      <c r="C1088" s="212">
        <v>434.24</v>
      </c>
      <c r="D1088" s="212">
        <v>2538.1088</v>
      </c>
      <c r="E1088" s="115"/>
      <c r="F1088" s="115"/>
      <c r="K1088" s="123"/>
      <c r="O1088" s="97"/>
      <c r="Q1088" s="212"/>
      <c r="T1088" s="97"/>
      <c r="U1088" s="97"/>
      <c r="V1088" s="97"/>
    </row>
    <row r="1089" spans="1:22" x14ac:dyDescent="0.2">
      <c r="A1089" s="240">
        <v>39813</v>
      </c>
      <c r="B1089" s="212">
        <v>476.51999999999992</v>
      </c>
      <c r="C1089" s="212">
        <v>0</v>
      </c>
      <c r="D1089" s="212">
        <v>476.51999999999992</v>
      </c>
      <c r="E1089" s="115"/>
      <c r="F1089" s="115"/>
      <c r="K1089" s="123"/>
      <c r="O1089" s="97"/>
      <c r="T1089" s="97"/>
      <c r="U1089" s="97"/>
      <c r="V1089" s="97"/>
    </row>
    <row r="1090" spans="1:22" x14ac:dyDescent="0.2">
      <c r="A1090" s="240">
        <v>39815</v>
      </c>
      <c r="B1090" s="214">
        <v>562.31999999999994</v>
      </c>
      <c r="C1090" s="214">
        <v>0</v>
      </c>
      <c r="D1090" s="214">
        <v>562.31999999999994</v>
      </c>
      <c r="E1090" s="115"/>
      <c r="F1090" s="115"/>
    </row>
    <row r="1091" spans="1:22" x14ac:dyDescent="0.2">
      <c r="A1091" s="240">
        <v>39816</v>
      </c>
      <c r="B1091" s="214">
        <v>9.24</v>
      </c>
      <c r="C1091" s="214">
        <v>0</v>
      </c>
      <c r="D1091" s="214">
        <v>9.24</v>
      </c>
      <c r="E1091" s="115"/>
      <c r="F1091" s="115"/>
    </row>
    <row r="1092" spans="1:22" x14ac:dyDescent="0.2">
      <c r="A1092" s="240">
        <v>39817</v>
      </c>
      <c r="B1092" s="214">
        <v>359.03999999999996</v>
      </c>
      <c r="C1092" s="214">
        <v>37.76</v>
      </c>
      <c r="D1092" s="214">
        <v>396.79999999999995</v>
      </c>
      <c r="E1092" s="115"/>
      <c r="F1092" s="115"/>
    </row>
    <row r="1093" spans="1:22" x14ac:dyDescent="0.2">
      <c r="A1093" s="240">
        <v>39818</v>
      </c>
      <c r="B1093" s="214">
        <v>355.52</v>
      </c>
      <c r="C1093" s="214">
        <v>0</v>
      </c>
      <c r="D1093" s="214">
        <v>355.52</v>
      </c>
      <c r="E1093" s="115"/>
      <c r="F1093" s="115"/>
    </row>
    <row r="1094" spans="1:22" x14ac:dyDescent="0.2">
      <c r="A1094" s="240">
        <v>39819</v>
      </c>
      <c r="B1094" s="214">
        <v>2409.4399999999996</v>
      </c>
      <c r="C1094" s="214">
        <v>574.07000000000005</v>
      </c>
      <c r="D1094" s="214">
        <v>2983.5099999999998</v>
      </c>
      <c r="E1094" s="115"/>
      <c r="F1094" s="115"/>
    </row>
    <row r="1095" spans="1:22" x14ac:dyDescent="0.2">
      <c r="A1095" s="240">
        <v>39820</v>
      </c>
      <c r="B1095" s="214">
        <v>5394.4000000000005</v>
      </c>
      <c r="C1095" s="214">
        <v>937.51</v>
      </c>
      <c r="D1095" s="214">
        <v>6331.91</v>
      </c>
      <c r="E1095" s="115"/>
      <c r="F1095" s="115"/>
    </row>
    <row r="1096" spans="1:22" x14ac:dyDescent="0.2">
      <c r="A1096" s="240">
        <v>39821</v>
      </c>
      <c r="B1096" s="214">
        <v>664.83999999999992</v>
      </c>
      <c r="C1096" s="214">
        <v>0</v>
      </c>
      <c r="D1096" s="214">
        <v>664.83999999999992</v>
      </c>
      <c r="E1096" s="115"/>
      <c r="F1096" s="115"/>
    </row>
    <row r="1097" spans="1:22" x14ac:dyDescent="0.2">
      <c r="A1097" s="240">
        <v>39822</v>
      </c>
      <c r="B1097" s="214">
        <v>9149.3599999999988</v>
      </c>
      <c r="C1097" s="214">
        <v>1683.2699999999998</v>
      </c>
      <c r="D1097" s="214">
        <v>10832.629999999997</v>
      </c>
      <c r="E1097" s="116" t="s">
        <v>459</v>
      </c>
      <c r="F1097" s="116">
        <v>0.75</v>
      </c>
      <c r="G1097" s="117">
        <f>D1097*F1097</f>
        <v>8124.472499999998</v>
      </c>
      <c r="H1097" s="117">
        <f>SUM(G1097)</f>
        <v>8124.472499999998</v>
      </c>
      <c r="I1097" s="110">
        <v>39822.256944444445</v>
      </c>
      <c r="J1097" s="110">
        <v>39822.684027777781</v>
      </c>
      <c r="K1097" s="119">
        <v>39822.208333333336</v>
      </c>
      <c r="L1097" s="119">
        <v>39822.75</v>
      </c>
      <c r="M1097" s="117" t="s">
        <v>428</v>
      </c>
      <c r="N1097" s="117">
        <v>3</v>
      </c>
    </row>
    <row r="1098" spans="1:22" x14ac:dyDescent="0.2">
      <c r="A1098" s="240">
        <v>39823</v>
      </c>
      <c r="B1098" s="214">
        <v>1317.3600000000001</v>
      </c>
      <c r="C1098" s="214">
        <v>304.43999999999994</v>
      </c>
      <c r="D1098" s="214">
        <v>1621.8</v>
      </c>
      <c r="E1098" s="115"/>
      <c r="F1098" s="115"/>
    </row>
    <row r="1099" spans="1:22" x14ac:dyDescent="0.2">
      <c r="A1099" s="240">
        <v>39824</v>
      </c>
      <c r="B1099" s="214">
        <v>589.6</v>
      </c>
      <c r="C1099" s="214">
        <v>25.96</v>
      </c>
      <c r="D1099" s="214">
        <v>615.56000000000006</v>
      </c>
      <c r="E1099" s="115"/>
      <c r="F1099" s="115"/>
    </row>
    <row r="1100" spans="1:22" x14ac:dyDescent="0.2">
      <c r="A1100" s="240">
        <v>39825</v>
      </c>
      <c r="B1100" s="214">
        <v>2693.2400000000002</v>
      </c>
      <c r="C1100" s="214">
        <v>480.84999999999997</v>
      </c>
      <c r="D1100" s="214">
        <v>3174.09</v>
      </c>
      <c r="E1100" s="115"/>
      <c r="F1100" s="115"/>
    </row>
    <row r="1101" spans="1:22" x14ac:dyDescent="0.2">
      <c r="A1101" s="240">
        <v>39826</v>
      </c>
      <c r="B1101" s="214">
        <v>1396.5600000000002</v>
      </c>
      <c r="C1101" s="214">
        <v>17.7</v>
      </c>
      <c r="D1101" s="214">
        <v>1414.2600000000002</v>
      </c>
      <c r="E1101" s="115"/>
      <c r="F1101" s="115"/>
    </row>
    <row r="1102" spans="1:22" x14ac:dyDescent="0.2">
      <c r="A1102" s="240">
        <v>39827</v>
      </c>
      <c r="B1102" s="214">
        <v>5115.880000000001</v>
      </c>
      <c r="C1102" s="214">
        <v>765.23</v>
      </c>
      <c r="D1102" s="214">
        <v>5881.1100000000006</v>
      </c>
      <c r="E1102" s="115"/>
      <c r="F1102" s="115"/>
    </row>
    <row r="1103" spans="1:22" x14ac:dyDescent="0.2">
      <c r="A1103" s="240">
        <v>39828</v>
      </c>
      <c r="B1103" s="214">
        <v>255.64000000000001</v>
      </c>
      <c r="C1103" s="214">
        <v>0</v>
      </c>
      <c r="D1103" s="214">
        <v>255.64000000000001</v>
      </c>
      <c r="E1103" s="115"/>
      <c r="F1103" s="115"/>
    </row>
    <row r="1104" spans="1:22" x14ac:dyDescent="0.2">
      <c r="A1104" s="240">
        <v>39829</v>
      </c>
      <c r="B1104" s="214">
        <v>244.64000000000001</v>
      </c>
      <c r="C1104" s="214">
        <v>120.36</v>
      </c>
      <c r="D1104" s="214">
        <v>365</v>
      </c>
      <c r="E1104" s="115"/>
      <c r="F1104" s="115"/>
    </row>
    <row r="1105" spans="1:6" x14ac:dyDescent="0.2">
      <c r="A1105" s="240">
        <v>39830</v>
      </c>
      <c r="B1105" s="214">
        <v>3105.96</v>
      </c>
      <c r="C1105" s="214">
        <v>1040.17</v>
      </c>
      <c r="D1105" s="214">
        <v>4146.13</v>
      </c>
      <c r="E1105" s="115"/>
      <c r="F1105" s="115"/>
    </row>
    <row r="1106" spans="1:6" x14ac:dyDescent="0.2">
      <c r="A1106" s="240">
        <v>39831</v>
      </c>
      <c r="B1106" s="214">
        <v>674.96</v>
      </c>
      <c r="C1106" s="214">
        <v>0</v>
      </c>
      <c r="D1106" s="214">
        <v>674.96</v>
      </c>
      <c r="E1106" s="115"/>
      <c r="F1106" s="115"/>
    </row>
    <row r="1107" spans="1:6" x14ac:dyDescent="0.2">
      <c r="A1107" s="240">
        <v>39832</v>
      </c>
      <c r="B1107" s="214">
        <v>758.56</v>
      </c>
      <c r="C1107" s="214">
        <v>0</v>
      </c>
      <c r="D1107" s="214">
        <v>758.56</v>
      </c>
      <c r="E1107" s="115"/>
      <c r="F1107" s="115"/>
    </row>
    <row r="1108" spans="1:6" x14ac:dyDescent="0.2">
      <c r="A1108" s="240">
        <v>39833</v>
      </c>
      <c r="B1108" s="214">
        <v>812.68</v>
      </c>
      <c r="C1108" s="214">
        <v>10.62</v>
      </c>
      <c r="D1108" s="214">
        <v>823.3</v>
      </c>
      <c r="E1108" s="115"/>
      <c r="F1108" s="115"/>
    </row>
    <row r="1109" spans="1:6" x14ac:dyDescent="0.2">
      <c r="A1109" s="240">
        <v>39834</v>
      </c>
      <c r="B1109" s="214">
        <v>70.400000000000006</v>
      </c>
      <c r="C1109" s="214">
        <v>0</v>
      </c>
      <c r="D1109" s="214">
        <v>70.400000000000006</v>
      </c>
      <c r="E1109" s="115"/>
      <c r="F1109" s="115"/>
    </row>
    <row r="1110" spans="1:6" x14ac:dyDescent="0.2">
      <c r="A1110" s="240">
        <v>39835</v>
      </c>
      <c r="B1110" s="214">
        <v>968.88</v>
      </c>
      <c r="C1110" s="214">
        <v>11.799999999999999</v>
      </c>
      <c r="D1110" s="214">
        <v>980.68</v>
      </c>
      <c r="E1110" s="115"/>
      <c r="F1110" s="115"/>
    </row>
    <row r="1111" spans="1:6" x14ac:dyDescent="0.2">
      <c r="A1111" s="240">
        <v>39836</v>
      </c>
      <c r="B1111" s="214">
        <v>543.40000000000009</v>
      </c>
      <c r="C1111" s="214">
        <v>0</v>
      </c>
      <c r="D1111" s="214">
        <v>543.40000000000009</v>
      </c>
      <c r="E1111" s="115"/>
      <c r="F1111" s="115"/>
    </row>
    <row r="1112" spans="1:6" x14ac:dyDescent="0.2">
      <c r="A1112" s="240">
        <v>39837</v>
      </c>
      <c r="B1112" s="214">
        <v>178.64</v>
      </c>
      <c r="C1112" s="214">
        <v>0</v>
      </c>
      <c r="D1112" s="214">
        <v>178.64</v>
      </c>
      <c r="E1112" s="115"/>
      <c r="F1112" s="115"/>
    </row>
    <row r="1113" spans="1:6" x14ac:dyDescent="0.2">
      <c r="A1113" s="240">
        <v>39838</v>
      </c>
      <c r="B1113" s="214">
        <v>167.2</v>
      </c>
      <c r="C1113" s="214">
        <v>0</v>
      </c>
      <c r="D1113" s="214">
        <v>167.2</v>
      </c>
      <c r="E1113" s="115"/>
      <c r="F1113" s="115"/>
    </row>
    <row r="1114" spans="1:6" x14ac:dyDescent="0.2">
      <c r="A1114" s="240">
        <v>39839</v>
      </c>
      <c r="B1114" s="214">
        <v>209.44</v>
      </c>
      <c r="C1114" s="214">
        <v>0</v>
      </c>
      <c r="D1114" s="214">
        <v>209.44</v>
      </c>
      <c r="E1114" s="115"/>
      <c r="F1114" s="115"/>
    </row>
    <row r="1115" spans="1:6" x14ac:dyDescent="0.2">
      <c r="A1115" s="240">
        <v>39840</v>
      </c>
      <c r="B1115" s="214">
        <v>256.96000000000004</v>
      </c>
      <c r="C1115" s="214">
        <v>0</v>
      </c>
      <c r="D1115" s="214">
        <v>256.96000000000004</v>
      </c>
      <c r="E1115" s="115"/>
      <c r="F1115" s="115"/>
    </row>
    <row r="1116" spans="1:6" x14ac:dyDescent="0.2">
      <c r="A1116" s="240">
        <v>39841</v>
      </c>
      <c r="B1116" s="214">
        <v>1042.8</v>
      </c>
      <c r="C1116" s="214">
        <v>96.169999999999987</v>
      </c>
      <c r="D1116" s="214">
        <v>1138.97</v>
      </c>
      <c r="E1116" s="115"/>
      <c r="F1116" s="115"/>
    </row>
    <row r="1117" spans="1:6" x14ac:dyDescent="0.2">
      <c r="A1117" s="240">
        <v>39842</v>
      </c>
      <c r="B1117" s="214">
        <v>2126.52</v>
      </c>
      <c r="C1117" s="214">
        <v>352.23</v>
      </c>
      <c r="D1117" s="214">
        <v>2478.7499999999995</v>
      </c>
      <c r="E1117" s="115"/>
      <c r="F1117" s="115"/>
    </row>
    <row r="1118" spans="1:6" x14ac:dyDescent="0.2">
      <c r="A1118" s="240">
        <v>39843</v>
      </c>
      <c r="B1118" s="214">
        <v>350.24000000000007</v>
      </c>
      <c r="C1118" s="214">
        <v>0</v>
      </c>
      <c r="D1118" s="214">
        <v>350.24000000000007</v>
      </c>
      <c r="E1118" s="115"/>
      <c r="F1118" s="115"/>
    </row>
    <row r="1119" spans="1:6" x14ac:dyDescent="0.2">
      <c r="A1119" s="240">
        <v>39845</v>
      </c>
      <c r="B1119" s="214">
        <v>26.839999999999996</v>
      </c>
      <c r="C1119" s="214">
        <v>0</v>
      </c>
      <c r="D1119" s="214">
        <v>26.839999999999996</v>
      </c>
      <c r="E1119" s="115"/>
      <c r="F1119" s="115"/>
    </row>
    <row r="1120" spans="1:6" x14ac:dyDescent="0.2">
      <c r="A1120" s="240">
        <v>39846</v>
      </c>
      <c r="B1120" s="214">
        <v>600.89040000000011</v>
      </c>
      <c r="C1120" s="214">
        <v>0</v>
      </c>
      <c r="D1120" s="214">
        <v>600.89040000000011</v>
      </c>
      <c r="E1120" s="115"/>
      <c r="F1120" s="115"/>
    </row>
    <row r="1121" spans="1:6" x14ac:dyDescent="0.2">
      <c r="A1121" s="240">
        <v>39847</v>
      </c>
      <c r="B1121" s="214">
        <v>1813.6448000000003</v>
      </c>
      <c r="C1121" s="214">
        <v>655.4899999999999</v>
      </c>
      <c r="D1121" s="214">
        <v>2469.1347999999998</v>
      </c>
      <c r="E1121" s="115"/>
      <c r="F1121" s="115"/>
    </row>
    <row r="1122" spans="1:6" x14ac:dyDescent="0.2">
      <c r="A1122" s="240">
        <v>39848</v>
      </c>
      <c r="B1122" s="214">
        <v>187.80959999999999</v>
      </c>
      <c r="C1122" s="214">
        <v>0</v>
      </c>
      <c r="D1122" s="214">
        <v>187.80959999999999</v>
      </c>
      <c r="E1122" s="115"/>
      <c r="F1122" s="115"/>
    </row>
    <row r="1123" spans="1:6" x14ac:dyDescent="0.2">
      <c r="A1123" s="240">
        <v>39849</v>
      </c>
      <c r="B1123" s="214">
        <v>348.91999999999996</v>
      </c>
      <c r="C1123" s="214">
        <v>0</v>
      </c>
      <c r="D1123" s="214">
        <v>348.91999999999996</v>
      </c>
      <c r="E1123" s="115"/>
      <c r="F1123" s="115"/>
    </row>
    <row r="1124" spans="1:6" x14ac:dyDescent="0.2">
      <c r="A1124" s="240">
        <v>39850</v>
      </c>
      <c r="B1124" s="214">
        <v>436.69119999999998</v>
      </c>
      <c r="C1124" s="214">
        <v>70.8</v>
      </c>
      <c r="D1124" s="214">
        <v>507.49119999999999</v>
      </c>
      <c r="E1124" s="115"/>
      <c r="F1124" s="115"/>
    </row>
    <row r="1125" spans="1:6" x14ac:dyDescent="0.2">
      <c r="A1125" s="240">
        <v>39852</v>
      </c>
      <c r="B1125" s="214">
        <v>71.28</v>
      </c>
      <c r="C1125" s="214">
        <v>0</v>
      </c>
      <c r="D1125" s="214">
        <v>71.28</v>
      </c>
      <c r="E1125" s="115"/>
      <c r="F1125" s="115"/>
    </row>
    <row r="1126" spans="1:6" x14ac:dyDescent="0.2">
      <c r="A1126" s="240">
        <v>39853</v>
      </c>
      <c r="B1126" s="214">
        <v>465.26479999999998</v>
      </c>
      <c r="C1126" s="214">
        <v>87.32</v>
      </c>
      <c r="D1126" s="214">
        <v>552.58479999999997</v>
      </c>
      <c r="E1126" s="115"/>
      <c r="F1126" s="115"/>
    </row>
    <row r="1127" spans="1:6" x14ac:dyDescent="0.2">
      <c r="A1127" s="240">
        <v>39856</v>
      </c>
      <c r="B1127" s="214">
        <v>8.36</v>
      </c>
      <c r="C1127" s="214">
        <v>0</v>
      </c>
      <c r="D1127" s="214">
        <v>8.36</v>
      </c>
      <c r="E1127" s="115"/>
      <c r="F1127" s="115"/>
    </row>
    <row r="1128" spans="1:6" x14ac:dyDescent="0.2">
      <c r="A1128" s="240">
        <v>39857</v>
      </c>
      <c r="B1128" s="214">
        <v>1189.6280000000002</v>
      </c>
      <c r="C1128" s="214">
        <v>395.89</v>
      </c>
      <c r="D1128" s="214">
        <v>1585.518</v>
      </c>
      <c r="E1128" s="115"/>
      <c r="F1128" s="115"/>
    </row>
    <row r="1129" spans="1:6" x14ac:dyDescent="0.2">
      <c r="A1129" s="240">
        <v>39858</v>
      </c>
      <c r="B1129" s="214">
        <v>2916.4256</v>
      </c>
      <c r="C1129" s="214">
        <v>636.6099999999999</v>
      </c>
      <c r="D1129" s="214">
        <v>3553.0356000000002</v>
      </c>
      <c r="E1129" s="115"/>
      <c r="F1129" s="115"/>
    </row>
    <row r="1130" spans="1:6" x14ac:dyDescent="0.2">
      <c r="A1130" s="240">
        <v>39859</v>
      </c>
      <c r="B1130" s="214">
        <v>305.23680000000002</v>
      </c>
      <c r="C1130" s="214">
        <v>12.979999999999999</v>
      </c>
      <c r="D1130" s="214">
        <v>318.21680000000003</v>
      </c>
      <c r="E1130" s="115"/>
      <c r="F1130" s="115"/>
    </row>
    <row r="1131" spans="1:6" x14ac:dyDescent="0.2">
      <c r="A1131" s="240">
        <v>39860</v>
      </c>
      <c r="B1131" s="214">
        <v>465.76640000000003</v>
      </c>
      <c r="C1131" s="214">
        <v>0</v>
      </c>
      <c r="D1131" s="214">
        <v>465.76640000000003</v>
      </c>
      <c r="E1131" s="115"/>
      <c r="F1131" s="115"/>
    </row>
    <row r="1132" spans="1:6" x14ac:dyDescent="0.2">
      <c r="A1132" s="240">
        <v>39861</v>
      </c>
      <c r="B1132" s="214">
        <v>764.71119999999996</v>
      </c>
      <c r="C1132" s="214">
        <v>342.19999999999993</v>
      </c>
      <c r="D1132" s="214">
        <v>1106.9112000000002</v>
      </c>
      <c r="E1132" s="115"/>
      <c r="F1132" s="115"/>
    </row>
    <row r="1133" spans="1:6" x14ac:dyDescent="0.2">
      <c r="A1133" s="240">
        <v>39862</v>
      </c>
      <c r="B1133" s="214">
        <v>2312.64</v>
      </c>
      <c r="C1133" s="214">
        <v>1144.6000000000001</v>
      </c>
      <c r="D1133" s="214">
        <v>3457.2400000000002</v>
      </c>
      <c r="E1133" s="115"/>
      <c r="F1133" s="115"/>
    </row>
    <row r="1134" spans="1:6" x14ac:dyDescent="0.2">
      <c r="A1134" s="240">
        <v>39863</v>
      </c>
      <c r="B1134" s="214">
        <v>315.04000000000002</v>
      </c>
      <c r="C1134" s="214">
        <v>0</v>
      </c>
      <c r="D1134" s="214">
        <v>315.04000000000002</v>
      </c>
      <c r="E1134" s="115"/>
      <c r="F1134" s="115"/>
    </row>
    <row r="1135" spans="1:6" x14ac:dyDescent="0.2">
      <c r="A1135" s="240">
        <v>39864</v>
      </c>
      <c r="B1135" s="214">
        <v>13.64</v>
      </c>
      <c r="C1135" s="214">
        <v>0</v>
      </c>
      <c r="D1135" s="214">
        <v>13.64</v>
      </c>
      <c r="E1135" s="115"/>
      <c r="F1135" s="115"/>
    </row>
    <row r="1136" spans="1:6" x14ac:dyDescent="0.2">
      <c r="A1136" s="240">
        <v>39865</v>
      </c>
      <c r="B1136" s="214">
        <v>8902.9599999999991</v>
      </c>
      <c r="C1136" s="214">
        <v>2694.5299999999997</v>
      </c>
      <c r="D1136" s="214">
        <v>11597.49</v>
      </c>
      <c r="E1136" s="115"/>
      <c r="F1136" s="115"/>
    </row>
    <row r="1137" spans="1:14" x14ac:dyDescent="0.2">
      <c r="A1137" s="240">
        <v>39866</v>
      </c>
      <c r="B1137" s="214">
        <v>420.2</v>
      </c>
      <c r="C1137" s="214">
        <v>11.799999999999999</v>
      </c>
      <c r="D1137" s="214">
        <v>432</v>
      </c>
      <c r="E1137" s="115"/>
      <c r="F1137" s="115"/>
    </row>
    <row r="1138" spans="1:14" x14ac:dyDescent="0.2">
      <c r="A1138" s="240">
        <v>39867</v>
      </c>
      <c r="B1138" s="214">
        <v>450.34879999999998</v>
      </c>
      <c r="C1138" s="214">
        <v>0</v>
      </c>
      <c r="D1138" s="214">
        <v>450.34879999999998</v>
      </c>
      <c r="E1138" s="115"/>
      <c r="F1138" s="115"/>
    </row>
    <row r="1139" spans="1:14" x14ac:dyDescent="0.2">
      <c r="A1139" s="240">
        <v>39868</v>
      </c>
      <c r="B1139" s="214">
        <v>540.31999999999994</v>
      </c>
      <c r="C1139" s="214">
        <v>0</v>
      </c>
      <c r="D1139" s="214">
        <v>540.31999999999994</v>
      </c>
      <c r="E1139" s="115"/>
      <c r="F1139" s="115"/>
    </row>
    <row r="1140" spans="1:14" x14ac:dyDescent="0.2">
      <c r="A1140" s="240">
        <v>39870</v>
      </c>
      <c r="B1140" s="214">
        <v>502.03999999999996</v>
      </c>
      <c r="C1140" s="214">
        <v>0</v>
      </c>
      <c r="D1140" s="214">
        <v>502.03999999999996</v>
      </c>
      <c r="E1140" s="115"/>
      <c r="F1140" s="115"/>
    </row>
    <row r="1141" spans="1:14" x14ac:dyDescent="0.2">
      <c r="A1141" s="240">
        <v>39871</v>
      </c>
      <c r="B1141" s="214">
        <v>5335.88</v>
      </c>
      <c r="C1141" s="214">
        <v>425.39</v>
      </c>
      <c r="D1141" s="214">
        <v>5761.27</v>
      </c>
      <c r="E1141" s="116" t="s">
        <v>460</v>
      </c>
      <c r="F1141" s="116">
        <v>0.8</v>
      </c>
      <c r="G1141" s="117">
        <f>D1141*F1141</f>
        <v>4609.0160000000005</v>
      </c>
      <c r="H1141" s="117">
        <f>SUM(G1141)</f>
        <v>4609.0160000000005</v>
      </c>
      <c r="I1141" s="110">
        <v>39871.263888888891</v>
      </c>
      <c r="J1141" s="110">
        <v>39871.614583333336</v>
      </c>
      <c r="K1141" s="107" t="s">
        <v>464</v>
      </c>
      <c r="L1141" s="119">
        <v>39871.25</v>
      </c>
      <c r="M1141" s="107" t="s">
        <v>465</v>
      </c>
      <c r="N1141" s="107" t="s">
        <v>449</v>
      </c>
    </row>
    <row r="1142" spans="1:14" x14ac:dyDescent="0.2">
      <c r="A1142" s="240">
        <v>39872</v>
      </c>
      <c r="B1142" s="214">
        <v>714.11999999999989</v>
      </c>
      <c r="C1142" s="214">
        <v>150.44999999999999</v>
      </c>
      <c r="D1142" s="214">
        <v>864.56999999999994</v>
      </c>
      <c r="E1142" s="115"/>
      <c r="F1142" s="115"/>
    </row>
    <row r="1143" spans="1:14" x14ac:dyDescent="0.2">
      <c r="A1143" s="240">
        <v>39873</v>
      </c>
      <c r="B1143" s="214">
        <v>214.71999999999997</v>
      </c>
      <c r="C1143" s="214">
        <v>24.189999999999998</v>
      </c>
      <c r="D1143" s="214">
        <v>238.90999999999997</v>
      </c>
      <c r="E1143" s="115"/>
      <c r="F1143" s="115"/>
    </row>
    <row r="1144" spans="1:14" x14ac:dyDescent="0.2">
      <c r="A1144" s="240">
        <v>39874</v>
      </c>
      <c r="B1144" s="214">
        <v>9639.52</v>
      </c>
      <c r="C1144" s="214">
        <v>2046.7099999999998</v>
      </c>
      <c r="D1144" s="214">
        <v>11686.23</v>
      </c>
      <c r="E1144" s="115"/>
      <c r="F1144" s="115"/>
    </row>
    <row r="1145" spans="1:14" x14ac:dyDescent="0.2">
      <c r="A1145" s="240">
        <v>39875</v>
      </c>
      <c r="B1145" s="214">
        <v>114.39999999999999</v>
      </c>
      <c r="C1145" s="214">
        <v>18.88</v>
      </c>
      <c r="D1145" s="214">
        <v>133.28</v>
      </c>
      <c r="E1145" s="115"/>
      <c r="F1145" s="115"/>
    </row>
    <row r="1146" spans="1:14" x14ac:dyDescent="0.2">
      <c r="A1146" s="240">
        <v>39876</v>
      </c>
      <c r="B1146" s="214">
        <v>18.48</v>
      </c>
      <c r="C1146" s="214">
        <v>0</v>
      </c>
      <c r="D1146" s="214">
        <v>18.48</v>
      </c>
      <c r="E1146" s="115"/>
      <c r="F1146" s="115"/>
    </row>
    <row r="1147" spans="1:14" x14ac:dyDescent="0.2">
      <c r="A1147" s="240">
        <v>39880</v>
      </c>
      <c r="B1147" s="214">
        <v>2429.1607999999997</v>
      </c>
      <c r="C1147" s="214">
        <v>620.67999999999995</v>
      </c>
      <c r="D1147" s="214">
        <v>3049.8407999999995</v>
      </c>
      <c r="E1147" s="115"/>
      <c r="F1147" s="115"/>
    </row>
    <row r="1148" spans="1:14" x14ac:dyDescent="0.2">
      <c r="A1148" s="240">
        <v>39881</v>
      </c>
      <c r="B1148" s="214">
        <v>472.89440000000002</v>
      </c>
      <c r="C1148" s="214">
        <v>0</v>
      </c>
      <c r="D1148" s="214">
        <v>472.89440000000002</v>
      </c>
      <c r="E1148" s="115"/>
      <c r="F1148" s="115"/>
    </row>
    <row r="1149" spans="1:14" x14ac:dyDescent="0.2">
      <c r="A1149" s="240">
        <v>39882</v>
      </c>
      <c r="B1149" s="214">
        <v>18.48</v>
      </c>
      <c r="C1149" s="214">
        <v>12.389999999999999</v>
      </c>
      <c r="D1149" s="214">
        <v>30.869999999999997</v>
      </c>
      <c r="E1149" s="115"/>
      <c r="F1149" s="115"/>
    </row>
    <row r="1150" spans="1:14" x14ac:dyDescent="0.2">
      <c r="A1150" s="240">
        <v>39884</v>
      </c>
      <c r="B1150" s="214">
        <v>7.48</v>
      </c>
      <c r="C1150" s="214">
        <v>0</v>
      </c>
      <c r="D1150" s="214">
        <v>7.48</v>
      </c>
      <c r="E1150" s="115"/>
      <c r="F1150" s="115"/>
    </row>
    <row r="1151" spans="1:14" x14ac:dyDescent="0.2">
      <c r="A1151" s="240">
        <v>39885</v>
      </c>
      <c r="B1151" s="214">
        <v>484.30799999999999</v>
      </c>
      <c r="C1151" s="214">
        <v>0</v>
      </c>
      <c r="D1151" s="214">
        <v>484.30799999999999</v>
      </c>
      <c r="E1151" s="115"/>
      <c r="F1151" s="115"/>
    </row>
    <row r="1152" spans="1:14" x14ac:dyDescent="0.2">
      <c r="A1152" s="240">
        <v>39886</v>
      </c>
      <c r="B1152" s="214">
        <v>212.036</v>
      </c>
      <c r="C1152" s="214">
        <v>0</v>
      </c>
      <c r="D1152" s="214">
        <v>212.036</v>
      </c>
      <c r="E1152" s="115"/>
      <c r="F1152" s="115"/>
    </row>
    <row r="1153" spans="1:14" x14ac:dyDescent="0.2">
      <c r="A1153" s="240">
        <v>39887</v>
      </c>
      <c r="B1153" s="214">
        <v>211.25280000000001</v>
      </c>
      <c r="C1153" s="214">
        <v>0</v>
      </c>
      <c r="D1153" s="214">
        <v>211.25280000000001</v>
      </c>
      <c r="E1153" s="115"/>
      <c r="F1153" s="115"/>
    </row>
    <row r="1154" spans="1:14" x14ac:dyDescent="0.2">
      <c r="A1154" s="240">
        <v>39888</v>
      </c>
      <c r="B1154" s="214">
        <v>18.04</v>
      </c>
      <c r="C1154" s="214">
        <v>0</v>
      </c>
      <c r="D1154" s="214">
        <v>18.04</v>
      </c>
      <c r="E1154" s="115"/>
      <c r="F1154" s="115"/>
    </row>
    <row r="1155" spans="1:14" x14ac:dyDescent="0.2">
      <c r="A1155" s="240">
        <v>39890</v>
      </c>
      <c r="B1155" s="214">
        <v>0</v>
      </c>
      <c r="C1155" s="214">
        <v>17.7</v>
      </c>
      <c r="D1155" s="214">
        <v>17.7</v>
      </c>
      <c r="E1155" s="115"/>
      <c r="F1155" s="115"/>
    </row>
    <row r="1156" spans="1:14" x14ac:dyDescent="0.2">
      <c r="A1156" s="240">
        <v>39891</v>
      </c>
      <c r="B1156" s="214">
        <v>141.68</v>
      </c>
      <c r="C1156" s="214">
        <v>0</v>
      </c>
      <c r="D1156" s="214">
        <v>141.68</v>
      </c>
      <c r="E1156" s="115"/>
      <c r="F1156" s="115"/>
    </row>
    <row r="1157" spans="1:14" x14ac:dyDescent="0.2">
      <c r="A1157" s="240">
        <v>39892</v>
      </c>
      <c r="B1157" s="214">
        <v>248.3536</v>
      </c>
      <c r="C1157" s="214">
        <v>0</v>
      </c>
      <c r="D1157" s="214">
        <v>248.3536</v>
      </c>
      <c r="E1157" s="115"/>
      <c r="F1157" s="115"/>
    </row>
    <row r="1158" spans="1:14" x14ac:dyDescent="0.2">
      <c r="A1158" s="240">
        <v>39893</v>
      </c>
      <c r="B1158" s="214">
        <v>44.879999999999995</v>
      </c>
      <c r="C1158" s="214">
        <v>17.7</v>
      </c>
      <c r="D1158" s="214">
        <v>62.58</v>
      </c>
      <c r="E1158" s="115"/>
      <c r="F1158" s="115"/>
    </row>
    <row r="1159" spans="1:14" x14ac:dyDescent="0.2">
      <c r="A1159" s="240">
        <v>39894</v>
      </c>
      <c r="B1159" s="214">
        <v>34.32</v>
      </c>
      <c r="C1159" s="214">
        <v>0</v>
      </c>
      <c r="D1159" s="214">
        <v>34.32</v>
      </c>
      <c r="E1159" s="115"/>
      <c r="F1159" s="115"/>
    </row>
    <row r="1160" spans="1:14" x14ac:dyDescent="0.2">
      <c r="A1160" s="240">
        <v>39898</v>
      </c>
      <c r="B1160" s="214">
        <v>81.84</v>
      </c>
      <c r="C1160" s="214">
        <v>0</v>
      </c>
      <c r="D1160" s="214">
        <v>81.84</v>
      </c>
      <c r="E1160" s="115"/>
      <c r="F1160" s="115"/>
    </row>
    <row r="1161" spans="1:14" x14ac:dyDescent="0.2">
      <c r="A1161" s="240">
        <v>39899</v>
      </c>
      <c r="B1161" s="214">
        <v>11.44</v>
      </c>
      <c r="C1161" s="214">
        <v>0</v>
      </c>
      <c r="D1161" s="214">
        <v>11.44</v>
      </c>
      <c r="E1161" s="115"/>
      <c r="F1161" s="115"/>
    </row>
    <row r="1162" spans="1:14" x14ac:dyDescent="0.2">
      <c r="A1162" s="240">
        <v>39900</v>
      </c>
      <c r="B1162" s="214">
        <v>1068.32</v>
      </c>
      <c r="C1162" s="214">
        <v>282.02</v>
      </c>
      <c r="D1162" s="214">
        <v>1350.3400000000001</v>
      </c>
      <c r="E1162" s="116" t="s">
        <v>461</v>
      </c>
      <c r="F1162" s="116">
        <v>0.8</v>
      </c>
      <c r="G1162" s="117">
        <f>D1162*F1162</f>
        <v>1080.2720000000002</v>
      </c>
      <c r="H1162" s="117">
        <f>SUM(G1162:G1163)</f>
        <v>8185.9098800000011</v>
      </c>
      <c r="I1162" s="110">
        <v>39900.791666666664</v>
      </c>
      <c r="J1162" s="110">
        <v>39901.725694444445</v>
      </c>
      <c r="K1162" s="119">
        <v>39900.729166666664</v>
      </c>
      <c r="L1162" s="119">
        <v>39901.520833333336</v>
      </c>
      <c r="M1162" s="107" t="s">
        <v>466</v>
      </c>
      <c r="N1162" s="117">
        <v>5</v>
      </c>
    </row>
    <row r="1163" spans="1:14" x14ac:dyDescent="0.2">
      <c r="A1163" s="240">
        <v>39901</v>
      </c>
      <c r="B1163" s="214">
        <v>6837.2832000000008</v>
      </c>
      <c r="C1163" s="214">
        <v>1057.8699999999999</v>
      </c>
      <c r="D1163" s="214">
        <v>7895.1532000000016</v>
      </c>
      <c r="E1163" s="116" t="s">
        <v>461</v>
      </c>
      <c r="F1163" s="116">
        <v>0.9</v>
      </c>
      <c r="G1163" s="117">
        <f>D1163*F1163</f>
        <v>7105.6378800000011</v>
      </c>
      <c r="H1163" s="117"/>
      <c r="I1163" s="117"/>
      <c r="J1163" s="117"/>
      <c r="K1163" s="117"/>
      <c r="L1163" s="117"/>
      <c r="M1163" s="117"/>
      <c r="N1163" s="117"/>
    </row>
    <row r="1164" spans="1:14" x14ac:dyDescent="0.2">
      <c r="A1164" s="240">
        <v>39902</v>
      </c>
      <c r="B1164" s="214">
        <v>124.96</v>
      </c>
      <c r="C1164" s="214">
        <v>0</v>
      </c>
      <c r="D1164" s="214">
        <v>124.96</v>
      </c>
      <c r="E1164" s="115"/>
      <c r="F1164" s="115"/>
    </row>
    <row r="1165" spans="1:14" x14ac:dyDescent="0.2">
      <c r="A1165" s="240">
        <v>39903</v>
      </c>
      <c r="B1165" s="214">
        <v>38.456000000000003</v>
      </c>
      <c r="C1165" s="214">
        <v>34.809999999999995</v>
      </c>
      <c r="D1165" s="214">
        <v>73.265999999999991</v>
      </c>
      <c r="E1165" s="116" t="s">
        <v>455</v>
      </c>
      <c r="F1165" s="116">
        <v>1</v>
      </c>
      <c r="G1165" s="127" t="s">
        <v>607</v>
      </c>
      <c r="H1165" s="127" t="s">
        <v>607</v>
      </c>
      <c r="I1165" s="110">
        <v>39924.305555555555</v>
      </c>
      <c r="J1165" s="110">
        <v>39924.538194444445</v>
      </c>
      <c r="K1165" s="117"/>
      <c r="L1165" s="117"/>
      <c r="M1165" s="107" t="s">
        <v>468</v>
      </c>
      <c r="N1165" s="117"/>
    </row>
    <row r="1166" spans="1:14" x14ac:dyDescent="0.2">
      <c r="A1166" s="241">
        <v>40138</v>
      </c>
      <c r="B1166" s="210">
        <v>17.600000000000001</v>
      </c>
      <c r="C1166" s="210">
        <v>0</v>
      </c>
      <c r="D1166" s="210">
        <v>17.600000000000001</v>
      </c>
      <c r="E1166" s="115"/>
      <c r="F1166" s="115"/>
    </row>
    <row r="1167" spans="1:14" x14ac:dyDescent="0.2">
      <c r="A1167" s="241">
        <v>40139</v>
      </c>
      <c r="B1167" s="210">
        <v>48.400000000000006</v>
      </c>
      <c r="C1167" s="210">
        <v>0</v>
      </c>
      <c r="D1167" s="210">
        <v>48.400000000000006</v>
      </c>
      <c r="E1167" s="115"/>
      <c r="F1167" s="115"/>
    </row>
    <row r="1168" spans="1:14" x14ac:dyDescent="0.2">
      <c r="A1168" s="241">
        <v>40144</v>
      </c>
      <c r="B1168" s="210">
        <v>35.200000000000003</v>
      </c>
      <c r="C1168" s="210">
        <v>0</v>
      </c>
      <c r="D1168" s="210">
        <v>35.200000000000003</v>
      </c>
      <c r="E1168" s="115"/>
      <c r="F1168" s="115"/>
    </row>
    <row r="1169" spans="1:14" x14ac:dyDescent="0.2">
      <c r="A1169" s="241">
        <v>40145</v>
      </c>
      <c r="B1169" s="210">
        <v>72.599999999999994</v>
      </c>
      <c r="C1169" s="210">
        <v>0</v>
      </c>
      <c r="D1169" s="210">
        <v>72.599999999999994</v>
      </c>
      <c r="E1169" s="115"/>
      <c r="F1169" s="115"/>
    </row>
    <row r="1170" spans="1:14" x14ac:dyDescent="0.2">
      <c r="A1170" s="241">
        <v>40146</v>
      </c>
      <c r="B1170" s="210">
        <v>35.200000000000003</v>
      </c>
      <c r="C1170" s="210">
        <v>0</v>
      </c>
      <c r="D1170" s="210">
        <v>35.200000000000003</v>
      </c>
      <c r="E1170" s="115"/>
      <c r="F1170" s="115"/>
    </row>
    <row r="1171" spans="1:14" x14ac:dyDescent="0.2">
      <c r="A1171" s="241">
        <v>40147</v>
      </c>
      <c r="B1171" s="210">
        <v>66</v>
      </c>
      <c r="C1171" s="210">
        <v>0</v>
      </c>
      <c r="D1171" s="210">
        <v>66</v>
      </c>
      <c r="E1171" s="115"/>
      <c r="F1171" s="115"/>
    </row>
    <row r="1172" spans="1:14" x14ac:dyDescent="0.2">
      <c r="A1172" s="241">
        <v>40179</v>
      </c>
      <c r="B1172" s="210">
        <v>366.08000000000004</v>
      </c>
      <c r="C1172" s="210">
        <v>0</v>
      </c>
      <c r="D1172" s="210">
        <v>366.08000000000004</v>
      </c>
      <c r="E1172" s="129" t="s">
        <v>470</v>
      </c>
      <c r="F1172" s="126"/>
      <c r="G1172" s="127" t="s">
        <v>469</v>
      </c>
      <c r="H1172" s="128" t="s">
        <v>469</v>
      </c>
      <c r="I1172" s="242">
        <v>40155.375</v>
      </c>
      <c r="J1172" s="242">
        <v>40156.224305555559</v>
      </c>
      <c r="K1172" s="113">
        <v>40155.1875</v>
      </c>
      <c r="L1172" s="113">
        <v>40156.708333333336</v>
      </c>
      <c r="M1172" s="122" t="s">
        <v>436</v>
      </c>
      <c r="N1172" s="108">
        <v>3</v>
      </c>
    </row>
    <row r="1173" spans="1:14" x14ac:dyDescent="0.2">
      <c r="A1173" s="241">
        <v>40180</v>
      </c>
      <c r="B1173" s="210">
        <v>457.50320000000005</v>
      </c>
      <c r="C1173" s="210">
        <v>0</v>
      </c>
      <c r="D1173" s="210">
        <v>457.50320000000005</v>
      </c>
      <c r="E1173" s="115"/>
      <c r="F1173" s="115"/>
    </row>
    <row r="1174" spans="1:14" x14ac:dyDescent="0.2">
      <c r="A1174" s="241">
        <v>40181</v>
      </c>
      <c r="B1174" s="210">
        <v>1236.4528000000003</v>
      </c>
      <c r="C1174" s="210">
        <v>403.56000000000006</v>
      </c>
      <c r="D1174" s="210">
        <v>1640.0128</v>
      </c>
      <c r="E1174" s="115"/>
      <c r="F1174" s="115"/>
    </row>
    <row r="1175" spans="1:14" x14ac:dyDescent="0.2">
      <c r="A1175" s="241">
        <v>40183</v>
      </c>
      <c r="B1175" s="210">
        <v>365.64000000000004</v>
      </c>
      <c r="C1175" s="210">
        <v>0</v>
      </c>
      <c r="D1175" s="210">
        <v>365.64000000000004</v>
      </c>
      <c r="E1175" s="115"/>
      <c r="F1175" s="115"/>
    </row>
    <row r="1176" spans="1:14" x14ac:dyDescent="0.2">
      <c r="A1176" s="241">
        <v>40184</v>
      </c>
      <c r="B1176" s="210">
        <v>1060.2504000000001</v>
      </c>
      <c r="C1176" s="210">
        <v>29.5</v>
      </c>
      <c r="D1176" s="210">
        <v>1089.7504000000001</v>
      </c>
      <c r="E1176" s="115"/>
      <c r="F1176" s="115"/>
    </row>
    <row r="1177" spans="1:14" x14ac:dyDescent="0.2">
      <c r="A1177" s="241">
        <v>40185</v>
      </c>
      <c r="B1177" s="210">
        <v>10948.388000000001</v>
      </c>
      <c r="C1177" s="210">
        <v>3095.73</v>
      </c>
      <c r="D1177" s="210">
        <v>14044.117999999999</v>
      </c>
      <c r="E1177" s="115"/>
      <c r="F1177" s="115"/>
    </row>
    <row r="1178" spans="1:14" x14ac:dyDescent="0.2">
      <c r="A1178" s="241">
        <v>40186</v>
      </c>
      <c r="B1178" s="210">
        <v>2814.8208</v>
      </c>
      <c r="C1178" s="210">
        <v>475.54</v>
      </c>
      <c r="D1178" s="210">
        <v>3290.3607999999999</v>
      </c>
      <c r="E1178" s="115"/>
      <c r="F1178" s="115"/>
    </row>
    <row r="1179" spans="1:14" x14ac:dyDescent="0.2">
      <c r="A1179" s="241">
        <v>40187</v>
      </c>
      <c r="B1179" s="210">
        <v>512.00160000000005</v>
      </c>
      <c r="C1179" s="210">
        <v>48.379999999999995</v>
      </c>
      <c r="D1179" s="210">
        <v>560.38159999999993</v>
      </c>
      <c r="E1179" s="115"/>
      <c r="F1179" s="115"/>
    </row>
    <row r="1180" spans="1:14" x14ac:dyDescent="0.2">
      <c r="A1180" s="241">
        <v>40188</v>
      </c>
      <c r="B1180" s="210">
        <v>668.25440000000003</v>
      </c>
      <c r="C1180" s="210">
        <v>0</v>
      </c>
      <c r="D1180" s="210">
        <v>668.25440000000003</v>
      </c>
      <c r="E1180" s="115"/>
      <c r="F1180" s="115"/>
    </row>
    <row r="1181" spans="1:14" x14ac:dyDescent="0.2">
      <c r="A1181" s="241">
        <v>40189</v>
      </c>
      <c r="B1181" s="210">
        <v>1029.1600000000001</v>
      </c>
      <c r="C1181" s="210">
        <v>46.019999999999996</v>
      </c>
      <c r="D1181" s="210">
        <v>1075.18</v>
      </c>
      <c r="E1181" s="115"/>
      <c r="F1181" s="115"/>
    </row>
    <row r="1182" spans="1:14" x14ac:dyDescent="0.2">
      <c r="A1182" s="241">
        <v>40190</v>
      </c>
      <c r="B1182" s="210">
        <v>187.51920000000001</v>
      </c>
      <c r="C1182" s="210">
        <v>0</v>
      </c>
      <c r="D1182" s="210">
        <v>187.51920000000001</v>
      </c>
      <c r="E1182" s="115"/>
      <c r="F1182" s="115"/>
    </row>
    <row r="1183" spans="1:14" x14ac:dyDescent="0.2">
      <c r="A1183" s="241">
        <v>40191</v>
      </c>
      <c r="B1183" s="210">
        <v>276.47840000000002</v>
      </c>
      <c r="C1183" s="210">
        <v>0</v>
      </c>
      <c r="D1183" s="210">
        <v>276.47840000000002</v>
      </c>
      <c r="E1183" s="115"/>
      <c r="F1183" s="115"/>
    </row>
    <row r="1184" spans="1:14" x14ac:dyDescent="0.2">
      <c r="A1184" s="241">
        <v>40192</v>
      </c>
      <c r="B1184" s="210">
        <v>459.84399999999994</v>
      </c>
      <c r="C1184" s="210">
        <v>0</v>
      </c>
      <c r="D1184" s="210">
        <v>459.84399999999994</v>
      </c>
      <c r="E1184" s="115"/>
      <c r="F1184" s="115"/>
    </row>
    <row r="1185" spans="1:14" x14ac:dyDescent="0.2">
      <c r="A1185" s="241">
        <v>40193</v>
      </c>
      <c r="B1185" s="210">
        <v>984.72</v>
      </c>
      <c r="C1185" s="210">
        <v>27.139999999999997</v>
      </c>
      <c r="D1185" s="210">
        <v>1011.8600000000001</v>
      </c>
      <c r="E1185" s="115"/>
      <c r="F1185" s="115"/>
    </row>
    <row r="1186" spans="1:14" x14ac:dyDescent="0.2">
      <c r="A1186" s="241">
        <v>40194</v>
      </c>
      <c r="B1186" s="210">
        <v>293.964</v>
      </c>
      <c r="C1186" s="210">
        <v>0</v>
      </c>
      <c r="D1186" s="210">
        <v>293.964</v>
      </c>
      <c r="E1186" s="115"/>
      <c r="F1186" s="115"/>
    </row>
    <row r="1187" spans="1:14" x14ac:dyDescent="0.2">
      <c r="A1187" s="241">
        <v>40195</v>
      </c>
      <c r="B1187" s="210">
        <v>480.53280000000001</v>
      </c>
      <c r="C1187" s="210">
        <v>221.24999999999997</v>
      </c>
      <c r="D1187" s="210">
        <v>701.78280000000007</v>
      </c>
      <c r="E1187" s="115"/>
      <c r="F1187" s="115"/>
    </row>
    <row r="1188" spans="1:14" x14ac:dyDescent="0.2">
      <c r="A1188" s="241">
        <v>40196</v>
      </c>
      <c r="B1188" s="210">
        <v>850.71360000000004</v>
      </c>
      <c r="C1188" s="210">
        <v>0</v>
      </c>
      <c r="D1188" s="210">
        <v>850.71360000000004</v>
      </c>
      <c r="E1188" s="115"/>
      <c r="F1188" s="115"/>
    </row>
    <row r="1189" spans="1:14" x14ac:dyDescent="0.2">
      <c r="A1189" s="241">
        <v>40197</v>
      </c>
      <c r="B1189" s="210">
        <v>468.6352</v>
      </c>
      <c r="C1189" s="210">
        <v>0</v>
      </c>
      <c r="D1189" s="210">
        <v>468.6352</v>
      </c>
      <c r="E1189" s="115"/>
      <c r="F1189" s="115"/>
    </row>
    <row r="1190" spans="1:14" x14ac:dyDescent="0.2">
      <c r="A1190" s="241">
        <v>40198</v>
      </c>
      <c r="B1190" s="210">
        <v>55.404800000000002</v>
      </c>
      <c r="C1190" s="210">
        <v>0</v>
      </c>
      <c r="D1190" s="210">
        <v>55.404800000000002</v>
      </c>
      <c r="E1190" s="115"/>
      <c r="F1190" s="115"/>
    </row>
    <row r="1191" spans="1:14" x14ac:dyDescent="0.2">
      <c r="A1191" s="241">
        <v>40199</v>
      </c>
      <c r="B1191" s="210">
        <v>41.36</v>
      </c>
      <c r="C1191" s="210">
        <v>0</v>
      </c>
      <c r="D1191" s="210">
        <v>41.36</v>
      </c>
      <c r="E1191" s="115"/>
      <c r="F1191" s="115"/>
    </row>
    <row r="1192" spans="1:14" x14ac:dyDescent="0.2">
      <c r="A1192" s="241">
        <v>40200</v>
      </c>
      <c r="B1192" s="210">
        <v>688.16000000000008</v>
      </c>
      <c r="C1192" s="210">
        <v>0</v>
      </c>
      <c r="D1192" s="210">
        <v>688.16000000000008</v>
      </c>
      <c r="E1192" s="115"/>
      <c r="F1192" s="115"/>
    </row>
    <row r="1193" spans="1:14" x14ac:dyDescent="0.2">
      <c r="A1193" s="240">
        <v>40201</v>
      </c>
      <c r="B1193" s="214">
        <v>68.895200000000003</v>
      </c>
      <c r="C1193" s="214">
        <v>0</v>
      </c>
      <c r="D1193" s="214">
        <v>68.895200000000003</v>
      </c>
      <c r="E1193" s="130" t="s">
        <v>471</v>
      </c>
      <c r="F1193" s="116">
        <v>0</v>
      </c>
      <c r="G1193" s="117">
        <f>D1193*F1193</f>
        <v>0</v>
      </c>
      <c r="H1193" s="117">
        <f>SUM(G1193:G1195)</f>
        <v>55.281600000000005</v>
      </c>
      <c r="I1193" s="110">
        <v>40201.611111111109</v>
      </c>
      <c r="J1193" s="110">
        <v>40203.086805555555</v>
      </c>
      <c r="K1193" s="117"/>
      <c r="L1193" s="117"/>
      <c r="M1193" s="107" t="s">
        <v>472</v>
      </c>
      <c r="N1193" s="117"/>
    </row>
    <row r="1194" spans="1:14" x14ac:dyDescent="0.2">
      <c r="A1194" s="240">
        <v>40202</v>
      </c>
      <c r="B1194" s="214">
        <v>55.281600000000005</v>
      </c>
      <c r="C1194" s="214">
        <v>0</v>
      </c>
      <c r="D1194" s="214">
        <v>55.281600000000005</v>
      </c>
      <c r="E1194" s="130" t="s">
        <v>471</v>
      </c>
      <c r="F1194" s="116">
        <v>1</v>
      </c>
      <c r="G1194" s="117">
        <f t="shared" ref="G1194:G1195" si="32">D1194*F1194</f>
        <v>55.281600000000005</v>
      </c>
      <c r="H1194" s="117"/>
      <c r="I1194" s="117"/>
      <c r="J1194" s="117"/>
      <c r="K1194" s="117"/>
      <c r="L1194" s="117"/>
      <c r="M1194" s="117"/>
      <c r="N1194" s="117"/>
    </row>
    <row r="1195" spans="1:14" x14ac:dyDescent="0.2">
      <c r="A1195" s="240">
        <v>40203</v>
      </c>
      <c r="B1195" s="214">
        <v>1846.5479999999998</v>
      </c>
      <c r="C1195" s="214">
        <v>506.80999999999995</v>
      </c>
      <c r="D1195" s="214">
        <v>2353.3580000000002</v>
      </c>
      <c r="E1195" s="130" t="s">
        <v>471</v>
      </c>
      <c r="F1195" s="116">
        <v>0</v>
      </c>
      <c r="G1195" s="117">
        <f t="shared" si="32"/>
        <v>0</v>
      </c>
      <c r="H1195" s="117"/>
      <c r="I1195" s="117"/>
      <c r="J1195" s="117"/>
      <c r="K1195" s="117"/>
      <c r="L1195" s="117"/>
      <c r="M1195" s="117"/>
      <c r="N1195" s="117"/>
    </row>
    <row r="1196" spans="1:14" x14ac:dyDescent="0.2">
      <c r="A1196" s="241">
        <v>40204</v>
      </c>
      <c r="B1196" s="210">
        <v>339.11679999999996</v>
      </c>
      <c r="C1196" s="210">
        <v>15.34</v>
      </c>
      <c r="D1196" s="210">
        <v>354.45679999999999</v>
      </c>
      <c r="E1196" s="115"/>
      <c r="F1196" s="115"/>
    </row>
    <row r="1197" spans="1:14" x14ac:dyDescent="0.2">
      <c r="A1197" s="241">
        <v>40205</v>
      </c>
      <c r="B1197" s="210">
        <v>106.6648</v>
      </c>
      <c r="C1197" s="210">
        <v>0</v>
      </c>
      <c r="D1197" s="210">
        <v>106.6648</v>
      </c>
      <c r="E1197" s="115"/>
      <c r="F1197" s="115"/>
    </row>
    <row r="1198" spans="1:14" x14ac:dyDescent="0.2">
      <c r="A1198" s="241">
        <v>40206</v>
      </c>
      <c r="B1198" s="210">
        <v>79.2</v>
      </c>
      <c r="C1198" s="210">
        <v>0</v>
      </c>
      <c r="D1198" s="210">
        <v>79.2</v>
      </c>
      <c r="E1198" s="115"/>
      <c r="F1198" s="115"/>
    </row>
    <row r="1199" spans="1:14" x14ac:dyDescent="0.2">
      <c r="A1199" s="241">
        <v>40207</v>
      </c>
      <c r="B1199" s="210">
        <v>125.73439999999999</v>
      </c>
      <c r="C1199" s="210">
        <v>0</v>
      </c>
      <c r="D1199" s="210">
        <v>125.73439999999999</v>
      </c>
      <c r="E1199" s="115"/>
      <c r="F1199" s="115"/>
    </row>
    <row r="1200" spans="1:14" x14ac:dyDescent="0.2">
      <c r="A1200" s="241">
        <v>40208</v>
      </c>
      <c r="B1200" s="210">
        <v>2318.1840000000002</v>
      </c>
      <c r="C1200" s="210">
        <v>858.44999999999982</v>
      </c>
      <c r="D1200" s="210">
        <v>3176.634</v>
      </c>
      <c r="E1200" s="115"/>
      <c r="F1200" s="115"/>
    </row>
    <row r="1201" spans="1:14" x14ac:dyDescent="0.2">
      <c r="A1201" s="241">
        <v>40209</v>
      </c>
      <c r="B1201" s="210">
        <v>340.63040000000001</v>
      </c>
      <c r="C1201" s="210">
        <v>0</v>
      </c>
      <c r="D1201" s="210">
        <v>340.63040000000001</v>
      </c>
      <c r="E1201" s="115"/>
      <c r="F1201" s="115"/>
    </row>
    <row r="1202" spans="1:14" x14ac:dyDescent="0.2">
      <c r="A1202" s="241">
        <v>40210</v>
      </c>
      <c r="B1202" s="210">
        <v>752.4</v>
      </c>
      <c r="C1202" s="210">
        <v>455.47999999999996</v>
      </c>
      <c r="D1202" s="210">
        <v>1207.8800000000001</v>
      </c>
      <c r="E1202" s="115"/>
      <c r="F1202" s="115"/>
    </row>
    <row r="1203" spans="1:14" x14ac:dyDescent="0.2">
      <c r="A1203" s="241">
        <v>40211</v>
      </c>
      <c r="B1203" s="210">
        <v>5407.9519999999993</v>
      </c>
      <c r="C1203" s="210">
        <v>1487.39</v>
      </c>
      <c r="D1203" s="210">
        <v>6895.3420000000006</v>
      </c>
      <c r="E1203" s="115"/>
      <c r="F1203" s="115"/>
    </row>
    <row r="1204" spans="1:14" x14ac:dyDescent="0.2">
      <c r="A1204" s="241">
        <v>40212</v>
      </c>
      <c r="B1204" s="210">
        <v>184.90559999999999</v>
      </c>
      <c r="C1204" s="210">
        <v>0</v>
      </c>
      <c r="D1204" s="210">
        <v>184.90559999999999</v>
      </c>
      <c r="E1204" s="115"/>
      <c r="F1204" s="115"/>
    </row>
    <row r="1205" spans="1:14" x14ac:dyDescent="0.2">
      <c r="A1205" s="241">
        <v>40213</v>
      </c>
      <c r="B1205" s="210">
        <v>343.94799999999998</v>
      </c>
      <c r="C1205" s="210">
        <v>0</v>
      </c>
      <c r="D1205" s="210">
        <v>343.94799999999998</v>
      </c>
      <c r="E1205" s="115"/>
      <c r="F1205" s="115"/>
    </row>
    <row r="1206" spans="1:14" x14ac:dyDescent="0.2">
      <c r="A1206" s="241">
        <v>40214</v>
      </c>
      <c r="B1206" s="210">
        <v>132.572</v>
      </c>
      <c r="C1206" s="210">
        <v>0</v>
      </c>
      <c r="D1206" s="210">
        <v>132.572</v>
      </c>
      <c r="E1206" s="115"/>
      <c r="F1206" s="115"/>
    </row>
    <row r="1207" spans="1:14" x14ac:dyDescent="0.2">
      <c r="A1207" s="241">
        <v>40215</v>
      </c>
      <c r="B1207" s="210">
        <v>37.6464</v>
      </c>
      <c r="C1207" s="210">
        <v>0</v>
      </c>
      <c r="D1207" s="210">
        <v>37.6464</v>
      </c>
      <c r="E1207" s="115"/>
      <c r="F1207" s="115"/>
    </row>
    <row r="1208" spans="1:14" x14ac:dyDescent="0.2">
      <c r="A1208" s="241">
        <v>40216</v>
      </c>
      <c r="B1208" s="210">
        <v>112.2968</v>
      </c>
      <c r="C1208" s="210">
        <v>0</v>
      </c>
      <c r="D1208" s="210">
        <v>112.2968</v>
      </c>
      <c r="E1208" s="115"/>
      <c r="F1208" s="115"/>
    </row>
    <row r="1209" spans="1:14" x14ac:dyDescent="0.2">
      <c r="A1209" s="241">
        <v>40217</v>
      </c>
      <c r="B1209" s="210">
        <v>3497.5248000000001</v>
      </c>
      <c r="C1209" s="210">
        <v>1119.23</v>
      </c>
      <c r="D1209" s="210">
        <v>4616.7548000000006</v>
      </c>
      <c r="E1209" s="115"/>
      <c r="F1209" s="115"/>
    </row>
    <row r="1210" spans="1:14" x14ac:dyDescent="0.2">
      <c r="A1210" s="241">
        <v>40218</v>
      </c>
      <c r="B1210" s="210">
        <v>8879.6840000000011</v>
      </c>
      <c r="C1210" s="210">
        <v>2651.4599999999996</v>
      </c>
      <c r="D1210" s="210">
        <v>11531.144</v>
      </c>
      <c r="E1210" s="130" t="s">
        <v>473</v>
      </c>
      <c r="F1210" s="116">
        <v>1</v>
      </c>
      <c r="G1210" s="117">
        <f t="shared" ref="G1210:G1211" si="33">D1210*F1210</f>
        <v>11531.144</v>
      </c>
      <c r="H1210" s="117">
        <f>SUM(G1210:G1211)</f>
        <v>12922.3488</v>
      </c>
      <c r="I1210" s="110">
        <v>40218.170138888891</v>
      </c>
      <c r="J1210" s="110">
        <v>40219.461805555555</v>
      </c>
      <c r="K1210" s="119">
        <v>40217.791666666664</v>
      </c>
      <c r="L1210" s="119">
        <v>40218.1875</v>
      </c>
      <c r="M1210" s="107" t="s">
        <v>428</v>
      </c>
      <c r="N1210" s="117">
        <v>8</v>
      </c>
    </row>
    <row r="1211" spans="1:14" x14ac:dyDescent="0.2">
      <c r="A1211" s="241">
        <v>40219</v>
      </c>
      <c r="B1211" s="210">
        <v>1618.0559999999998</v>
      </c>
      <c r="C1211" s="210">
        <v>120.94999999999999</v>
      </c>
      <c r="D1211" s="210">
        <v>1739.0059999999999</v>
      </c>
      <c r="E1211" s="130" t="s">
        <v>473</v>
      </c>
      <c r="F1211" s="116">
        <v>0.8</v>
      </c>
      <c r="G1211" s="117">
        <f t="shared" si="33"/>
        <v>1391.2048</v>
      </c>
      <c r="H1211" s="117"/>
      <c r="I1211" s="117"/>
      <c r="J1211" s="117"/>
      <c r="K1211" s="117"/>
      <c r="L1211" s="117"/>
      <c r="M1211" s="117"/>
      <c r="N1211" s="117"/>
    </row>
    <row r="1212" spans="1:14" x14ac:dyDescent="0.2">
      <c r="A1212" s="241">
        <v>40220</v>
      </c>
      <c r="B1212" s="210">
        <v>1017.7728000000001</v>
      </c>
      <c r="C1212" s="210">
        <v>0</v>
      </c>
      <c r="D1212" s="210">
        <v>1017.7728000000001</v>
      </c>
      <c r="E1212" s="115"/>
      <c r="F1212" s="115"/>
    </row>
    <row r="1213" spans="1:14" x14ac:dyDescent="0.2">
      <c r="A1213" s="241">
        <v>40221</v>
      </c>
      <c r="B1213" s="210">
        <v>631.62880000000007</v>
      </c>
      <c r="C1213" s="210">
        <v>118</v>
      </c>
      <c r="D1213" s="210">
        <v>749.62880000000007</v>
      </c>
      <c r="E1213" s="115"/>
      <c r="F1213" s="115"/>
    </row>
    <row r="1214" spans="1:14" x14ac:dyDescent="0.2">
      <c r="A1214" s="241">
        <v>40222</v>
      </c>
      <c r="B1214" s="210">
        <v>274.12</v>
      </c>
      <c r="C1214" s="210">
        <v>0</v>
      </c>
      <c r="D1214" s="210">
        <v>274.12</v>
      </c>
      <c r="E1214" s="115"/>
      <c r="F1214" s="115"/>
    </row>
    <row r="1215" spans="1:14" x14ac:dyDescent="0.2">
      <c r="A1215" s="241">
        <v>40223</v>
      </c>
      <c r="B1215" s="210">
        <v>145.57840000000002</v>
      </c>
      <c r="C1215" s="210">
        <v>0</v>
      </c>
      <c r="D1215" s="210">
        <v>145.57840000000002</v>
      </c>
      <c r="E1215" s="115"/>
      <c r="F1215" s="115"/>
    </row>
    <row r="1216" spans="1:14" x14ac:dyDescent="0.2">
      <c r="A1216" s="241">
        <v>40224</v>
      </c>
      <c r="B1216" s="210">
        <v>3755.9632000000001</v>
      </c>
      <c r="C1216" s="210">
        <v>1026.01</v>
      </c>
      <c r="D1216" s="210">
        <v>4781.9731999999995</v>
      </c>
      <c r="E1216" s="115"/>
      <c r="F1216" s="115"/>
    </row>
    <row r="1217" spans="1:6" x14ac:dyDescent="0.2">
      <c r="A1217" s="241">
        <v>40225</v>
      </c>
      <c r="B1217" s="210">
        <v>1198.6920000000002</v>
      </c>
      <c r="C1217" s="210">
        <v>0</v>
      </c>
      <c r="D1217" s="210">
        <v>1198.6920000000002</v>
      </c>
      <c r="E1217" s="115"/>
      <c r="F1217" s="115"/>
    </row>
    <row r="1218" spans="1:6" x14ac:dyDescent="0.2">
      <c r="A1218" s="241">
        <v>40226</v>
      </c>
      <c r="B1218" s="210">
        <v>329.428</v>
      </c>
      <c r="C1218" s="210">
        <v>165.2</v>
      </c>
      <c r="D1218" s="210">
        <v>494.62799999999999</v>
      </c>
      <c r="E1218" s="115"/>
      <c r="F1218" s="115"/>
    </row>
    <row r="1219" spans="1:6" x14ac:dyDescent="0.2">
      <c r="A1219" s="241">
        <v>40227</v>
      </c>
      <c r="B1219" s="210">
        <v>89.671999999999997</v>
      </c>
      <c r="C1219" s="210">
        <v>0</v>
      </c>
      <c r="D1219" s="210">
        <v>89.671999999999997</v>
      </c>
      <c r="E1219" s="115"/>
      <c r="F1219" s="115"/>
    </row>
    <row r="1220" spans="1:6" x14ac:dyDescent="0.2">
      <c r="A1220" s="241">
        <v>40228</v>
      </c>
      <c r="B1220" s="210">
        <v>8.8000000000000007</v>
      </c>
      <c r="C1220" s="210">
        <v>0</v>
      </c>
      <c r="D1220" s="210">
        <v>8.8000000000000007</v>
      </c>
      <c r="E1220" s="115"/>
      <c r="F1220" s="115"/>
    </row>
    <row r="1221" spans="1:6" x14ac:dyDescent="0.2">
      <c r="A1221" s="241">
        <v>40229</v>
      </c>
      <c r="B1221" s="210">
        <v>1771.0000000000002</v>
      </c>
      <c r="C1221" s="210">
        <v>601.20999999999992</v>
      </c>
      <c r="D1221" s="210">
        <v>2372.21</v>
      </c>
      <c r="E1221" s="115"/>
      <c r="F1221" s="115"/>
    </row>
    <row r="1222" spans="1:6" x14ac:dyDescent="0.2">
      <c r="A1222" s="241">
        <v>40230</v>
      </c>
      <c r="B1222" s="210">
        <v>506.58960000000002</v>
      </c>
      <c r="C1222" s="210">
        <v>63.72</v>
      </c>
      <c r="D1222" s="210">
        <v>570.30960000000005</v>
      </c>
      <c r="E1222" s="115"/>
      <c r="F1222" s="115"/>
    </row>
    <row r="1223" spans="1:6" x14ac:dyDescent="0.2">
      <c r="A1223" s="241">
        <v>40231</v>
      </c>
      <c r="B1223" s="210">
        <v>7681.467200000001</v>
      </c>
      <c r="C1223" s="210">
        <v>1390.04</v>
      </c>
      <c r="D1223" s="210">
        <v>9071.5072</v>
      </c>
      <c r="E1223" s="115"/>
      <c r="F1223" s="115"/>
    </row>
    <row r="1224" spans="1:6" x14ac:dyDescent="0.2">
      <c r="A1224" s="241">
        <v>40232</v>
      </c>
      <c r="B1224" s="210">
        <v>692.45439999999985</v>
      </c>
      <c r="C1224" s="210">
        <v>201.77999999999997</v>
      </c>
      <c r="D1224" s="210">
        <v>894.23439999999994</v>
      </c>
      <c r="E1224" s="115"/>
      <c r="F1224" s="115"/>
    </row>
    <row r="1225" spans="1:6" x14ac:dyDescent="0.2">
      <c r="A1225" s="241">
        <v>40233</v>
      </c>
      <c r="B1225" s="210">
        <v>6341.9312</v>
      </c>
      <c r="C1225" s="210">
        <v>1731.06</v>
      </c>
      <c r="D1225" s="210">
        <v>8072.9911999999995</v>
      </c>
      <c r="E1225" s="115"/>
      <c r="F1225" s="115"/>
    </row>
    <row r="1226" spans="1:6" x14ac:dyDescent="0.2">
      <c r="A1226" s="241">
        <v>40234</v>
      </c>
      <c r="B1226" s="210">
        <v>534.75839999999994</v>
      </c>
      <c r="C1226" s="210">
        <v>59</v>
      </c>
      <c r="D1226" s="210">
        <v>593.75839999999994</v>
      </c>
      <c r="E1226" s="115"/>
      <c r="F1226" s="115"/>
    </row>
    <row r="1227" spans="1:6" x14ac:dyDescent="0.2">
      <c r="A1227" s="241">
        <v>40235</v>
      </c>
      <c r="B1227" s="210">
        <v>398.32319999999999</v>
      </c>
      <c r="C1227" s="210">
        <v>47.79</v>
      </c>
      <c r="D1227" s="210">
        <v>446.11319999999995</v>
      </c>
      <c r="E1227" s="115"/>
      <c r="F1227" s="115"/>
    </row>
    <row r="1228" spans="1:6" x14ac:dyDescent="0.2">
      <c r="A1228" s="241">
        <v>40236</v>
      </c>
      <c r="B1228" s="210">
        <v>1191.3880000000001</v>
      </c>
      <c r="C1228" s="210">
        <v>0</v>
      </c>
      <c r="D1228" s="210">
        <v>1191.3880000000001</v>
      </c>
      <c r="E1228" s="115"/>
      <c r="F1228" s="115"/>
    </row>
    <row r="1229" spans="1:6" x14ac:dyDescent="0.2">
      <c r="A1229" s="241">
        <v>40237</v>
      </c>
      <c r="B1229" s="210">
        <v>1164.0816</v>
      </c>
      <c r="C1229" s="210">
        <v>366.39</v>
      </c>
      <c r="D1229" s="210">
        <v>1530.4716000000001</v>
      </c>
      <c r="E1229" s="115"/>
      <c r="F1229" s="115"/>
    </row>
    <row r="1230" spans="1:6" x14ac:dyDescent="0.2">
      <c r="A1230" s="241">
        <v>40238</v>
      </c>
      <c r="B1230" s="210">
        <v>516.79759999999999</v>
      </c>
      <c r="C1230" s="210">
        <v>0</v>
      </c>
      <c r="D1230" s="210">
        <v>516.79759999999999</v>
      </c>
      <c r="E1230" s="115"/>
      <c r="F1230" s="115"/>
    </row>
    <row r="1231" spans="1:6" x14ac:dyDescent="0.2">
      <c r="A1231" s="241">
        <v>40239</v>
      </c>
      <c r="B1231" s="210">
        <v>404.32480000000004</v>
      </c>
      <c r="C1231" s="210">
        <v>0</v>
      </c>
      <c r="D1231" s="210">
        <v>404.32480000000004</v>
      </c>
      <c r="E1231" s="115"/>
      <c r="F1231" s="115"/>
    </row>
    <row r="1232" spans="1:6" x14ac:dyDescent="0.2">
      <c r="A1232" s="241">
        <v>40240</v>
      </c>
      <c r="B1232" s="210">
        <v>291.01600000000002</v>
      </c>
      <c r="C1232" s="210">
        <v>0</v>
      </c>
      <c r="D1232" s="210">
        <v>291.01600000000002</v>
      </c>
      <c r="E1232" s="115"/>
      <c r="F1232" s="115"/>
    </row>
    <row r="1233" spans="1:14" x14ac:dyDescent="0.2">
      <c r="A1233" s="241">
        <v>40241</v>
      </c>
      <c r="B1233" s="210">
        <v>252.95600000000002</v>
      </c>
      <c r="C1233" s="210">
        <v>0</v>
      </c>
      <c r="D1233" s="210">
        <v>252.95600000000002</v>
      </c>
      <c r="E1233" s="115"/>
      <c r="F1233" s="115"/>
    </row>
    <row r="1234" spans="1:14" x14ac:dyDescent="0.2">
      <c r="A1234" s="241">
        <v>40242</v>
      </c>
      <c r="B1234" s="210">
        <v>513.5856</v>
      </c>
      <c r="C1234" s="210">
        <v>0</v>
      </c>
      <c r="D1234" s="210">
        <v>513.5856</v>
      </c>
      <c r="E1234" s="115"/>
      <c r="F1234" s="115"/>
    </row>
    <row r="1235" spans="1:14" x14ac:dyDescent="0.2">
      <c r="A1235" s="241">
        <v>40243</v>
      </c>
      <c r="B1235" s="210">
        <v>569.56239999999991</v>
      </c>
      <c r="C1235" s="210">
        <v>0</v>
      </c>
      <c r="D1235" s="210">
        <v>569.56239999999991</v>
      </c>
      <c r="E1235" s="115"/>
      <c r="F1235" s="115"/>
    </row>
    <row r="1236" spans="1:14" x14ac:dyDescent="0.2">
      <c r="A1236" s="241">
        <v>40244</v>
      </c>
      <c r="B1236" s="210">
        <v>552.96559999999999</v>
      </c>
      <c r="C1236" s="210">
        <v>0</v>
      </c>
      <c r="D1236" s="210">
        <v>552.96559999999999</v>
      </c>
      <c r="E1236" s="115"/>
      <c r="F1236" s="115"/>
    </row>
    <row r="1237" spans="1:14" x14ac:dyDescent="0.2">
      <c r="A1237" s="241">
        <v>40245</v>
      </c>
      <c r="B1237" s="210">
        <v>310.62240000000003</v>
      </c>
      <c r="C1237" s="210">
        <v>0</v>
      </c>
      <c r="D1237" s="210">
        <v>310.62240000000003</v>
      </c>
      <c r="E1237" s="115"/>
      <c r="F1237" s="115"/>
    </row>
    <row r="1238" spans="1:14" x14ac:dyDescent="0.2">
      <c r="A1238" s="241">
        <v>40246</v>
      </c>
      <c r="B1238" s="210">
        <v>62.409599999999998</v>
      </c>
      <c r="C1238" s="210">
        <v>0</v>
      </c>
      <c r="D1238" s="210">
        <v>62.409599999999998</v>
      </c>
      <c r="E1238" s="130" t="s">
        <v>474</v>
      </c>
      <c r="F1238" s="116">
        <v>0</v>
      </c>
      <c r="G1238" s="117">
        <f t="shared" ref="G1238:G1240" si="34">D1238*F1238</f>
        <v>0</v>
      </c>
      <c r="H1238" s="117">
        <f>SUM(G1238:G1240)</f>
        <v>52.8</v>
      </c>
      <c r="I1238" s="110">
        <v>40246.680555555555</v>
      </c>
      <c r="J1238" s="110">
        <v>40248.1875</v>
      </c>
      <c r="K1238" s="117"/>
      <c r="L1238" s="117"/>
      <c r="M1238" s="107" t="s">
        <v>447</v>
      </c>
      <c r="N1238" s="117"/>
    </row>
    <row r="1239" spans="1:14" x14ac:dyDescent="0.2">
      <c r="A1239" s="241">
        <v>40247</v>
      </c>
      <c r="B1239" s="210">
        <v>52.8</v>
      </c>
      <c r="C1239" s="210">
        <v>0</v>
      </c>
      <c r="D1239" s="210">
        <v>52.8</v>
      </c>
      <c r="E1239" s="130" t="s">
        <v>474</v>
      </c>
      <c r="F1239" s="116">
        <v>1</v>
      </c>
      <c r="G1239" s="117">
        <f t="shared" si="34"/>
        <v>52.8</v>
      </c>
      <c r="H1239" s="117"/>
      <c r="I1239" s="117"/>
      <c r="J1239" s="117"/>
      <c r="K1239" s="117"/>
      <c r="L1239" s="117"/>
      <c r="M1239" s="117"/>
      <c r="N1239" s="117"/>
    </row>
    <row r="1240" spans="1:14" x14ac:dyDescent="0.2">
      <c r="A1240" s="241">
        <v>40248</v>
      </c>
      <c r="B1240" s="210">
        <v>1.3728</v>
      </c>
      <c r="C1240" s="210">
        <v>0</v>
      </c>
      <c r="D1240" s="210">
        <v>1.3728</v>
      </c>
      <c r="E1240" s="130" t="s">
        <v>474</v>
      </c>
      <c r="F1240" s="116">
        <v>0</v>
      </c>
      <c r="G1240" s="117">
        <f t="shared" si="34"/>
        <v>0</v>
      </c>
      <c r="H1240" s="117"/>
      <c r="I1240" s="117"/>
      <c r="J1240" s="117"/>
      <c r="K1240" s="117"/>
      <c r="L1240" s="117"/>
      <c r="M1240" s="117"/>
      <c r="N1240" s="117"/>
    </row>
    <row r="1241" spans="1:14" x14ac:dyDescent="0.2">
      <c r="A1241" s="241">
        <v>40249</v>
      </c>
      <c r="B1241" s="210">
        <v>2.4024000000000001</v>
      </c>
      <c r="C1241" s="210">
        <v>0</v>
      </c>
      <c r="D1241" s="210">
        <v>2.4024000000000001</v>
      </c>
      <c r="E1241" s="115"/>
      <c r="F1241" s="115"/>
    </row>
    <row r="1242" spans="1:14" x14ac:dyDescent="0.2">
      <c r="A1242" s="241">
        <v>40250</v>
      </c>
      <c r="B1242" s="210">
        <v>39.1248</v>
      </c>
      <c r="C1242" s="210">
        <v>0</v>
      </c>
      <c r="D1242" s="210">
        <v>39.1248</v>
      </c>
      <c r="E1242" s="115"/>
      <c r="F1242" s="115"/>
    </row>
    <row r="1243" spans="1:14" x14ac:dyDescent="0.2">
      <c r="A1243" s="241">
        <v>40251</v>
      </c>
      <c r="B1243" s="210">
        <v>40.128</v>
      </c>
      <c r="C1243" s="210">
        <v>0</v>
      </c>
      <c r="D1243" s="210">
        <v>40.128</v>
      </c>
      <c r="E1243" s="115"/>
      <c r="F1243" s="115"/>
    </row>
    <row r="1244" spans="1:14" x14ac:dyDescent="0.2">
      <c r="A1244" s="241">
        <v>40254</v>
      </c>
      <c r="B1244" s="210">
        <v>117.05760000000001</v>
      </c>
      <c r="C1244" s="210">
        <v>0</v>
      </c>
      <c r="D1244" s="210">
        <v>117.05760000000001</v>
      </c>
      <c r="E1244" s="115"/>
      <c r="F1244" s="115"/>
      <c r="I1244" s="135"/>
      <c r="J1244" s="135"/>
    </row>
    <row r="1245" spans="1:14" x14ac:dyDescent="0.2">
      <c r="A1245" s="241">
        <v>40257</v>
      </c>
      <c r="B1245" s="210">
        <v>3854.7872000000007</v>
      </c>
      <c r="C1245" s="210">
        <v>1292.6899999999998</v>
      </c>
      <c r="D1245" s="210">
        <v>5147.4772000000003</v>
      </c>
      <c r="E1245" s="115"/>
      <c r="F1245" s="115"/>
    </row>
    <row r="1246" spans="1:14" x14ac:dyDescent="0.2">
      <c r="A1246" s="241">
        <v>40258</v>
      </c>
      <c r="B1246" s="210">
        <v>22</v>
      </c>
      <c r="C1246" s="210">
        <v>0</v>
      </c>
      <c r="D1246" s="210">
        <v>22</v>
      </c>
      <c r="E1246" s="115"/>
      <c r="F1246" s="115"/>
    </row>
    <row r="1247" spans="1:14" x14ac:dyDescent="0.2">
      <c r="A1247" s="241">
        <v>40259</v>
      </c>
      <c r="B1247" s="210">
        <v>263.89439999999996</v>
      </c>
      <c r="C1247" s="210">
        <v>0</v>
      </c>
      <c r="D1247" s="210">
        <v>263.89439999999996</v>
      </c>
      <c r="E1247" s="115"/>
      <c r="F1247" s="115"/>
    </row>
    <row r="1248" spans="1:14" x14ac:dyDescent="0.2">
      <c r="A1248" s="241">
        <v>40260</v>
      </c>
      <c r="B1248" s="210">
        <v>243.37279999999998</v>
      </c>
      <c r="C1248" s="210">
        <v>0</v>
      </c>
      <c r="D1248" s="210">
        <v>243.37279999999998</v>
      </c>
      <c r="E1248" s="115"/>
      <c r="F1248" s="115"/>
    </row>
    <row r="1249" spans="1:14" x14ac:dyDescent="0.2">
      <c r="A1249" s="241">
        <v>40261</v>
      </c>
      <c r="B1249" s="210">
        <v>26.84</v>
      </c>
      <c r="C1249" s="210">
        <v>0</v>
      </c>
      <c r="D1249" s="210">
        <v>26.84</v>
      </c>
      <c r="E1249" s="115"/>
      <c r="F1249" s="115"/>
    </row>
    <row r="1250" spans="1:14" x14ac:dyDescent="0.2">
      <c r="A1250" s="241">
        <v>40264</v>
      </c>
      <c r="B1250" s="210">
        <v>160.46799999999999</v>
      </c>
      <c r="C1250" s="210">
        <v>0</v>
      </c>
      <c r="D1250" s="210">
        <v>160.46799999999999</v>
      </c>
      <c r="E1250" s="115"/>
      <c r="F1250" s="115"/>
    </row>
    <row r="1251" spans="1:14" x14ac:dyDescent="0.2">
      <c r="A1251" s="241">
        <v>40265</v>
      </c>
      <c r="B1251" s="210">
        <v>168.08</v>
      </c>
      <c r="C1251" s="210">
        <v>0</v>
      </c>
      <c r="D1251" s="210">
        <v>168.08</v>
      </c>
      <c r="E1251" s="115"/>
      <c r="F1251" s="115"/>
    </row>
    <row r="1252" spans="1:14" x14ac:dyDescent="0.2">
      <c r="A1252" s="241">
        <v>40266</v>
      </c>
      <c r="B1252" s="210">
        <v>190.93360000000001</v>
      </c>
      <c r="C1252" s="210">
        <v>0</v>
      </c>
      <c r="D1252" s="210">
        <v>190.93360000000001</v>
      </c>
      <c r="E1252" s="115"/>
      <c r="F1252" s="115"/>
    </row>
    <row r="1253" spans="1:14" x14ac:dyDescent="0.2">
      <c r="A1253" s="241">
        <v>40267</v>
      </c>
      <c r="B1253" s="210">
        <v>424.03679999999997</v>
      </c>
      <c r="C1253" s="210">
        <v>0</v>
      </c>
      <c r="D1253" s="210">
        <v>424.03679999999997</v>
      </c>
      <c r="E1253" s="130" t="s">
        <v>476</v>
      </c>
      <c r="F1253" s="116">
        <v>1</v>
      </c>
      <c r="G1253" s="117" t="s">
        <v>607</v>
      </c>
      <c r="H1253" s="117" t="s">
        <v>607</v>
      </c>
      <c r="I1253" s="110">
        <v>40276.222222222219</v>
      </c>
      <c r="J1253" s="110">
        <v>40276.53125</v>
      </c>
      <c r="K1253" s="119">
        <v>40275.541666666664</v>
      </c>
      <c r="L1253" s="119">
        <v>40276.291666666664</v>
      </c>
      <c r="M1253" s="107" t="s">
        <v>475</v>
      </c>
      <c r="N1253" s="117"/>
    </row>
    <row r="1254" spans="1:14" x14ac:dyDescent="0.2">
      <c r="A1254" s="241">
        <v>40497</v>
      </c>
      <c r="B1254" s="210">
        <v>244.11199999999999</v>
      </c>
      <c r="C1254" s="210">
        <v>0</v>
      </c>
      <c r="D1254" s="210">
        <v>244.11199999999999</v>
      </c>
      <c r="E1254" s="115"/>
      <c r="F1254" s="115"/>
    </row>
    <row r="1255" spans="1:14" x14ac:dyDescent="0.2">
      <c r="A1255" s="241">
        <v>40500</v>
      </c>
      <c r="B1255" s="210">
        <v>227.74400000000003</v>
      </c>
      <c r="C1255" s="210">
        <v>0</v>
      </c>
      <c r="D1255" s="210">
        <v>227.74400000000003</v>
      </c>
      <c r="E1255" s="115"/>
      <c r="F1255" s="115"/>
    </row>
    <row r="1256" spans="1:14" x14ac:dyDescent="0.2">
      <c r="A1256" s="241">
        <v>40502</v>
      </c>
      <c r="B1256" s="210">
        <v>34.671999999999997</v>
      </c>
      <c r="C1256" s="210">
        <v>0</v>
      </c>
      <c r="D1256" s="210">
        <v>34.671999999999997</v>
      </c>
      <c r="E1256" s="115"/>
      <c r="F1256" s="115"/>
    </row>
    <row r="1257" spans="1:14" x14ac:dyDescent="0.2">
      <c r="A1257" s="241">
        <v>40505</v>
      </c>
      <c r="B1257" s="210">
        <v>354.464</v>
      </c>
      <c r="C1257" s="210">
        <v>0</v>
      </c>
      <c r="D1257" s="210">
        <v>354.464</v>
      </c>
      <c r="E1257" s="115"/>
      <c r="F1257" s="115"/>
    </row>
    <row r="1258" spans="1:14" x14ac:dyDescent="0.2">
      <c r="A1258" s="241">
        <v>40506</v>
      </c>
      <c r="B1258" s="210">
        <v>22</v>
      </c>
      <c r="C1258" s="210">
        <v>0</v>
      </c>
      <c r="D1258" s="210">
        <v>22</v>
      </c>
      <c r="E1258" s="115"/>
      <c r="F1258" s="115"/>
    </row>
    <row r="1259" spans="1:14" x14ac:dyDescent="0.2">
      <c r="A1259" s="241">
        <v>40507</v>
      </c>
      <c r="B1259" s="210">
        <v>8.8000000000000007</v>
      </c>
      <c r="C1259" s="210">
        <v>0</v>
      </c>
      <c r="D1259" s="210">
        <v>8.8000000000000007</v>
      </c>
      <c r="E1259" s="115"/>
      <c r="F1259" s="115"/>
    </row>
    <row r="1260" spans="1:14" x14ac:dyDescent="0.2">
      <c r="A1260" s="241">
        <v>40508</v>
      </c>
      <c r="B1260" s="210">
        <v>77.792000000000002</v>
      </c>
      <c r="C1260" s="210">
        <v>0</v>
      </c>
      <c r="D1260" s="210">
        <v>77.792000000000002</v>
      </c>
      <c r="E1260" s="115"/>
      <c r="F1260" s="115"/>
    </row>
    <row r="1261" spans="1:14" x14ac:dyDescent="0.2">
      <c r="A1261" s="241">
        <v>40509</v>
      </c>
      <c r="B1261" s="210">
        <v>23.936</v>
      </c>
      <c r="C1261" s="210">
        <v>0</v>
      </c>
      <c r="D1261" s="210">
        <v>23.936</v>
      </c>
      <c r="E1261" s="115"/>
      <c r="F1261" s="115"/>
    </row>
    <row r="1262" spans="1:14" x14ac:dyDescent="0.2">
      <c r="A1262" s="241">
        <v>40510</v>
      </c>
      <c r="B1262" s="210">
        <v>231.88</v>
      </c>
      <c r="C1262" s="210">
        <v>0</v>
      </c>
      <c r="D1262" s="210">
        <v>231.88</v>
      </c>
      <c r="E1262" s="115"/>
      <c r="F1262" s="115"/>
    </row>
    <row r="1263" spans="1:14" x14ac:dyDescent="0.2">
      <c r="A1263" s="241">
        <v>40512</v>
      </c>
      <c r="B1263" s="210">
        <v>821.92000000000007</v>
      </c>
      <c r="C1263" s="210">
        <v>5.8999999999999995</v>
      </c>
      <c r="D1263" s="210">
        <v>827.82</v>
      </c>
      <c r="E1263" s="115"/>
      <c r="F1263" s="115"/>
    </row>
    <row r="1264" spans="1:14" x14ac:dyDescent="0.2">
      <c r="A1264" s="241">
        <v>40513</v>
      </c>
      <c r="B1264" s="210">
        <v>120.4192</v>
      </c>
      <c r="C1264" s="210">
        <v>11.209999999999999</v>
      </c>
      <c r="D1264" s="210">
        <v>131.6292</v>
      </c>
      <c r="E1264" s="115"/>
      <c r="F1264" s="115"/>
    </row>
    <row r="1265" spans="1:14" x14ac:dyDescent="0.2">
      <c r="A1265" s="241">
        <v>40515</v>
      </c>
      <c r="B1265" s="210">
        <v>47.731200000000001</v>
      </c>
      <c r="C1265" s="210">
        <v>0</v>
      </c>
      <c r="D1265" s="210">
        <v>47.731200000000001</v>
      </c>
      <c r="E1265" s="115"/>
      <c r="F1265" s="115"/>
    </row>
    <row r="1266" spans="1:14" x14ac:dyDescent="0.2">
      <c r="A1266" s="241">
        <v>40516</v>
      </c>
      <c r="B1266" s="210">
        <v>1568.864</v>
      </c>
      <c r="C1266" s="210">
        <v>380.54999999999995</v>
      </c>
      <c r="D1266" s="210">
        <v>1949.4140000000002</v>
      </c>
      <c r="E1266" s="115"/>
      <c r="F1266" s="115"/>
    </row>
    <row r="1267" spans="1:14" x14ac:dyDescent="0.2">
      <c r="A1267" s="241">
        <v>40517</v>
      </c>
      <c r="B1267" s="210">
        <v>232.32000000000002</v>
      </c>
      <c r="C1267" s="210">
        <v>0</v>
      </c>
      <c r="D1267" s="210">
        <v>232.32000000000002</v>
      </c>
      <c r="E1267" s="115"/>
      <c r="F1267" s="115"/>
    </row>
    <row r="1268" spans="1:14" x14ac:dyDescent="0.2">
      <c r="A1268" s="241">
        <v>40518</v>
      </c>
      <c r="B1268" s="210">
        <v>126.71999999999998</v>
      </c>
      <c r="C1268" s="210">
        <v>37.76</v>
      </c>
      <c r="D1268" s="210">
        <v>164.48</v>
      </c>
      <c r="E1268" s="115"/>
      <c r="F1268" s="115"/>
    </row>
    <row r="1269" spans="1:14" x14ac:dyDescent="0.2">
      <c r="A1269" s="241">
        <v>40519</v>
      </c>
      <c r="B1269" s="210">
        <v>128.92000000000002</v>
      </c>
      <c r="C1269" s="210">
        <v>0</v>
      </c>
      <c r="D1269" s="210">
        <v>128.92000000000002</v>
      </c>
      <c r="E1269" s="115"/>
      <c r="F1269" s="115"/>
    </row>
    <row r="1270" spans="1:14" x14ac:dyDescent="0.2">
      <c r="A1270" s="241">
        <v>40520</v>
      </c>
      <c r="B1270" s="210">
        <v>57.64</v>
      </c>
      <c r="C1270" s="210">
        <v>0</v>
      </c>
      <c r="D1270" s="210">
        <v>57.64</v>
      </c>
      <c r="E1270" s="115"/>
      <c r="F1270" s="115"/>
    </row>
    <row r="1271" spans="1:14" x14ac:dyDescent="0.2">
      <c r="A1271" s="241">
        <v>40521</v>
      </c>
      <c r="B1271" s="210">
        <v>377.34400000000005</v>
      </c>
      <c r="C1271" s="210">
        <v>182.9</v>
      </c>
      <c r="D1271" s="210">
        <v>560.24400000000003</v>
      </c>
      <c r="E1271" s="115"/>
      <c r="F1271" s="115"/>
    </row>
    <row r="1272" spans="1:14" x14ac:dyDescent="0.2">
      <c r="A1272" s="241">
        <v>40522</v>
      </c>
      <c r="B1272" s="210">
        <v>137.67599999999999</v>
      </c>
      <c r="C1272" s="210">
        <v>0</v>
      </c>
      <c r="D1272" s="210">
        <v>137.67599999999999</v>
      </c>
      <c r="E1272" s="115"/>
      <c r="F1272" s="115"/>
    </row>
    <row r="1273" spans="1:14" x14ac:dyDescent="0.2">
      <c r="A1273" s="241">
        <v>40523</v>
      </c>
      <c r="B1273" s="210">
        <v>23.759999999999998</v>
      </c>
      <c r="C1273" s="210">
        <v>0</v>
      </c>
      <c r="D1273" s="210">
        <v>23.759999999999998</v>
      </c>
      <c r="E1273" s="115"/>
      <c r="F1273" s="115"/>
    </row>
    <row r="1274" spans="1:14" x14ac:dyDescent="0.2">
      <c r="A1274" s="241">
        <v>40524</v>
      </c>
      <c r="B1274" s="210">
        <v>418</v>
      </c>
      <c r="C1274" s="210">
        <v>103.25</v>
      </c>
      <c r="D1274" s="210">
        <v>521.25</v>
      </c>
      <c r="E1274" s="115"/>
      <c r="F1274" s="115"/>
    </row>
    <row r="1275" spans="1:14" x14ac:dyDescent="0.2">
      <c r="A1275" s="241">
        <v>40526</v>
      </c>
      <c r="B1275" s="210">
        <v>26.4</v>
      </c>
      <c r="C1275" s="210">
        <v>0</v>
      </c>
      <c r="D1275" s="210">
        <v>26.4</v>
      </c>
      <c r="E1275" s="115"/>
      <c r="F1275" s="115"/>
    </row>
    <row r="1276" spans="1:14" x14ac:dyDescent="0.2">
      <c r="A1276" s="241">
        <v>40532</v>
      </c>
      <c r="B1276" s="210">
        <v>40.04</v>
      </c>
      <c r="C1276" s="210">
        <v>0</v>
      </c>
      <c r="D1276" s="210">
        <v>40.04</v>
      </c>
      <c r="E1276" s="129" t="s">
        <v>569</v>
      </c>
      <c r="F1276" s="126">
        <v>1</v>
      </c>
      <c r="G1276" s="127" t="s">
        <v>469</v>
      </c>
      <c r="H1276" s="127" t="s">
        <v>469</v>
      </c>
      <c r="I1276" s="242">
        <v>40532.743055555555</v>
      </c>
      <c r="J1276" s="242">
        <v>40533.538194444445</v>
      </c>
      <c r="K1276" s="132">
        <v>40532.770833333336</v>
      </c>
      <c r="L1276" s="132">
        <v>40533.375</v>
      </c>
      <c r="M1276" s="128" t="s">
        <v>480</v>
      </c>
      <c r="N1276" s="127">
        <v>1</v>
      </c>
    </row>
    <row r="1277" spans="1:14" x14ac:dyDescent="0.2">
      <c r="A1277" s="241">
        <v>40533</v>
      </c>
      <c r="B1277" s="210">
        <v>414.04</v>
      </c>
      <c r="C1277" s="210">
        <v>171.69</v>
      </c>
      <c r="D1277" s="210">
        <v>585.73</v>
      </c>
      <c r="E1277" s="126" t="s">
        <v>569</v>
      </c>
      <c r="F1277" s="126">
        <v>1</v>
      </c>
      <c r="G1277" s="127" t="s">
        <v>469</v>
      </c>
      <c r="H1277" s="127" t="s">
        <v>469</v>
      </c>
      <c r="I1277" s="127"/>
      <c r="J1277" s="127"/>
      <c r="K1277" s="127"/>
      <c r="L1277" s="127"/>
      <c r="M1277" s="127"/>
      <c r="N1277" s="127"/>
    </row>
    <row r="1278" spans="1:14" x14ac:dyDescent="0.2">
      <c r="A1278" s="241">
        <v>40534</v>
      </c>
      <c r="B1278" s="210">
        <v>126.28</v>
      </c>
      <c r="C1278" s="210">
        <v>39.53</v>
      </c>
      <c r="D1278" s="210">
        <v>165.81</v>
      </c>
      <c r="E1278" s="115"/>
      <c r="F1278" s="115"/>
    </row>
    <row r="1279" spans="1:14" x14ac:dyDescent="0.2">
      <c r="A1279" s="241">
        <v>40535</v>
      </c>
      <c r="B1279" s="210">
        <v>14.361600000000001</v>
      </c>
      <c r="C1279" s="210">
        <v>0</v>
      </c>
      <c r="D1279" s="210">
        <v>14.361600000000001</v>
      </c>
      <c r="E1279" s="115"/>
      <c r="F1279" s="115"/>
    </row>
    <row r="1280" spans="1:14" x14ac:dyDescent="0.2">
      <c r="A1280" s="241">
        <v>40536</v>
      </c>
      <c r="B1280" s="210">
        <v>21.12</v>
      </c>
      <c r="C1280" s="210">
        <v>0</v>
      </c>
      <c r="D1280" s="210">
        <v>21.12</v>
      </c>
      <c r="E1280" s="115"/>
      <c r="F1280" s="115"/>
    </row>
    <row r="1281" spans="1:6" x14ac:dyDescent="0.2">
      <c r="A1281" s="241">
        <v>40537</v>
      </c>
      <c r="B1281" s="210">
        <v>18.1632</v>
      </c>
      <c r="C1281" s="210">
        <v>0</v>
      </c>
      <c r="D1281" s="210">
        <v>18.1632</v>
      </c>
      <c r="E1281" s="115"/>
      <c r="F1281" s="115"/>
    </row>
    <row r="1282" spans="1:6" x14ac:dyDescent="0.2">
      <c r="A1282" s="241">
        <v>40538</v>
      </c>
      <c r="B1282" s="210">
        <v>47.564000000000007</v>
      </c>
      <c r="C1282" s="210">
        <v>0</v>
      </c>
      <c r="D1282" s="210">
        <v>47.564000000000007</v>
      </c>
      <c r="E1282" s="115"/>
      <c r="F1282" s="115"/>
    </row>
    <row r="1283" spans="1:6" x14ac:dyDescent="0.2">
      <c r="A1283" s="241">
        <v>40539</v>
      </c>
      <c r="B1283" s="210">
        <v>43.551200000000001</v>
      </c>
      <c r="C1283" s="210">
        <v>0</v>
      </c>
      <c r="D1283" s="210">
        <v>43.551200000000001</v>
      </c>
      <c r="E1283" s="115"/>
      <c r="F1283" s="115"/>
    </row>
    <row r="1284" spans="1:6" x14ac:dyDescent="0.2">
      <c r="A1284" s="241">
        <v>40540</v>
      </c>
      <c r="B1284" s="210">
        <v>8.6240000000000006</v>
      </c>
      <c r="C1284" s="210">
        <v>0</v>
      </c>
      <c r="D1284" s="210">
        <v>8.6240000000000006</v>
      </c>
      <c r="E1284" s="115"/>
      <c r="F1284" s="115"/>
    </row>
    <row r="1285" spans="1:6" x14ac:dyDescent="0.2">
      <c r="A1285" s="241">
        <v>40543</v>
      </c>
      <c r="B1285" s="210">
        <v>20497.056800000002</v>
      </c>
      <c r="C1285" s="210">
        <v>4641.53</v>
      </c>
      <c r="D1285" s="210">
        <v>25138.586800000001</v>
      </c>
      <c r="E1285" s="115"/>
      <c r="F1285" s="115"/>
    </row>
    <row r="1286" spans="1:6" x14ac:dyDescent="0.2">
      <c r="A1286" s="243">
        <v>40544</v>
      </c>
      <c r="B1286" s="210">
        <v>70.400000000000006</v>
      </c>
      <c r="C1286" s="210">
        <v>0</v>
      </c>
      <c r="D1286" s="210">
        <v>70.400000000000006</v>
      </c>
      <c r="E1286" s="115"/>
      <c r="F1286" s="115"/>
    </row>
    <row r="1287" spans="1:6" x14ac:dyDescent="0.2">
      <c r="A1287" s="243">
        <v>40545</v>
      </c>
      <c r="B1287" s="210">
        <v>88</v>
      </c>
      <c r="C1287" s="210">
        <v>0</v>
      </c>
      <c r="D1287" s="210">
        <v>88</v>
      </c>
      <c r="E1287" s="115"/>
      <c r="F1287" s="115"/>
    </row>
    <row r="1288" spans="1:6" x14ac:dyDescent="0.2">
      <c r="A1288" s="243">
        <v>40546</v>
      </c>
      <c r="B1288" s="210">
        <v>88</v>
      </c>
      <c r="C1288" s="210">
        <v>0</v>
      </c>
      <c r="D1288" s="210">
        <v>88</v>
      </c>
      <c r="E1288" s="115"/>
      <c r="F1288" s="115"/>
    </row>
    <row r="1289" spans="1:6" x14ac:dyDescent="0.2">
      <c r="A1289" s="243">
        <v>40547</v>
      </c>
      <c r="B1289" s="210">
        <v>311.26479999999998</v>
      </c>
      <c r="C1289" s="210">
        <v>165.2</v>
      </c>
      <c r="D1289" s="210">
        <v>476.46480000000003</v>
      </c>
      <c r="E1289" s="115"/>
      <c r="F1289" s="115"/>
    </row>
    <row r="1290" spans="1:6" x14ac:dyDescent="0.2">
      <c r="A1290" s="243">
        <v>40548</v>
      </c>
      <c r="B1290" s="210">
        <v>615.64800000000002</v>
      </c>
      <c r="C1290" s="210">
        <v>193.51999999999998</v>
      </c>
      <c r="D1290" s="210">
        <v>809.16799999999989</v>
      </c>
      <c r="E1290" s="115"/>
      <c r="F1290" s="115"/>
    </row>
    <row r="1291" spans="1:6" x14ac:dyDescent="0.2">
      <c r="A1291" s="243">
        <v>40549</v>
      </c>
      <c r="B1291" s="210">
        <v>116.6</v>
      </c>
      <c r="C1291" s="210">
        <v>0</v>
      </c>
      <c r="D1291" s="210">
        <v>116.6</v>
      </c>
      <c r="E1291" s="115"/>
      <c r="F1291" s="115"/>
    </row>
    <row r="1292" spans="1:6" x14ac:dyDescent="0.2">
      <c r="A1292" s="243">
        <v>40550</v>
      </c>
      <c r="B1292" s="210">
        <v>276.3904</v>
      </c>
      <c r="C1292" s="210">
        <v>128.03</v>
      </c>
      <c r="D1292" s="210">
        <v>404.42040000000003</v>
      </c>
      <c r="E1292" s="115"/>
      <c r="F1292" s="115"/>
    </row>
    <row r="1293" spans="1:6" x14ac:dyDescent="0.2">
      <c r="A1293" s="243">
        <v>40551</v>
      </c>
      <c r="B1293" s="210">
        <v>160.6</v>
      </c>
      <c r="C1293" s="210">
        <v>0</v>
      </c>
      <c r="D1293" s="210">
        <v>160.6</v>
      </c>
      <c r="E1293" s="115"/>
      <c r="F1293" s="115"/>
    </row>
    <row r="1294" spans="1:6" x14ac:dyDescent="0.2">
      <c r="A1294" s="243">
        <v>40552</v>
      </c>
      <c r="B1294" s="210">
        <v>136.4</v>
      </c>
      <c r="C1294" s="210">
        <v>0</v>
      </c>
      <c r="D1294" s="210">
        <v>136.4</v>
      </c>
      <c r="E1294" s="115"/>
      <c r="F1294" s="115"/>
    </row>
    <row r="1295" spans="1:6" x14ac:dyDescent="0.2">
      <c r="A1295" s="243">
        <v>40553</v>
      </c>
      <c r="B1295" s="210">
        <v>948.53440000000001</v>
      </c>
      <c r="C1295" s="210">
        <v>282.02</v>
      </c>
      <c r="D1295" s="210">
        <v>1230.5544000000002</v>
      </c>
      <c r="E1295" s="115"/>
      <c r="F1295" s="115"/>
    </row>
    <row r="1296" spans="1:6" x14ac:dyDescent="0.2">
      <c r="A1296" s="243">
        <v>40554</v>
      </c>
      <c r="B1296" s="210">
        <v>1643.62</v>
      </c>
      <c r="C1296" s="210">
        <v>719.80000000000007</v>
      </c>
      <c r="D1296" s="210">
        <v>2363.42</v>
      </c>
      <c r="E1296" s="115"/>
      <c r="F1296" s="115"/>
    </row>
    <row r="1297" spans="1:6" x14ac:dyDescent="0.2">
      <c r="A1297" s="243">
        <v>40555</v>
      </c>
      <c r="B1297" s="210">
        <v>176</v>
      </c>
      <c r="C1297" s="210">
        <v>0</v>
      </c>
      <c r="D1297" s="210">
        <v>176</v>
      </c>
      <c r="E1297" s="115"/>
      <c r="F1297" s="115"/>
    </row>
    <row r="1298" spans="1:6" x14ac:dyDescent="0.2">
      <c r="A1298" s="243">
        <v>40556</v>
      </c>
      <c r="B1298" s="210">
        <v>586.46720000000005</v>
      </c>
      <c r="C1298" s="210">
        <v>179.95</v>
      </c>
      <c r="D1298" s="210">
        <v>766.41719999999998</v>
      </c>
      <c r="E1298" s="115"/>
      <c r="F1298" s="115"/>
    </row>
    <row r="1299" spans="1:6" x14ac:dyDescent="0.2">
      <c r="A1299" s="243">
        <v>40557</v>
      </c>
      <c r="B1299" s="210">
        <v>403.42719999999997</v>
      </c>
      <c r="C1299" s="210">
        <v>238.95</v>
      </c>
      <c r="D1299" s="210">
        <v>642.37720000000002</v>
      </c>
      <c r="E1299" s="115"/>
      <c r="F1299" s="115"/>
    </row>
    <row r="1300" spans="1:6" x14ac:dyDescent="0.2">
      <c r="A1300" s="243">
        <v>40558</v>
      </c>
      <c r="B1300" s="210">
        <v>378.4</v>
      </c>
      <c r="C1300" s="210">
        <v>0</v>
      </c>
      <c r="D1300" s="210">
        <v>378.4</v>
      </c>
      <c r="E1300" s="115"/>
      <c r="F1300" s="115"/>
    </row>
    <row r="1301" spans="1:6" x14ac:dyDescent="0.2">
      <c r="A1301" s="243">
        <v>40559</v>
      </c>
      <c r="B1301" s="210">
        <v>455.40000000000003</v>
      </c>
      <c r="C1301" s="210">
        <v>0</v>
      </c>
      <c r="D1301" s="210">
        <v>455.40000000000003</v>
      </c>
      <c r="E1301" s="115"/>
      <c r="F1301" s="115"/>
    </row>
    <row r="1302" spans="1:6" x14ac:dyDescent="0.2">
      <c r="A1302" s="243">
        <v>40560</v>
      </c>
      <c r="B1302" s="210">
        <v>2110.768</v>
      </c>
      <c r="C1302" s="210">
        <v>845.46999999999991</v>
      </c>
      <c r="D1302" s="210">
        <v>2956.2380000000003</v>
      </c>
      <c r="E1302" s="115"/>
      <c r="F1302" s="115"/>
    </row>
    <row r="1303" spans="1:6" x14ac:dyDescent="0.2">
      <c r="A1303" s="243">
        <v>40561</v>
      </c>
      <c r="B1303" s="210">
        <v>758.70079999999996</v>
      </c>
      <c r="C1303" s="210">
        <v>11.799999999999999</v>
      </c>
      <c r="D1303" s="210">
        <v>770.50080000000003</v>
      </c>
      <c r="E1303" s="115"/>
      <c r="F1303" s="115"/>
    </row>
    <row r="1304" spans="1:6" x14ac:dyDescent="0.2">
      <c r="A1304" s="243">
        <v>40562</v>
      </c>
      <c r="B1304" s="210">
        <v>444.84</v>
      </c>
      <c r="C1304" s="210">
        <v>11.799999999999999</v>
      </c>
      <c r="D1304" s="210">
        <v>456.64</v>
      </c>
      <c r="E1304" s="115"/>
      <c r="F1304" s="115"/>
    </row>
    <row r="1305" spans="1:6" x14ac:dyDescent="0.2">
      <c r="A1305" s="243">
        <v>40563</v>
      </c>
      <c r="B1305" s="210">
        <v>88</v>
      </c>
      <c r="C1305" s="210">
        <v>0</v>
      </c>
      <c r="D1305" s="210">
        <v>88</v>
      </c>
      <c r="E1305" s="115"/>
      <c r="F1305" s="115"/>
    </row>
    <row r="1306" spans="1:6" x14ac:dyDescent="0.2">
      <c r="A1306" s="243">
        <v>40564</v>
      </c>
      <c r="B1306" s="210">
        <v>79.2</v>
      </c>
      <c r="C1306" s="210">
        <v>0</v>
      </c>
      <c r="D1306" s="210">
        <v>79.2</v>
      </c>
      <c r="E1306" s="115"/>
      <c r="F1306" s="115"/>
    </row>
    <row r="1307" spans="1:6" x14ac:dyDescent="0.2">
      <c r="A1307" s="243">
        <v>40565</v>
      </c>
      <c r="B1307" s="210">
        <v>709.47360000000003</v>
      </c>
      <c r="C1307" s="210">
        <v>335.71</v>
      </c>
      <c r="D1307" s="210">
        <v>1045.1836000000001</v>
      </c>
      <c r="E1307" s="115"/>
      <c r="F1307" s="115"/>
    </row>
    <row r="1308" spans="1:6" x14ac:dyDescent="0.2">
      <c r="A1308" s="243">
        <v>40566</v>
      </c>
      <c r="B1308" s="210">
        <v>461.2432</v>
      </c>
      <c r="C1308" s="210">
        <v>126.85</v>
      </c>
      <c r="D1308" s="210">
        <v>588.09320000000002</v>
      </c>
      <c r="E1308" s="115"/>
      <c r="F1308" s="115"/>
    </row>
    <row r="1309" spans="1:6" x14ac:dyDescent="0.2">
      <c r="A1309" s="243">
        <v>40567</v>
      </c>
      <c r="B1309" s="210">
        <v>1168.4112</v>
      </c>
      <c r="C1309" s="210">
        <v>155.16999999999999</v>
      </c>
      <c r="D1309" s="210">
        <v>1323.5812000000001</v>
      </c>
      <c r="E1309" s="115"/>
      <c r="F1309" s="115"/>
    </row>
    <row r="1310" spans="1:6" x14ac:dyDescent="0.2">
      <c r="A1310" s="243">
        <v>40568</v>
      </c>
      <c r="B1310" s="210">
        <v>208.12</v>
      </c>
      <c r="C1310" s="210">
        <v>0</v>
      </c>
      <c r="D1310" s="210">
        <v>208.12</v>
      </c>
      <c r="E1310" s="115"/>
      <c r="F1310" s="115"/>
    </row>
    <row r="1311" spans="1:6" x14ac:dyDescent="0.2">
      <c r="A1311" s="243">
        <v>40569</v>
      </c>
      <c r="B1311" s="210">
        <v>549.87680000000012</v>
      </c>
      <c r="C1311" s="210">
        <v>35.4</v>
      </c>
      <c r="D1311" s="210">
        <v>585.27680000000009</v>
      </c>
      <c r="E1311" s="115"/>
      <c r="F1311" s="115"/>
    </row>
    <row r="1312" spans="1:6" x14ac:dyDescent="0.2">
      <c r="A1312" s="243">
        <v>40570</v>
      </c>
      <c r="B1312" s="210">
        <v>1219.7328</v>
      </c>
      <c r="C1312" s="210">
        <v>421.84999999999997</v>
      </c>
      <c r="D1312" s="210">
        <v>1641.5827999999999</v>
      </c>
      <c r="E1312" s="115"/>
      <c r="F1312" s="115"/>
    </row>
    <row r="1313" spans="1:14" x14ac:dyDescent="0.2">
      <c r="A1313" s="243">
        <v>40571</v>
      </c>
      <c r="B1313" s="210">
        <v>59.752000000000002</v>
      </c>
      <c r="C1313" s="210">
        <v>7.08</v>
      </c>
      <c r="D1313" s="210">
        <v>66.831999999999994</v>
      </c>
      <c r="E1313" s="115"/>
      <c r="F1313" s="115"/>
    </row>
    <row r="1314" spans="1:14" x14ac:dyDescent="0.2">
      <c r="A1314" s="243">
        <v>40572</v>
      </c>
      <c r="B1314" s="210">
        <v>263.38400000000001</v>
      </c>
      <c r="C1314" s="210">
        <v>0</v>
      </c>
      <c r="D1314" s="210">
        <v>263.38400000000001</v>
      </c>
      <c r="E1314" s="115"/>
      <c r="F1314" s="115"/>
    </row>
    <row r="1315" spans="1:14" x14ac:dyDescent="0.2">
      <c r="A1315" s="243">
        <v>40573</v>
      </c>
      <c r="B1315" s="210">
        <v>99</v>
      </c>
      <c r="C1315" s="210">
        <v>0</v>
      </c>
      <c r="D1315" s="210">
        <v>99</v>
      </c>
      <c r="E1315" s="115"/>
      <c r="F1315" s="115"/>
    </row>
    <row r="1316" spans="1:14" x14ac:dyDescent="0.2">
      <c r="A1316" s="243">
        <v>40574</v>
      </c>
      <c r="B1316" s="210">
        <v>25954.244799999997</v>
      </c>
      <c r="C1316" s="210">
        <v>7555.5399999999981</v>
      </c>
      <c r="D1316" s="210">
        <v>33509.784800000001</v>
      </c>
      <c r="E1316" s="129" t="s">
        <v>477</v>
      </c>
      <c r="F1316" s="126">
        <v>1</v>
      </c>
      <c r="G1316" s="127" t="s">
        <v>609</v>
      </c>
      <c r="H1316" s="127" t="s">
        <v>469</v>
      </c>
      <c r="I1316" s="242">
        <v>40574.399305555555</v>
      </c>
      <c r="J1316" s="242">
        <v>40576.555555555555</v>
      </c>
      <c r="K1316" s="132">
        <v>40574.041666666664</v>
      </c>
      <c r="L1316" s="132">
        <v>40576.375</v>
      </c>
      <c r="M1316" s="128" t="s">
        <v>483</v>
      </c>
      <c r="N1316" s="127">
        <v>18</v>
      </c>
    </row>
    <row r="1317" spans="1:14" x14ac:dyDescent="0.2">
      <c r="A1317" s="243">
        <v>40575</v>
      </c>
      <c r="B1317" s="210">
        <v>615.82400000000007</v>
      </c>
      <c r="C1317" s="210">
        <v>320.95999999999998</v>
      </c>
      <c r="D1317" s="210">
        <v>936.78400000000011</v>
      </c>
      <c r="E1317" s="126" t="s">
        <v>477</v>
      </c>
      <c r="F1317" s="126">
        <v>1</v>
      </c>
      <c r="G1317" s="127" t="s">
        <v>469</v>
      </c>
      <c r="H1317" s="127" t="s">
        <v>469</v>
      </c>
      <c r="I1317" s="127"/>
      <c r="J1317" s="127"/>
      <c r="K1317" s="127"/>
      <c r="L1317" s="127"/>
      <c r="M1317" s="127"/>
      <c r="N1317" s="127"/>
    </row>
    <row r="1318" spans="1:14" x14ac:dyDescent="0.2">
      <c r="A1318" s="243">
        <v>40580</v>
      </c>
      <c r="B1318" s="210">
        <v>974.6</v>
      </c>
      <c r="C1318" s="210">
        <v>268.45</v>
      </c>
      <c r="D1318" s="210">
        <v>1243.05</v>
      </c>
      <c r="E1318" s="126" t="s">
        <v>477</v>
      </c>
      <c r="F1318" s="126">
        <v>1</v>
      </c>
      <c r="G1318" s="127" t="s">
        <v>469</v>
      </c>
      <c r="H1318" s="127" t="s">
        <v>469</v>
      </c>
    </row>
    <row r="1319" spans="1:14" x14ac:dyDescent="0.2">
      <c r="A1319" s="243">
        <v>40581</v>
      </c>
      <c r="B1319" s="210">
        <v>770</v>
      </c>
      <c r="C1319" s="210">
        <v>115.05</v>
      </c>
      <c r="D1319" s="210">
        <v>885.05</v>
      </c>
      <c r="E1319" s="115"/>
      <c r="F1319" s="115"/>
    </row>
    <row r="1320" spans="1:14" x14ac:dyDescent="0.2">
      <c r="A1320" s="243">
        <v>40582</v>
      </c>
      <c r="B1320" s="210">
        <v>173.8</v>
      </c>
      <c r="C1320" s="210">
        <v>0</v>
      </c>
      <c r="D1320" s="210">
        <v>173.8</v>
      </c>
      <c r="E1320" s="115"/>
      <c r="F1320" s="115"/>
    </row>
    <row r="1321" spans="1:14" x14ac:dyDescent="0.2">
      <c r="A1321" s="243">
        <v>40583</v>
      </c>
      <c r="B1321" s="210">
        <v>70.400000000000006</v>
      </c>
      <c r="C1321" s="210">
        <v>0</v>
      </c>
      <c r="D1321" s="210">
        <v>70.400000000000006</v>
      </c>
      <c r="E1321" s="115"/>
      <c r="F1321" s="115"/>
    </row>
    <row r="1322" spans="1:14" x14ac:dyDescent="0.2">
      <c r="A1322" s="243">
        <v>40584</v>
      </c>
      <c r="B1322" s="210">
        <v>96.8</v>
      </c>
      <c r="C1322" s="210">
        <v>0</v>
      </c>
      <c r="D1322" s="210">
        <v>96.8</v>
      </c>
      <c r="E1322" s="115"/>
      <c r="F1322" s="115"/>
    </row>
    <row r="1323" spans="1:14" x14ac:dyDescent="0.2">
      <c r="A1323" s="243">
        <v>40585</v>
      </c>
      <c r="B1323" s="210">
        <v>635.43040000000008</v>
      </c>
      <c r="C1323" s="210">
        <v>120.35999999999999</v>
      </c>
      <c r="D1323" s="210">
        <v>755.79039999999998</v>
      </c>
      <c r="E1323" s="115"/>
      <c r="F1323" s="115"/>
    </row>
    <row r="1324" spans="1:14" x14ac:dyDescent="0.2">
      <c r="A1324" s="243">
        <v>40586</v>
      </c>
      <c r="B1324" s="210">
        <v>382.7824</v>
      </c>
      <c r="C1324" s="210">
        <v>29.5</v>
      </c>
      <c r="D1324" s="210">
        <v>412.2824</v>
      </c>
      <c r="E1324" s="115"/>
      <c r="F1324" s="115"/>
    </row>
    <row r="1325" spans="1:14" x14ac:dyDescent="0.2">
      <c r="A1325" s="243">
        <v>40587</v>
      </c>
      <c r="B1325" s="210">
        <v>88</v>
      </c>
      <c r="C1325" s="210">
        <v>0</v>
      </c>
      <c r="D1325" s="210">
        <v>88</v>
      </c>
      <c r="E1325" s="115"/>
      <c r="F1325" s="115"/>
    </row>
    <row r="1326" spans="1:14" x14ac:dyDescent="0.2">
      <c r="A1326" s="243">
        <v>40589</v>
      </c>
      <c r="B1326" s="210">
        <v>158.39999999999998</v>
      </c>
      <c r="C1326" s="210">
        <v>0</v>
      </c>
      <c r="D1326" s="210">
        <v>158.39999999999998</v>
      </c>
      <c r="E1326" s="115"/>
      <c r="F1326" s="115"/>
    </row>
    <row r="1327" spans="1:14" x14ac:dyDescent="0.2">
      <c r="A1327" s="243">
        <v>40590</v>
      </c>
      <c r="B1327" s="210">
        <v>96.800000000000011</v>
      </c>
      <c r="C1327" s="210">
        <v>0</v>
      </c>
      <c r="D1327" s="210">
        <v>96.800000000000011</v>
      </c>
      <c r="E1327" s="115"/>
      <c r="F1327" s="115"/>
    </row>
    <row r="1328" spans="1:14" x14ac:dyDescent="0.2">
      <c r="A1328" s="243">
        <v>40591</v>
      </c>
      <c r="B1328" s="210">
        <v>105.6</v>
      </c>
      <c r="C1328" s="210">
        <v>0</v>
      </c>
      <c r="D1328" s="210">
        <v>105.6</v>
      </c>
      <c r="E1328" s="115"/>
      <c r="F1328" s="115"/>
    </row>
    <row r="1329" spans="1:14" x14ac:dyDescent="0.2">
      <c r="A1329" s="243">
        <v>40592</v>
      </c>
      <c r="B1329" s="210">
        <v>70.400000000000006</v>
      </c>
      <c r="C1329" s="210">
        <v>0</v>
      </c>
      <c r="D1329" s="210">
        <v>70.400000000000006</v>
      </c>
      <c r="E1329" s="115"/>
      <c r="F1329" s="115"/>
    </row>
    <row r="1330" spans="1:14" x14ac:dyDescent="0.2">
      <c r="A1330" s="243">
        <v>40593</v>
      </c>
      <c r="B1330" s="210">
        <v>70.400000000000006</v>
      </c>
      <c r="C1330" s="210">
        <v>0</v>
      </c>
      <c r="D1330" s="210">
        <v>70.400000000000006</v>
      </c>
      <c r="E1330" s="115"/>
      <c r="F1330" s="115"/>
    </row>
    <row r="1331" spans="1:14" x14ac:dyDescent="0.2">
      <c r="A1331" s="243">
        <v>40594</v>
      </c>
      <c r="B1331" s="210">
        <v>1519.0208</v>
      </c>
      <c r="C1331" s="210">
        <v>422.43999999999994</v>
      </c>
      <c r="D1331" s="210">
        <v>1941.4607999999998</v>
      </c>
      <c r="E1331" s="129" t="s">
        <v>478</v>
      </c>
      <c r="F1331" s="126">
        <v>1</v>
      </c>
      <c r="G1331" s="127" t="s">
        <v>469</v>
      </c>
      <c r="H1331" s="127" t="s">
        <v>469</v>
      </c>
      <c r="I1331" s="242">
        <v>40594.40625</v>
      </c>
      <c r="J1331" s="242">
        <v>40596.381944444445</v>
      </c>
      <c r="K1331" s="132">
        <v>40594.395833333336</v>
      </c>
      <c r="L1331" s="132">
        <v>40596.5</v>
      </c>
      <c r="M1331" s="128" t="s">
        <v>486</v>
      </c>
      <c r="N1331" s="127">
        <v>6</v>
      </c>
    </row>
    <row r="1332" spans="1:14" x14ac:dyDescent="0.2">
      <c r="A1332" s="243">
        <v>40595</v>
      </c>
      <c r="B1332" s="210">
        <v>2347.4</v>
      </c>
      <c r="C1332" s="210">
        <v>522.15</v>
      </c>
      <c r="D1332" s="210">
        <v>2869.5499999999997</v>
      </c>
      <c r="E1332" s="129" t="s">
        <v>478</v>
      </c>
      <c r="F1332" s="126">
        <v>1</v>
      </c>
      <c r="G1332" s="127" t="s">
        <v>469</v>
      </c>
      <c r="H1332" s="127" t="s">
        <v>469</v>
      </c>
      <c r="I1332" s="127"/>
      <c r="J1332" s="127"/>
      <c r="K1332" s="127"/>
      <c r="L1332" s="127"/>
      <c r="M1332" s="127"/>
      <c r="N1332" s="127"/>
    </row>
    <row r="1333" spans="1:14" x14ac:dyDescent="0.2">
      <c r="A1333" s="243">
        <v>40596</v>
      </c>
      <c r="B1333" s="210">
        <v>1066.2520000000002</v>
      </c>
      <c r="C1333" s="210">
        <v>232.45999999999998</v>
      </c>
      <c r="D1333" s="210">
        <v>1298.712</v>
      </c>
      <c r="E1333" s="129" t="s">
        <v>478</v>
      </c>
      <c r="F1333" s="126">
        <v>1</v>
      </c>
      <c r="G1333" s="127" t="s">
        <v>469</v>
      </c>
      <c r="H1333" s="127" t="s">
        <v>469</v>
      </c>
      <c r="I1333" s="127"/>
      <c r="J1333" s="127"/>
      <c r="K1333" s="127"/>
      <c r="L1333" s="127"/>
      <c r="M1333" s="127"/>
      <c r="N1333" s="127"/>
    </row>
    <row r="1334" spans="1:14" x14ac:dyDescent="0.2">
      <c r="A1334" s="243">
        <v>40597</v>
      </c>
      <c r="B1334" s="210">
        <v>155.47839999999999</v>
      </c>
      <c r="C1334" s="210">
        <v>0</v>
      </c>
      <c r="D1334" s="210">
        <v>155.47839999999999</v>
      </c>
      <c r="E1334" s="115"/>
      <c r="F1334" s="115"/>
    </row>
    <row r="1335" spans="1:14" x14ac:dyDescent="0.2">
      <c r="A1335" s="243">
        <v>40598</v>
      </c>
      <c r="B1335" s="210">
        <v>150.0224</v>
      </c>
      <c r="C1335" s="210">
        <v>0</v>
      </c>
      <c r="D1335" s="210">
        <v>150.0224</v>
      </c>
      <c r="E1335" s="115"/>
      <c r="F1335" s="115"/>
    </row>
    <row r="1336" spans="1:14" x14ac:dyDescent="0.2">
      <c r="A1336" s="243">
        <v>40599</v>
      </c>
      <c r="B1336" s="210">
        <v>316.8</v>
      </c>
      <c r="C1336" s="210">
        <v>0</v>
      </c>
      <c r="D1336" s="210">
        <v>316.8</v>
      </c>
      <c r="E1336" s="115"/>
      <c r="F1336" s="115"/>
    </row>
    <row r="1337" spans="1:14" x14ac:dyDescent="0.2">
      <c r="A1337" s="243">
        <v>40600</v>
      </c>
      <c r="B1337" s="210">
        <v>1326.4459999999999</v>
      </c>
      <c r="C1337" s="210">
        <v>276.12</v>
      </c>
      <c r="D1337" s="210">
        <v>1602.566</v>
      </c>
      <c r="E1337" s="115"/>
      <c r="F1337" s="115"/>
    </row>
    <row r="1338" spans="1:14" x14ac:dyDescent="0.2">
      <c r="A1338" s="243">
        <v>40601</v>
      </c>
      <c r="B1338" s="210">
        <v>881.90080000000012</v>
      </c>
      <c r="C1338" s="210">
        <v>0</v>
      </c>
      <c r="D1338" s="210">
        <v>881.90080000000012</v>
      </c>
      <c r="E1338" s="115"/>
      <c r="F1338" s="115"/>
    </row>
    <row r="1339" spans="1:14" x14ac:dyDescent="0.2">
      <c r="A1339" s="243">
        <v>40602</v>
      </c>
      <c r="B1339" s="210">
        <v>19346.807040000003</v>
      </c>
      <c r="C1339" s="210">
        <v>5016.7699999999995</v>
      </c>
      <c r="D1339" s="210">
        <v>24363.577040000004</v>
      </c>
      <c r="E1339" s="115"/>
      <c r="F1339" s="115"/>
    </row>
    <row r="1340" spans="1:14" x14ac:dyDescent="0.2">
      <c r="A1340" s="243">
        <v>40603</v>
      </c>
      <c r="B1340" s="210">
        <v>110</v>
      </c>
      <c r="C1340" s="210">
        <v>0</v>
      </c>
      <c r="D1340" s="210">
        <v>110</v>
      </c>
      <c r="E1340" s="115"/>
      <c r="F1340" s="115"/>
    </row>
    <row r="1341" spans="1:14" x14ac:dyDescent="0.2">
      <c r="A1341" s="243">
        <v>40604</v>
      </c>
      <c r="B1341" s="210">
        <v>70.400000000000006</v>
      </c>
      <c r="C1341" s="210">
        <v>0</v>
      </c>
      <c r="D1341" s="210">
        <v>70.400000000000006</v>
      </c>
      <c r="E1341" s="115"/>
      <c r="F1341" s="115"/>
    </row>
    <row r="1342" spans="1:14" x14ac:dyDescent="0.2">
      <c r="A1342" s="243">
        <v>40605</v>
      </c>
      <c r="B1342" s="210">
        <v>88</v>
      </c>
      <c r="C1342" s="210">
        <v>0</v>
      </c>
      <c r="D1342" s="210">
        <v>88</v>
      </c>
      <c r="E1342" s="115"/>
      <c r="F1342" s="115"/>
    </row>
    <row r="1343" spans="1:14" x14ac:dyDescent="0.2">
      <c r="A1343" s="243">
        <v>40607</v>
      </c>
      <c r="B1343" s="210">
        <v>1548.8</v>
      </c>
      <c r="C1343" s="210">
        <v>155.76</v>
      </c>
      <c r="D1343" s="210">
        <v>1704.56</v>
      </c>
      <c r="E1343" s="115"/>
      <c r="F1343" s="115"/>
    </row>
    <row r="1344" spans="1:14" x14ac:dyDescent="0.2">
      <c r="A1344" s="243">
        <v>40608</v>
      </c>
      <c r="B1344" s="210">
        <v>92.4</v>
      </c>
      <c r="C1344" s="210">
        <v>0</v>
      </c>
      <c r="D1344" s="210">
        <v>92.4</v>
      </c>
      <c r="E1344" s="115"/>
      <c r="F1344" s="115"/>
    </row>
    <row r="1345" spans="1:6" x14ac:dyDescent="0.2">
      <c r="A1345" s="243">
        <v>40609</v>
      </c>
      <c r="B1345" s="210">
        <v>215.6</v>
      </c>
      <c r="C1345" s="210">
        <v>0</v>
      </c>
      <c r="D1345" s="210">
        <v>215.6</v>
      </c>
      <c r="E1345" s="115"/>
      <c r="F1345" s="115"/>
    </row>
    <row r="1346" spans="1:6" x14ac:dyDescent="0.2">
      <c r="A1346" s="243">
        <v>40610</v>
      </c>
      <c r="B1346" s="210">
        <v>96.8</v>
      </c>
      <c r="C1346" s="210">
        <v>0</v>
      </c>
      <c r="D1346" s="210">
        <v>96.8</v>
      </c>
      <c r="E1346" s="115"/>
      <c r="F1346" s="115"/>
    </row>
    <row r="1347" spans="1:6" x14ac:dyDescent="0.2">
      <c r="A1347" s="243">
        <v>40611</v>
      </c>
      <c r="B1347" s="210">
        <v>1544.4</v>
      </c>
      <c r="C1347" s="210">
        <v>201.072</v>
      </c>
      <c r="D1347" s="210">
        <v>1745.4720000000002</v>
      </c>
      <c r="E1347" s="115"/>
      <c r="F1347" s="115"/>
    </row>
    <row r="1348" spans="1:6" x14ac:dyDescent="0.2">
      <c r="A1348" s="243">
        <v>40612</v>
      </c>
      <c r="B1348" s="210">
        <v>103.4</v>
      </c>
      <c r="C1348" s="210">
        <v>0</v>
      </c>
      <c r="D1348" s="210">
        <v>103.4</v>
      </c>
      <c r="E1348" s="115"/>
      <c r="F1348" s="115"/>
    </row>
    <row r="1349" spans="1:6" x14ac:dyDescent="0.2">
      <c r="A1349" s="243">
        <v>40613</v>
      </c>
      <c r="B1349" s="210">
        <v>88</v>
      </c>
      <c r="C1349" s="210">
        <v>0</v>
      </c>
      <c r="D1349" s="210">
        <v>88</v>
      </c>
      <c r="E1349" s="115"/>
      <c r="F1349" s="115"/>
    </row>
    <row r="1350" spans="1:6" x14ac:dyDescent="0.2">
      <c r="A1350" s="243">
        <v>40614</v>
      </c>
      <c r="B1350" s="210">
        <v>92.4</v>
      </c>
      <c r="C1350" s="210">
        <v>0</v>
      </c>
      <c r="D1350" s="210">
        <v>92.4</v>
      </c>
      <c r="E1350" s="115"/>
      <c r="F1350" s="115"/>
    </row>
    <row r="1351" spans="1:6" x14ac:dyDescent="0.2">
      <c r="A1351" s="243">
        <v>40615</v>
      </c>
      <c r="B1351" s="210">
        <v>88</v>
      </c>
      <c r="C1351" s="210">
        <v>0</v>
      </c>
      <c r="D1351" s="210">
        <v>88</v>
      </c>
      <c r="E1351" s="115"/>
      <c r="F1351" s="115"/>
    </row>
    <row r="1352" spans="1:6" x14ac:dyDescent="0.2">
      <c r="A1352" s="243">
        <v>40616</v>
      </c>
      <c r="B1352" s="210">
        <v>134.19999999999999</v>
      </c>
      <c r="C1352" s="210">
        <v>0</v>
      </c>
      <c r="D1352" s="210">
        <v>134.19999999999999</v>
      </c>
      <c r="E1352" s="115"/>
      <c r="F1352" s="115"/>
    </row>
    <row r="1353" spans="1:6" x14ac:dyDescent="0.2">
      <c r="A1353" s="243">
        <v>40617</v>
      </c>
      <c r="B1353" s="210">
        <v>176</v>
      </c>
      <c r="C1353" s="210">
        <v>0</v>
      </c>
      <c r="D1353" s="210">
        <v>176</v>
      </c>
      <c r="E1353" s="115"/>
      <c r="F1353" s="115"/>
    </row>
    <row r="1354" spans="1:6" x14ac:dyDescent="0.2">
      <c r="A1354" s="243">
        <v>40618</v>
      </c>
      <c r="B1354" s="210">
        <v>138.6</v>
      </c>
      <c r="C1354" s="210">
        <v>0</v>
      </c>
      <c r="D1354" s="210">
        <v>138.6</v>
      </c>
      <c r="E1354" s="115"/>
      <c r="F1354" s="115"/>
    </row>
    <row r="1355" spans="1:6" x14ac:dyDescent="0.2">
      <c r="A1355" s="243">
        <v>40620</v>
      </c>
      <c r="B1355" s="210">
        <v>92.4</v>
      </c>
      <c r="C1355" s="210">
        <v>0</v>
      </c>
      <c r="D1355" s="210">
        <v>92.4</v>
      </c>
      <c r="E1355" s="115"/>
      <c r="F1355" s="115"/>
    </row>
    <row r="1356" spans="1:6" x14ac:dyDescent="0.2">
      <c r="A1356" s="243">
        <v>40621</v>
      </c>
      <c r="B1356" s="210">
        <v>88</v>
      </c>
      <c r="C1356" s="210">
        <v>0</v>
      </c>
      <c r="D1356" s="210">
        <v>88</v>
      </c>
      <c r="E1356" s="115"/>
      <c r="F1356" s="115"/>
    </row>
    <row r="1357" spans="1:6" x14ac:dyDescent="0.2">
      <c r="A1357" s="243">
        <v>40625</v>
      </c>
      <c r="B1357" s="210">
        <v>957.44</v>
      </c>
      <c r="C1357" s="210">
        <v>166.0496</v>
      </c>
      <c r="D1357" s="210">
        <v>1123.4896000000001</v>
      </c>
      <c r="E1357" s="115"/>
      <c r="F1357" s="115"/>
    </row>
    <row r="1358" spans="1:6" x14ac:dyDescent="0.2">
      <c r="A1358" s="243">
        <v>40626</v>
      </c>
      <c r="B1358" s="210">
        <v>55</v>
      </c>
      <c r="C1358" s="210">
        <v>0</v>
      </c>
      <c r="D1358" s="210">
        <v>55</v>
      </c>
      <c r="E1358" s="115"/>
      <c r="F1358" s="115"/>
    </row>
    <row r="1359" spans="1:6" x14ac:dyDescent="0.2">
      <c r="A1359" s="243">
        <v>40627</v>
      </c>
      <c r="B1359" s="210">
        <v>587.4</v>
      </c>
      <c r="C1359" s="210">
        <v>88.027999999999992</v>
      </c>
      <c r="D1359" s="210">
        <v>675.42799999999988</v>
      </c>
      <c r="E1359" s="115"/>
      <c r="F1359" s="115"/>
    </row>
    <row r="1360" spans="1:6" x14ac:dyDescent="0.2">
      <c r="A1360" s="243">
        <v>40628</v>
      </c>
      <c r="B1360" s="210">
        <v>530.20000000000005</v>
      </c>
      <c r="C1360" s="210">
        <v>29.5</v>
      </c>
      <c r="D1360" s="210">
        <v>559.70000000000005</v>
      </c>
      <c r="E1360" s="115"/>
      <c r="F1360" s="115"/>
    </row>
    <row r="1361" spans="1:14" x14ac:dyDescent="0.2">
      <c r="A1361" s="243">
        <v>40629</v>
      </c>
      <c r="B1361" s="210">
        <v>88</v>
      </c>
      <c r="C1361" s="210">
        <v>0</v>
      </c>
      <c r="D1361" s="210">
        <v>88</v>
      </c>
      <c r="E1361" s="115"/>
      <c r="F1361" s="115"/>
    </row>
    <row r="1362" spans="1:14" x14ac:dyDescent="0.2">
      <c r="A1362" s="243">
        <v>40630</v>
      </c>
      <c r="B1362" s="210">
        <v>105.6</v>
      </c>
      <c r="C1362" s="210">
        <v>0</v>
      </c>
      <c r="D1362" s="210">
        <v>105.6</v>
      </c>
      <c r="E1362" s="115"/>
      <c r="F1362" s="115"/>
    </row>
    <row r="1363" spans="1:14" x14ac:dyDescent="0.2">
      <c r="A1363" s="243">
        <v>40631</v>
      </c>
      <c r="B1363" s="210">
        <v>114.39999999999999</v>
      </c>
      <c r="C1363" s="210">
        <v>0</v>
      </c>
      <c r="D1363" s="210">
        <v>114.39999999999999</v>
      </c>
      <c r="E1363" s="115"/>
      <c r="F1363" s="115"/>
    </row>
    <row r="1364" spans="1:14" x14ac:dyDescent="0.2">
      <c r="A1364" s="243">
        <v>40632</v>
      </c>
      <c r="B1364" s="210">
        <v>147.4</v>
      </c>
      <c r="C1364" s="210">
        <v>0</v>
      </c>
      <c r="D1364" s="210">
        <v>147.4</v>
      </c>
      <c r="E1364" s="129" t="s">
        <v>479</v>
      </c>
      <c r="F1364" s="126">
        <v>1</v>
      </c>
      <c r="G1364" s="127" t="s">
        <v>469</v>
      </c>
      <c r="H1364" s="127" t="s">
        <v>469</v>
      </c>
      <c r="I1364" s="242">
        <v>40652.78125</v>
      </c>
      <c r="J1364" s="242">
        <v>40653.368055555555</v>
      </c>
      <c r="K1364" s="127"/>
      <c r="L1364" s="127"/>
      <c r="M1364" s="127"/>
      <c r="N1364" s="127"/>
    </row>
    <row r="1365" spans="1:14" x14ac:dyDescent="0.2">
      <c r="A1365" s="243">
        <v>40633</v>
      </c>
      <c r="B1365" s="210">
        <v>22876.52576</v>
      </c>
      <c r="C1365" s="210">
        <v>5458.3495999999996</v>
      </c>
      <c r="D1365" s="210">
        <v>28334.875359999998</v>
      </c>
      <c r="E1365" s="115"/>
      <c r="F1365" s="115"/>
      <c r="I1365" s="135"/>
      <c r="J1365" s="135"/>
    </row>
  </sheetData>
  <pageMargins left="0.75" right="0.75" top="1" bottom="1" header="0.5" footer="0.5"/>
  <pageSetup orientation="portrait" r:id="rId6"/>
  <headerFooter alignWithMargins="0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27"/>
  <sheetViews>
    <sheetView zoomScale="80" zoomScaleNormal="80" workbookViewId="0">
      <selection sqref="A1:XFD1048576"/>
    </sheetView>
  </sheetViews>
  <sheetFormatPr defaultRowHeight="12.75" x14ac:dyDescent="0.2"/>
  <cols>
    <col min="1" max="1" width="17.85546875" style="95" customWidth="1"/>
    <col min="2" max="3" width="14" style="95" customWidth="1"/>
    <col min="4" max="4" width="25.5703125" style="95" customWidth="1"/>
    <col min="5" max="8" width="10.28515625" style="95" customWidth="1"/>
    <col min="9" max="12" width="18.5703125" style="95" customWidth="1"/>
    <col min="13" max="14" width="10.5703125" style="95" customWidth="1"/>
    <col min="15" max="15" width="14.140625" style="95" customWidth="1"/>
    <col min="16" max="16" width="17.85546875" style="95" customWidth="1"/>
    <col min="17" max="17" width="19.42578125" style="95" customWidth="1"/>
    <col min="18" max="18" width="16.28515625" style="97" customWidth="1"/>
    <col min="19" max="19" width="16.28515625" style="95" customWidth="1"/>
    <col min="20" max="21" width="15.7109375" style="95" customWidth="1"/>
    <col min="22" max="28" width="9.140625" style="95"/>
    <col min="29" max="29" width="31.42578125" style="95" customWidth="1"/>
    <col min="30" max="16384" width="9.140625" style="95"/>
  </cols>
  <sheetData>
    <row r="1" spans="1:40" ht="51" customHeight="1" x14ac:dyDescent="0.2">
      <c r="A1" s="201" t="s">
        <v>0</v>
      </c>
      <c r="B1" s="95" t="s">
        <v>19</v>
      </c>
      <c r="C1" s="95" t="s">
        <v>20</v>
      </c>
      <c r="D1" s="95" t="s">
        <v>21</v>
      </c>
      <c r="E1" s="107" t="s">
        <v>418</v>
      </c>
      <c r="F1" s="107" t="s">
        <v>421</v>
      </c>
      <c r="G1" s="107" t="s">
        <v>419</v>
      </c>
      <c r="H1" s="107" t="s">
        <v>420</v>
      </c>
      <c r="I1" s="107" t="s">
        <v>422</v>
      </c>
      <c r="J1" s="107" t="s">
        <v>423</v>
      </c>
      <c r="K1" s="107" t="s">
        <v>424</v>
      </c>
      <c r="L1" s="107" t="s">
        <v>425</v>
      </c>
      <c r="M1" s="107" t="s">
        <v>426</v>
      </c>
      <c r="N1" s="107" t="s">
        <v>427</v>
      </c>
      <c r="O1" s="202" t="s">
        <v>30</v>
      </c>
      <c r="P1" s="154" t="s">
        <v>31</v>
      </c>
      <c r="Q1" s="154" t="s">
        <v>32</v>
      </c>
      <c r="R1" s="156" t="s">
        <v>33</v>
      </c>
      <c r="S1" s="156" t="s">
        <v>34</v>
      </c>
      <c r="T1" s="156"/>
      <c r="U1" s="203"/>
      <c r="V1" s="154" t="s">
        <v>35</v>
      </c>
      <c r="W1" s="154"/>
      <c r="X1" s="154" t="s">
        <v>36</v>
      </c>
      <c r="Y1" s="154"/>
      <c r="Z1" s="154" t="s">
        <v>37</v>
      </c>
      <c r="AA1" s="154"/>
      <c r="AB1" s="154" t="s">
        <v>38</v>
      </c>
      <c r="AC1" s="154"/>
      <c r="AD1" s="154" t="s">
        <v>39</v>
      </c>
      <c r="AE1" s="154"/>
      <c r="AF1" s="154" t="s">
        <v>40</v>
      </c>
      <c r="AG1" s="154"/>
      <c r="AH1" s="154" t="s">
        <v>41</v>
      </c>
      <c r="AI1" s="154"/>
      <c r="AJ1" s="154" t="s">
        <v>42</v>
      </c>
      <c r="AK1" s="154" t="s">
        <v>43</v>
      </c>
      <c r="AL1" s="154" t="s">
        <v>44</v>
      </c>
      <c r="AM1" s="154" t="s">
        <v>45</v>
      </c>
      <c r="AN1" s="154" t="s">
        <v>46</v>
      </c>
    </row>
    <row r="2" spans="1:40" x14ac:dyDescent="0.2">
      <c r="A2" s="204">
        <v>37196</v>
      </c>
      <c r="B2" s="205">
        <v>0</v>
      </c>
      <c r="C2" s="205">
        <v>0</v>
      </c>
      <c r="D2" s="205">
        <v>0</v>
      </c>
      <c r="O2" s="206" t="s">
        <v>244</v>
      </c>
      <c r="P2" s="109">
        <v>35774.309027777781</v>
      </c>
      <c r="Q2" s="109">
        <v>35774.864583333336</v>
      </c>
      <c r="R2" s="156" t="s">
        <v>245</v>
      </c>
      <c r="S2" s="154" t="s">
        <v>246</v>
      </c>
      <c r="T2" s="154"/>
      <c r="U2" s="203"/>
      <c r="V2" s="154">
        <v>50</v>
      </c>
      <c r="W2" s="154"/>
      <c r="X2" s="154"/>
      <c r="Y2" s="154"/>
      <c r="Z2" s="154"/>
      <c r="AA2" s="154"/>
      <c r="AB2" s="154">
        <v>4.9589999999999996</v>
      </c>
      <c r="AC2" s="154"/>
      <c r="AD2" s="154">
        <v>8430</v>
      </c>
      <c r="AE2" s="154"/>
      <c r="AF2" s="154">
        <v>15000</v>
      </c>
      <c r="AG2" s="154"/>
      <c r="AH2" s="154">
        <v>490</v>
      </c>
      <c r="AI2" s="154"/>
      <c r="AJ2" s="154">
        <v>8500</v>
      </c>
      <c r="AK2" s="207">
        <f t="shared" ref="AK2:AK41" si="0">AB2*28.31685*1000</f>
        <v>140423.25914999997</v>
      </c>
      <c r="AL2" s="207">
        <f t="shared" ref="AL2:AL42" si="1">AK2*AH2/1000000</f>
        <v>68.807396983499984</v>
      </c>
      <c r="AM2" s="207">
        <f t="shared" ref="AM2:AM41" si="2">AK2*AJ2/1000000</f>
        <v>1193.5977027749996</v>
      </c>
      <c r="AN2" s="207">
        <f t="shared" ref="AN2:AN41" si="3">AL2+AM2</f>
        <v>1262.4050997584995</v>
      </c>
    </row>
    <row r="3" spans="1:40" x14ac:dyDescent="0.2">
      <c r="A3" s="204">
        <v>37197</v>
      </c>
      <c r="B3" s="205">
        <v>0</v>
      </c>
      <c r="C3" s="205">
        <v>0</v>
      </c>
      <c r="D3" s="205">
        <v>0</v>
      </c>
      <c r="O3" s="206" t="s">
        <v>244</v>
      </c>
      <c r="P3" s="109">
        <v>35799.256944444445</v>
      </c>
      <c r="Q3" s="109">
        <v>35799.5</v>
      </c>
      <c r="R3" s="156" t="s">
        <v>247</v>
      </c>
      <c r="S3" s="154" t="s">
        <v>248</v>
      </c>
      <c r="T3" s="154"/>
      <c r="U3" s="203"/>
      <c r="V3" s="154">
        <v>50</v>
      </c>
      <c r="W3" s="154"/>
      <c r="X3" s="154"/>
      <c r="Y3" s="154"/>
      <c r="Z3" s="154"/>
      <c r="AA3" s="154"/>
      <c r="AB3" s="154">
        <v>1.2869999999999999</v>
      </c>
      <c r="AC3" s="154"/>
      <c r="AD3" s="154">
        <v>898</v>
      </c>
      <c r="AE3" s="154"/>
      <c r="AF3" s="154">
        <v>1700</v>
      </c>
      <c r="AG3" s="154"/>
      <c r="AH3" s="154">
        <v>18</v>
      </c>
      <c r="AI3" s="154"/>
      <c r="AJ3" s="154">
        <v>570</v>
      </c>
      <c r="AK3" s="207">
        <f t="shared" si="0"/>
        <v>36443.785949999998</v>
      </c>
      <c r="AL3" s="207">
        <f t="shared" si="1"/>
        <v>0.65598814709999997</v>
      </c>
      <c r="AM3" s="207">
        <f t="shared" si="2"/>
        <v>20.772957991499997</v>
      </c>
      <c r="AN3" s="207">
        <f t="shared" si="3"/>
        <v>21.428946138599997</v>
      </c>
    </row>
    <row r="4" spans="1:40" x14ac:dyDescent="0.2">
      <c r="A4" s="204">
        <v>37198</v>
      </c>
      <c r="B4" s="205">
        <v>0</v>
      </c>
      <c r="C4" s="205">
        <v>0</v>
      </c>
      <c r="D4" s="205">
        <v>0</v>
      </c>
      <c r="O4" s="206" t="s">
        <v>244</v>
      </c>
      <c r="P4" s="109">
        <v>35803.40625</v>
      </c>
      <c r="Q4" s="109"/>
      <c r="R4" s="156" t="s">
        <v>249</v>
      </c>
      <c r="S4" s="154" t="s">
        <v>250</v>
      </c>
      <c r="T4" s="154"/>
      <c r="U4" s="203"/>
      <c r="V4" s="154">
        <v>50</v>
      </c>
      <c r="W4" s="154"/>
      <c r="X4" s="154"/>
      <c r="Y4" s="154" t="s">
        <v>52</v>
      </c>
      <c r="Z4" s="154">
        <v>0.01</v>
      </c>
      <c r="AA4" s="154"/>
      <c r="AB4" s="154"/>
      <c r="AC4" s="154"/>
      <c r="AD4" s="154">
        <v>1760</v>
      </c>
      <c r="AE4" s="154"/>
      <c r="AF4" s="154">
        <v>2100</v>
      </c>
      <c r="AG4" s="154"/>
      <c r="AH4" s="154">
        <v>89</v>
      </c>
      <c r="AI4" s="154"/>
      <c r="AJ4" s="154">
        <v>760</v>
      </c>
      <c r="AK4" s="207">
        <f t="shared" si="0"/>
        <v>0</v>
      </c>
      <c r="AL4" s="207">
        <f t="shared" si="1"/>
        <v>0</v>
      </c>
      <c r="AM4" s="207">
        <f t="shared" si="2"/>
        <v>0</v>
      </c>
      <c r="AN4" s="207">
        <f t="shared" si="3"/>
        <v>0</v>
      </c>
    </row>
    <row r="5" spans="1:40" x14ac:dyDescent="0.2">
      <c r="A5" s="204">
        <v>37199</v>
      </c>
      <c r="B5" s="205">
        <v>0</v>
      </c>
      <c r="C5" s="205">
        <v>0</v>
      </c>
      <c r="D5" s="205">
        <v>0</v>
      </c>
      <c r="O5" s="206" t="s">
        <v>244</v>
      </c>
      <c r="P5" s="109">
        <v>35857.371527777781</v>
      </c>
      <c r="Q5" s="109">
        <v>35857.427083333336</v>
      </c>
      <c r="R5" s="156" t="s">
        <v>251</v>
      </c>
      <c r="S5" s="154" t="s">
        <v>252</v>
      </c>
      <c r="T5" s="154"/>
      <c r="U5" s="203"/>
      <c r="V5" s="154">
        <v>50</v>
      </c>
      <c r="W5" s="154"/>
      <c r="X5" s="154"/>
      <c r="Y5" s="154"/>
      <c r="Z5" s="154"/>
      <c r="AA5" s="154"/>
      <c r="AB5" s="154">
        <v>6.9000000000000006E-2</v>
      </c>
      <c r="AC5" s="154" t="s">
        <v>67</v>
      </c>
      <c r="AD5" s="154">
        <v>10000</v>
      </c>
      <c r="AE5" s="154"/>
      <c r="AF5" s="154">
        <v>27000</v>
      </c>
      <c r="AG5" s="154"/>
      <c r="AH5" s="108"/>
      <c r="AI5" s="154"/>
      <c r="AJ5" s="154">
        <v>39000</v>
      </c>
      <c r="AK5" s="207">
        <f t="shared" si="0"/>
        <v>1953.86265</v>
      </c>
      <c r="AL5" s="208">
        <f t="shared" si="1"/>
        <v>0</v>
      </c>
      <c r="AM5" s="207">
        <f t="shared" si="2"/>
        <v>76.200643349999993</v>
      </c>
      <c r="AN5" s="207">
        <f t="shared" si="3"/>
        <v>76.200643349999993</v>
      </c>
    </row>
    <row r="6" spans="1:40" x14ac:dyDescent="0.2">
      <c r="A6" s="204">
        <v>37200</v>
      </c>
      <c r="B6" s="205">
        <v>7.7440000000000007</v>
      </c>
      <c r="C6" s="205">
        <v>0</v>
      </c>
      <c r="D6" s="205">
        <v>7.7440000000000007</v>
      </c>
      <c r="O6" s="206" t="s">
        <v>244</v>
      </c>
      <c r="P6" s="109">
        <v>35996.79583333333</v>
      </c>
      <c r="Q6" s="109">
        <v>35996.836111111108</v>
      </c>
      <c r="R6" s="156" t="s">
        <v>253</v>
      </c>
      <c r="S6" s="154" t="s">
        <v>254</v>
      </c>
      <c r="T6" s="154"/>
      <c r="U6" s="203"/>
      <c r="V6" s="154">
        <v>50</v>
      </c>
      <c r="W6" s="154"/>
      <c r="X6" s="154"/>
      <c r="Y6" s="154"/>
      <c r="Z6" s="154"/>
      <c r="AA6" s="154"/>
      <c r="AB6" s="154">
        <v>35.29</v>
      </c>
      <c r="AC6" s="154"/>
      <c r="AD6" s="154">
        <v>9.15</v>
      </c>
      <c r="AE6" s="154"/>
      <c r="AF6" s="154">
        <v>35</v>
      </c>
      <c r="AG6" s="154" t="s">
        <v>52</v>
      </c>
      <c r="AH6" s="154">
        <v>18</v>
      </c>
      <c r="AI6" s="154" t="s">
        <v>52</v>
      </c>
      <c r="AJ6" s="154">
        <v>18</v>
      </c>
      <c r="AK6" s="207">
        <f t="shared" si="0"/>
        <v>999301.63650000002</v>
      </c>
      <c r="AL6" s="207">
        <f t="shared" si="1"/>
        <v>17.987429457000001</v>
      </c>
      <c r="AM6" s="207">
        <f t="shared" si="2"/>
        <v>17.987429457000001</v>
      </c>
      <c r="AN6" s="207">
        <f t="shared" si="3"/>
        <v>35.974858914000002</v>
      </c>
    </row>
    <row r="7" spans="1:40" x14ac:dyDescent="0.2">
      <c r="A7" s="204">
        <v>37201</v>
      </c>
      <c r="B7" s="205">
        <v>0</v>
      </c>
      <c r="C7" s="205">
        <v>0</v>
      </c>
      <c r="D7" s="205">
        <v>0</v>
      </c>
      <c r="O7" s="206" t="s">
        <v>244</v>
      </c>
      <c r="P7" s="109">
        <v>36149.9375</v>
      </c>
      <c r="Q7" s="109"/>
      <c r="R7" s="156" t="s">
        <v>255</v>
      </c>
      <c r="S7" s="154" t="s">
        <v>256</v>
      </c>
      <c r="T7" s="154"/>
      <c r="U7" s="203"/>
      <c r="V7" s="154">
        <v>50</v>
      </c>
      <c r="W7" s="154"/>
      <c r="X7" s="154"/>
      <c r="Y7" s="154" t="s">
        <v>52</v>
      </c>
      <c r="Z7" s="154">
        <v>0.01</v>
      </c>
      <c r="AA7" s="154"/>
      <c r="AB7" s="154"/>
      <c r="AC7" s="154"/>
      <c r="AD7" s="154">
        <v>4890</v>
      </c>
      <c r="AE7" s="154"/>
      <c r="AF7" s="154">
        <v>7500</v>
      </c>
      <c r="AG7" s="154"/>
      <c r="AH7" s="154">
        <v>280</v>
      </c>
      <c r="AI7" s="154"/>
      <c r="AJ7" s="154">
        <v>3500</v>
      </c>
      <c r="AK7" s="207">
        <f t="shared" si="0"/>
        <v>0</v>
      </c>
      <c r="AL7" s="207">
        <f t="shared" si="1"/>
        <v>0</v>
      </c>
      <c r="AM7" s="207">
        <f t="shared" si="2"/>
        <v>0</v>
      </c>
      <c r="AN7" s="207">
        <f t="shared" si="3"/>
        <v>0</v>
      </c>
    </row>
    <row r="8" spans="1:40" x14ac:dyDescent="0.2">
      <c r="A8" s="204">
        <v>37202</v>
      </c>
      <c r="B8" s="205">
        <v>0</v>
      </c>
      <c r="C8" s="205">
        <v>0</v>
      </c>
      <c r="D8" s="205">
        <v>0</v>
      </c>
      <c r="O8" s="206" t="s">
        <v>244</v>
      </c>
      <c r="P8" s="109">
        <v>36158.256944444445</v>
      </c>
      <c r="Q8" s="109">
        <v>36158.513194444444</v>
      </c>
      <c r="R8" s="156" t="s">
        <v>257</v>
      </c>
      <c r="S8" s="154" t="s">
        <v>258</v>
      </c>
      <c r="T8" s="154"/>
      <c r="U8" s="203"/>
      <c r="V8" s="154">
        <v>50</v>
      </c>
      <c r="W8" s="154"/>
      <c r="X8" s="154"/>
      <c r="Y8" s="154"/>
      <c r="Z8" s="154"/>
      <c r="AA8" s="154" t="s">
        <v>52</v>
      </c>
      <c r="AB8" s="154">
        <v>0.01</v>
      </c>
      <c r="AC8" s="154"/>
      <c r="AD8" s="154">
        <v>4000</v>
      </c>
      <c r="AE8" s="154"/>
      <c r="AF8" s="154">
        <v>6900</v>
      </c>
      <c r="AG8" s="154"/>
      <c r="AH8" s="154">
        <v>920</v>
      </c>
      <c r="AI8" s="154"/>
      <c r="AJ8" s="154">
        <v>1600</v>
      </c>
      <c r="AK8" s="207">
        <f t="shared" si="0"/>
        <v>283.16849999999999</v>
      </c>
      <c r="AL8" s="207">
        <f t="shared" si="1"/>
        <v>0.26051501999999999</v>
      </c>
      <c r="AM8" s="207">
        <f t="shared" si="2"/>
        <v>0.45306959999999996</v>
      </c>
      <c r="AN8" s="207">
        <f t="shared" si="3"/>
        <v>0.71358462</v>
      </c>
    </row>
    <row r="9" spans="1:40" x14ac:dyDescent="0.2">
      <c r="A9" s="204">
        <v>37203</v>
      </c>
      <c r="B9" s="205">
        <v>0</v>
      </c>
      <c r="C9" s="205">
        <v>0</v>
      </c>
      <c r="D9" s="205">
        <v>0</v>
      </c>
      <c r="O9" s="206" t="s">
        <v>244</v>
      </c>
      <c r="P9" s="109">
        <v>36171.297222222223</v>
      </c>
      <c r="Q9" s="109">
        <v>36171.951388888891</v>
      </c>
      <c r="R9" s="156" t="s">
        <v>259</v>
      </c>
      <c r="S9" s="154" t="s">
        <v>260</v>
      </c>
      <c r="T9" s="154"/>
      <c r="U9" s="203"/>
      <c r="V9" s="154">
        <v>50</v>
      </c>
      <c r="W9" s="154"/>
      <c r="X9" s="154"/>
      <c r="Y9" s="154"/>
      <c r="Z9" s="154"/>
      <c r="AA9" s="154" t="s">
        <v>52</v>
      </c>
      <c r="AB9" s="154">
        <v>0.01</v>
      </c>
      <c r="AC9" s="154"/>
      <c r="AD9" s="154">
        <v>842</v>
      </c>
      <c r="AE9" s="154"/>
      <c r="AF9" s="154">
        <v>1800</v>
      </c>
      <c r="AG9" s="154" t="s">
        <v>52</v>
      </c>
      <c r="AH9" s="154">
        <v>18</v>
      </c>
      <c r="AI9" s="154" t="s">
        <v>52</v>
      </c>
      <c r="AJ9" s="154">
        <v>18</v>
      </c>
      <c r="AK9" s="207">
        <f t="shared" si="0"/>
        <v>283.16849999999999</v>
      </c>
      <c r="AL9" s="207">
        <f t="shared" si="1"/>
        <v>5.0970329999999991E-3</v>
      </c>
      <c r="AM9" s="207">
        <f t="shared" si="2"/>
        <v>5.0970329999999991E-3</v>
      </c>
      <c r="AN9" s="207">
        <f t="shared" si="3"/>
        <v>1.0194065999999998E-2</v>
      </c>
    </row>
    <row r="10" spans="1:40" x14ac:dyDescent="0.2">
      <c r="A10" s="204">
        <v>37204</v>
      </c>
      <c r="B10" s="205">
        <v>25.96</v>
      </c>
      <c r="C10" s="205">
        <v>0</v>
      </c>
      <c r="D10" s="205">
        <v>25.96</v>
      </c>
      <c r="O10" s="206" t="s">
        <v>244</v>
      </c>
      <c r="P10" s="109">
        <v>36177.5625</v>
      </c>
      <c r="Q10" s="109">
        <v>36177.78125</v>
      </c>
      <c r="R10" s="156" t="s">
        <v>261</v>
      </c>
      <c r="S10" s="154" t="s">
        <v>262</v>
      </c>
      <c r="T10" s="154"/>
      <c r="U10" s="203"/>
      <c r="V10" s="154">
        <v>50</v>
      </c>
      <c r="W10" s="154"/>
      <c r="X10" s="154"/>
      <c r="Y10" s="154"/>
      <c r="Z10" s="154"/>
      <c r="AA10" s="154"/>
      <c r="AB10" s="154">
        <v>11.12</v>
      </c>
      <c r="AC10" s="154"/>
      <c r="AD10" s="154">
        <v>778</v>
      </c>
      <c r="AE10" s="154"/>
      <c r="AF10" s="154">
        <v>1300</v>
      </c>
      <c r="AG10" s="154"/>
      <c r="AH10" s="154">
        <v>51</v>
      </c>
      <c r="AI10" s="154"/>
      <c r="AJ10" s="154">
        <v>550</v>
      </c>
      <c r="AK10" s="207">
        <f t="shared" si="0"/>
        <v>314883.37199999997</v>
      </c>
      <c r="AL10" s="207">
        <f t="shared" si="1"/>
        <v>16.059051971999999</v>
      </c>
      <c r="AM10" s="207">
        <f t="shared" si="2"/>
        <v>173.1858546</v>
      </c>
      <c r="AN10" s="207">
        <f t="shared" si="3"/>
        <v>189.24490657199999</v>
      </c>
    </row>
    <row r="11" spans="1:40" x14ac:dyDescent="0.2">
      <c r="A11" s="204">
        <v>37205</v>
      </c>
      <c r="B11" s="205">
        <v>0</v>
      </c>
      <c r="C11" s="205">
        <v>0</v>
      </c>
      <c r="D11" s="205">
        <v>0</v>
      </c>
      <c r="O11" s="206" t="s">
        <v>244</v>
      </c>
      <c r="P11" s="109">
        <v>36232.627083333333</v>
      </c>
      <c r="Q11" s="109">
        <v>36232.677777777775</v>
      </c>
      <c r="R11" s="156" t="s">
        <v>263</v>
      </c>
      <c r="S11" s="154" t="s">
        <v>264</v>
      </c>
      <c r="T11" s="154"/>
      <c r="U11" s="203"/>
      <c r="V11" s="154">
        <v>50</v>
      </c>
      <c r="W11" s="154"/>
      <c r="X11" s="154"/>
      <c r="Y11" s="154"/>
      <c r="Z11" s="154"/>
      <c r="AA11" s="154"/>
      <c r="AB11" s="154">
        <v>0.13</v>
      </c>
      <c r="AC11" s="154"/>
      <c r="AD11" s="154">
        <v>7440</v>
      </c>
      <c r="AE11" s="154"/>
      <c r="AF11" s="154">
        <v>9400</v>
      </c>
      <c r="AG11" s="154"/>
      <c r="AH11" s="154">
        <v>340</v>
      </c>
      <c r="AI11" s="154"/>
      <c r="AJ11" s="154">
        <v>2800</v>
      </c>
      <c r="AK11" s="207">
        <f t="shared" si="0"/>
        <v>3681.1905000000002</v>
      </c>
      <c r="AL11" s="207">
        <f t="shared" si="1"/>
        <v>1.2516047699999999</v>
      </c>
      <c r="AM11" s="207">
        <f t="shared" si="2"/>
        <v>10.307333400000001</v>
      </c>
      <c r="AN11" s="207">
        <f t="shared" si="3"/>
        <v>11.558938170000001</v>
      </c>
    </row>
    <row r="12" spans="1:40" x14ac:dyDescent="0.2">
      <c r="A12" s="204">
        <v>37206</v>
      </c>
      <c r="B12" s="205">
        <v>0</v>
      </c>
      <c r="C12" s="205">
        <v>0</v>
      </c>
      <c r="D12" s="205">
        <v>0</v>
      </c>
      <c r="O12" s="206" t="s">
        <v>244</v>
      </c>
      <c r="P12" s="109">
        <v>36234.615972222222</v>
      </c>
      <c r="Q12" s="109">
        <v>36236.338888888888</v>
      </c>
      <c r="R12" s="156" t="s">
        <v>265</v>
      </c>
      <c r="S12" s="154" t="s">
        <v>266</v>
      </c>
      <c r="T12" s="154"/>
      <c r="U12" s="203"/>
      <c r="V12" s="154">
        <v>50</v>
      </c>
      <c r="W12" s="154"/>
      <c r="X12" s="154"/>
      <c r="Y12" s="154"/>
      <c r="Z12" s="154"/>
      <c r="AA12" s="154"/>
      <c r="AB12" s="154">
        <v>4.2939999999999996</v>
      </c>
      <c r="AC12" s="154"/>
      <c r="AD12" s="154">
        <v>2232</v>
      </c>
      <c r="AE12" s="154"/>
      <c r="AF12" s="154">
        <v>3500</v>
      </c>
      <c r="AG12" s="154"/>
      <c r="AH12" s="154">
        <v>190</v>
      </c>
      <c r="AI12" s="154"/>
      <c r="AJ12" s="154">
        <v>1300</v>
      </c>
      <c r="AK12" s="207">
        <f t="shared" si="0"/>
        <v>121592.55389999998</v>
      </c>
      <c r="AL12" s="207">
        <f t="shared" si="1"/>
        <v>23.102585240999996</v>
      </c>
      <c r="AM12" s="207">
        <f t="shared" si="2"/>
        <v>158.07032006999998</v>
      </c>
      <c r="AN12" s="207">
        <f t="shared" si="3"/>
        <v>181.17290531099997</v>
      </c>
    </row>
    <row r="13" spans="1:40" x14ac:dyDescent="0.2">
      <c r="A13" s="204">
        <v>37207</v>
      </c>
      <c r="B13" s="205">
        <v>13.552</v>
      </c>
      <c r="C13" s="205">
        <v>0</v>
      </c>
      <c r="D13" s="205">
        <v>13.552</v>
      </c>
      <c r="O13" s="206" t="s">
        <v>244</v>
      </c>
      <c r="P13" s="109">
        <v>36528.651388888888</v>
      </c>
      <c r="Q13" s="109">
        <v>36529.438888888886</v>
      </c>
      <c r="R13" s="156" t="s">
        <v>267</v>
      </c>
      <c r="S13" s="154" t="s">
        <v>268</v>
      </c>
      <c r="T13" s="154"/>
      <c r="U13" s="203"/>
      <c r="V13" s="154">
        <v>50</v>
      </c>
      <c r="W13" s="154"/>
      <c r="X13" s="154"/>
      <c r="Y13" s="154"/>
      <c r="Z13" s="154"/>
      <c r="AA13" s="154"/>
      <c r="AB13" s="154">
        <v>0.86</v>
      </c>
      <c r="AC13" s="154"/>
      <c r="AD13" s="154">
        <v>38600</v>
      </c>
      <c r="AE13" s="154"/>
      <c r="AF13" s="154">
        <v>60000</v>
      </c>
      <c r="AG13" s="154"/>
      <c r="AH13" s="154">
        <v>370</v>
      </c>
      <c r="AI13" s="154"/>
      <c r="AJ13" s="154">
        <v>35000</v>
      </c>
      <c r="AK13" s="207">
        <f t="shared" si="0"/>
        <v>24352.490999999998</v>
      </c>
      <c r="AL13" s="207">
        <f t="shared" si="1"/>
        <v>9.0104216699999995</v>
      </c>
      <c r="AM13" s="207">
        <f t="shared" si="2"/>
        <v>852.33718499999986</v>
      </c>
      <c r="AN13" s="207">
        <f t="shared" si="3"/>
        <v>861.34760666999989</v>
      </c>
    </row>
    <row r="14" spans="1:40" x14ac:dyDescent="0.2">
      <c r="A14" s="204">
        <v>37208</v>
      </c>
      <c r="B14" s="205">
        <v>0</v>
      </c>
      <c r="C14" s="205">
        <v>0</v>
      </c>
      <c r="D14" s="205">
        <v>0</v>
      </c>
      <c r="O14" s="206" t="s">
        <v>244</v>
      </c>
      <c r="P14" s="109">
        <v>36578.477083333331</v>
      </c>
      <c r="Q14" s="109">
        <v>36580.434027777781</v>
      </c>
      <c r="R14" s="156" t="s">
        <v>269</v>
      </c>
      <c r="S14" s="154" t="s">
        <v>270</v>
      </c>
      <c r="T14" s="154"/>
      <c r="U14" s="203"/>
      <c r="V14" s="154">
        <v>50</v>
      </c>
      <c r="W14" s="154"/>
      <c r="X14" s="154"/>
      <c r="Y14" s="154"/>
      <c r="Z14" s="154"/>
      <c r="AA14" s="154"/>
      <c r="AB14" s="154">
        <v>24.8</v>
      </c>
      <c r="AC14" s="154"/>
      <c r="AD14" s="154">
        <v>1590</v>
      </c>
      <c r="AE14" s="154"/>
      <c r="AF14" s="154">
        <v>2800</v>
      </c>
      <c r="AG14" s="154"/>
      <c r="AH14" s="154">
        <v>48</v>
      </c>
      <c r="AI14" s="154"/>
      <c r="AJ14" s="154">
        <v>750</v>
      </c>
      <c r="AK14" s="207">
        <f t="shared" si="0"/>
        <v>702257.88</v>
      </c>
      <c r="AL14" s="207">
        <f t="shared" si="1"/>
        <v>33.708378240000002</v>
      </c>
      <c r="AM14" s="207">
        <f t="shared" si="2"/>
        <v>526.69340999999997</v>
      </c>
      <c r="AN14" s="207">
        <f t="shared" si="3"/>
        <v>560.40178823999997</v>
      </c>
    </row>
    <row r="15" spans="1:40" x14ac:dyDescent="0.2">
      <c r="A15" s="204">
        <v>37209</v>
      </c>
      <c r="B15" s="205">
        <v>0</v>
      </c>
      <c r="C15" s="205">
        <v>0</v>
      </c>
      <c r="D15" s="205">
        <v>0</v>
      </c>
      <c r="O15" s="206" t="s">
        <v>244</v>
      </c>
      <c r="P15" s="109">
        <v>36623.525694444441</v>
      </c>
      <c r="Q15" s="109">
        <v>36624.025000000001</v>
      </c>
      <c r="R15" s="156" t="s">
        <v>271</v>
      </c>
      <c r="S15" s="154" t="s">
        <v>272</v>
      </c>
      <c r="T15" s="154"/>
      <c r="U15" s="203"/>
      <c r="V15" s="154">
        <v>50</v>
      </c>
      <c r="W15" s="154"/>
      <c r="X15" s="154"/>
      <c r="Y15" s="154"/>
      <c r="Z15" s="154"/>
      <c r="AA15" s="154"/>
      <c r="AB15" s="154">
        <v>4.4000000000000004</v>
      </c>
      <c r="AC15" s="154"/>
      <c r="AD15" s="154">
        <v>1500</v>
      </c>
      <c r="AE15" s="154"/>
      <c r="AF15" s="154">
        <v>2500</v>
      </c>
      <c r="AG15" s="154" t="s">
        <v>52</v>
      </c>
      <c r="AH15" s="154">
        <v>18</v>
      </c>
      <c r="AI15" s="154"/>
      <c r="AJ15" s="154">
        <v>1300</v>
      </c>
      <c r="AK15" s="207">
        <f t="shared" si="0"/>
        <v>124594.14000000001</v>
      </c>
      <c r="AL15" s="207">
        <f t="shared" si="1"/>
        <v>2.2426945200000006</v>
      </c>
      <c r="AM15" s="207">
        <f t="shared" si="2"/>
        <v>161.97238200000004</v>
      </c>
      <c r="AN15" s="207">
        <f t="shared" si="3"/>
        <v>164.21507652000003</v>
      </c>
    </row>
    <row r="16" spans="1:40" x14ac:dyDescent="0.2">
      <c r="A16" s="204">
        <v>37210</v>
      </c>
      <c r="B16" s="205">
        <v>0</v>
      </c>
      <c r="C16" s="205">
        <v>0</v>
      </c>
      <c r="D16" s="205">
        <v>0</v>
      </c>
      <c r="O16" s="206" t="s">
        <v>244</v>
      </c>
      <c r="P16" s="109">
        <v>36791.525000000001</v>
      </c>
      <c r="Q16" s="109">
        <v>36791.879166666666</v>
      </c>
      <c r="R16" s="156" t="s">
        <v>273</v>
      </c>
      <c r="S16" s="154" t="s">
        <v>274</v>
      </c>
      <c r="T16" s="154"/>
      <c r="U16" s="203"/>
      <c r="V16" s="154">
        <v>50</v>
      </c>
      <c r="W16" s="154"/>
      <c r="X16" s="154"/>
      <c r="Y16" s="154"/>
      <c r="Z16" s="154"/>
      <c r="AA16" s="154"/>
      <c r="AB16" s="154">
        <v>39</v>
      </c>
      <c r="AC16" s="154"/>
      <c r="AD16" s="154"/>
      <c r="AE16" s="154"/>
      <c r="AF16" s="154">
        <v>78</v>
      </c>
      <c r="AG16" s="154" t="s">
        <v>52</v>
      </c>
      <c r="AH16" s="154">
        <v>18</v>
      </c>
      <c r="AI16" s="154" t="s">
        <v>52</v>
      </c>
      <c r="AJ16" s="154">
        <v>18</v>
      </c>
      <c r="AK16" s="207">
        <f t="shared" si="0"/>
        <v>1104357.1500000001</v>
      </c>
      <c r="AL16" s="207">
        <f t="shared" si="1"/>
        <v>19.878428700000004</v>
      </c>
      <c r="AM16" s="207">
        <f t="shared" si="2"/>
        <v>19.878428700000004</v>
      </c>
      <c r="AN16" s="207">
        <f t="shared" si="3"/>
        <v>39.756857400000008</v>
      </c>
    </row>
    <row r="17" spans="1:40" x14ac:dyDescent="0.2">
      <c r="A17" s="204">
        <v>37211</v>
      </c>
      <c r="B17" s="205">
        <v>0</v>
      </c>
      <c r="C17" s="205">
        <v>0</v>
      </c>
      <c r="D17" s="205">
        <v>0</v>
      </c>
      <c r="O17" s="206" t="s">
        <v>244</v>
      </c>
      <c r="P17" s="109">
        <v>36876.262499999997</v>
      </c>
      <c r="Q17" s="109">
        <v>36876.697222222225</v>
      </c>
      <c r="R17" s="156" t="s">
        <v>275</v>
      </c>
      <c r="S17" s="154" t="s">
        <v>276</v>
      </c>
      <c r="T17" s="154"/>
      <c r="U17" s="203"/>
      <c r="V17" s="154">
        <v>50</v>
      </c>
      <c r="W17" s="154"/>
      <c r="X17" s="154"/>
      <c r="Y17" s="154"/>
      <c r="Z17" s="154"/>
      <c r="AA17" s="154"/>
      <c r="AB17" s="154">
        <v>3.2570000000000001</v>
      </c>
      <c r="AC17" s="154"/>
      <c r="AD17" s="154"/>
      <c r="AE17" s="154"/>
      <c r="AF17" s="154">
        <v>29160</v>
      </c>
      <c r="AG17" s="154" t="s">
        <v>52</v>
      </c>
      <c r="AH17" s="154">
        <v>18</v>
      </c>
      <c r="AI17" s="154"/>
      <c r="AJ17" s="154">
        <v>19000</v>
      </c>
      <c r="AK17" s="207">
        <f t="shared" si="0"/>
        <v>92227.980450000003</v>
      </c>
      <c r="AL17" s="207">
        <f t="shared" si="1"/>
        <v>1.6601036481000002</v>
      </c>
      <c r="AM17" s="207">
        <f t="shared" si="2"/>
        <v>1752.33162855</v>
      </c>
      <c r="AN17" s="207">
        <f t="shared" si="3"/>
        <v>1753.9917321981</v>
      </c>
    </row>
    <row r="18" spans="1:40" x14ac:dyDescent="0.2">
      <c r="A18" s="204">
        <v>37212</v>
      </c>
      <c r="B18" s="205">
        <v>0</v>
      </c>
      <c r="C18" s="205">
        <v>0</v>
      </c>
      <c r="D18" s="205">
        <v>0</v>
      </c>
      <c r="O18" s="206" t="s">
        <v>244</v>
      </c>
      <c r="P18" s="109">
        <v>36905.28125</v>
      </c>
      <c r="Q18" s="109">
        <v>36905.525694444441</v>
      </c>
      <c r="R18" s="156" t="s">
        <v>277</v>
      </c>
      <c r="S18" s="154" t="s">
        <v>278</v>
      </c>
      <c r="T18" s="154"/>
      <c r="U18" s="203"/>
      <c r="V18" s="154">
        <v>50</v>
      </c>
      <c r="W18" s="154"/>
      <c r="X18" s="154"/>
      <c r="Y18" s="154"/>
      <c r="Z18" s="154"/>
      <c r="AA18" s="154"/>
      <c r="AB18" s="154">
        <v>8.7955000000000005</v>
      </c>
      <c r="AC18" s="154"/>
      <c r="AD18" s="154">
        <v>1011</v>
      </c>
      <c r="AE18" s="154"/>
      <c r="AF18" s="154">
        <v>1800</v>
      </c>
      <c r="AG18" s="154"/>
      <c r="AH18" s="154">
        <v>26</v>
      </c>
      <c r="AI18" s="154"/>
      <c r="AJ18" s="154">
        <v>690</v>
      </c>
      <c r="AK18" s="207">
        <f t="shared" si="0"/>
        <v>249060.85417500001</v>
      </c>
      <c r="AL18" s="207">
        <f t="shared" si="1"/>
        <v>6.4755822085500006</v>
      </c>
      <c r="AM18" s="207">
        <f t="shared" si="2"/>
        <v>171.85198938075001</v>
      </c>
      <c r="AN18" s="207">
        <f t="shared" si="3"/>
        <v>178.32757158930002</v>
      </c>
    </row>
    <row r="19" spans="1:40" x14ac:dyDescent="0.2">
      <c r="A19" s="204">
        <v>37213</v>
      </c>
      <c r="B19" s="205">
        <v>0</v>
      </c>
      <c r="C19" s="205">
        <v>0</v>
      </c>
      <c r="D19" s="205">
        <v>0</v>
      </c>
      <c r="O19" s="206" t="s">
        <v>244</v>
      </c>
      <c r="P19" s="109">
        <v>36920.28125</v>
      </c>
      <c r="Q19" s="109">
        <v>36920.579861111109</v>
      </c>
      <c r="R19" s="156" t="s">
        <v>279</v>
      </c>
      <c r="S19" s="154" t="s">
        <v>280</v>
      </c>
      <c r="T19" s="154"/>
      <c r="U19" s="203"/>
      <c r="V19" s="154">
        <v>50</v>
      </c>
      <c r="W19" s="154"/>
      <c r="X19" s="154"/>
      <c r="Y19" s="154"/>
      <c r="Z19" s="154"/>
      <c r="AA19" s="154"/>
      <c r="AB19" s="154">
        <v>5.141</v>
      </c>
      <c r="AC19" s="154" t="s">
        <v>67</v>
      </c>
      <c r="AD19" s="154">
        <v>2100</v>
      </c>
      <c r="AE19" s="154"/>
      <c r="AF19" s="154">
        <v>20000</v>
      </c>
      <c r="AG19" s="154" t="s">
        <v>52</v>
      </c>
      <c r="AH19" s="154">
        <v>18</v>
      </c>
      <c r="AI19" s="154"/>
      <c r="AJ19" s="154">
        <v>9600</v>
      </c>
      <c r="AK19" s="207">
        <f t="shared" si="0"/>
        <v>145576.92584999997</v>
      </c>
      <c r="AL19" s="207">
        <f t="shared" si="1"/>
        <v>2.6203846652999996</v>
      </c>
      <c r="AM19" s="207">
        <f t="shared" si="2"/>
        <v>1397.5384881599996</v>
      </c>
      <c r="AN19" s="207">
        <f t="shared" si="3"/>
        <v>1400.1588728252996</v>
      </c>
    </row>
    <row r="20" spans="1:40" x14ac:dyDescent="0.2">
      <c r="A20" s="204">
        <v>37214</v>
      </c>
      <c r="B20" s="205">
        <v>0</v>
      </c>
      <c r="C20" s="205">
        <v>0</v>
      </c>
      <c r="D20" s="205">
        <v>0</v>
      </c>
      <c r="O20" s="206" t="s">
        <v>244</v>
      </c>
      <c r="P20" s="109">
        <v>36946.263194444444</v>
      </c>
      <c r="Q20" s="109">
        <v>36946.560416666667</v>
      </c>
      <c r="R20" s="156" t="s">
        <v>281</v>
      </c>
      <c r="S20" s="154" t="s">
        <v>282</v>
      </c>
      <c r="T20" s="154"/>
      <c r="U20" s="203"/>
      <c r="V20" s="154">
        <v>50</v>
      </c>
      <c r="W20" s="154"/>
      <c r="X20" s="154"/>
      <c r="Y20" s="154"/>
      <c r="Z20" s="154"/>
      <c r="AA20" s="154"/>
      <c r="AB20" s="154">
        <v>14.782999999999999</v>
      </c>
      <c r="AC20" s="154" t="s">
        <v>67</v>
      </c>
      <c r="AD20" s="154">
        <v>1040</v>
      </c>
      <c r="AE20" s="154"/>
      <c r="AF20" s="154">
        <v>5000</v>
      </c>
      <c r="AG20" s="154" t="s">
        <v>52</v>
      </c>
      <c r="AH20" s="154">
        <v>18</v>
      </c>
      <c r="AI20" s="154"/>
      <c r="AJ20" s="154">
        <v>2300</v>
      </c>
      <c r="AK20" s="207">
        <f t="shared" si="0"/>
        <v>418607.99354999996</v>
      </c>
      <c r="AL20" s="207">
        <f t="shared" si="1"/>
        <v>7.5349438838999987</v>
      </c>
      <c r="AM20" s="207">
        <f t="shared" si="2"/>
        <v>962.79838516499979</v>
      </c>
      <c r="AN20" s="207">
        <f t="shared" si="3"/>
        <v>970.33332904889983</v>
      </c>
    </row>
    <row r="21" spans="1:40" x14ac:dyDescent="0.2">
      <c r="A21" s="204">
        <v>37215</v>
      </c>
      <c r="B21" s="205">
        <v>0</v>
      </c>
      <c r="C21" s="205">
        <v>0</v>
      </c>
      <c r="D21" s="205">
        <v>0</v>
      </c>
      <c r="O21" s="206" t="s">
        <v>244</v>
      </c>
      <c r="P21" s="109">
        <v>36970.474305555559</v>
      </c>
      <c r="Q21" s="109">
        <v>36976.552777777775</v>
      </c>
      <c r="R21" s="156" t="s">
        <v>283</v>
      </c>
      <c r="S21" s="154" t="s">
        <v>284</v>
      </c>
      <c r="T21" s="154"/>
      <c r="U21" s="203"/>
      <c r="V21" s="154">
        <v>50</v>
      </c>
      <c r="W21" s="154"/>
      <c r="X21" s="154"/>
      <c r="Y21" s="154"/>
      <c r="Z21" s="154"/>
      <c r="AA21" s="154"/>
      <c r="AB21" s="154">
        <v>10.074</v>
      </c>
      <c r="AC21" s="154"/>
      <c r="AD21" s="154">
        <v>4245</v>
      </c>
      <c r="AE21" s="154"/>
      <c r="AF21" s="154">
        <v>8600</v>
      </c>
      <c r="AG21" s="154" t="s">
        <v>52</v>
      </c>
      <c r="AH21" s="154">
        <v>18</v>
      </c>
      <c r="AI21" s="154"/>
      <c r="AJ21" s="154">
        <v>2100</v>
      </c>
      <c r="AK21" s="207">
        <f t="shared" si="0"/>
        <v>285263.94689999998</v>
      </c>
      <c r="AL21" s="207">
        <f t="shared" si="1"/>
        <v>5.1347510441999997</v>
      </c>
      <c r="AM21" s="207">
        <f t="shared" si="2"/>
        <v>599.05428848999998</v>
      </c>
      <c r="AN21" s="207">
        <f t="shared" si="3"/>
        <v>604.18903953419999</v>
      </c>
    </row>
    <row r="22" spans="1:40" x14ac:dyDescent="0.2">
      <c r="A22" s="204">
        <v>37216</v>
      </c>
      <c r="B22" s="205">
        <v>0</v>
      </c>
      <c r="C22" s="205">
        <v>0</v>
      </c>
      <c r="D22" s="205">
        <v>0</v>
      </c>
      <c r="O22" s="206" t="s">
        <v>244</v>
      </c>
      <c r="P22" s="109">
        <v>37188.025000000001</v>
      </c>
      <c r="Q22" s="109">
        <v>37188.074305555558</v>
      </c>
      <c r="R22" s="156" t="s">
        <v>285</v>
      </c>
      <c r="S22" s="154" t="s">
        <v>286</v>
      </c>
      <c r="T22" s="154"/>
      <c r="U22" s="203"/>
      <c r="V22" s="154">
        <v>50</v>
      </c>
      <c r="W22" s="154"/>
      <c r="X22" s="154"/>
      <c r="Y22" s="154"/>
      <c r="Z22" s="154"/>
      <c r="AA22" s="154"/>
      <c r="AB22" s="154">
        <v>11</v>
      </c>
      <c r="AC22" s="154"/>
      <c r="AD22" s="154">
        <v>6.6</v>
      </c>
      <c r="AE22" s="154"/>
      <c r="AF22" s="154">
        <v>20</v>
      </c>
      <c r="AG22" s="154" t="s">
        <v>52</v>
      </c>
      <c r="AH22" s="154">
        <v>18</v>
      </c>
      <c r="AI22" s="154" t="s">
        <v>52</v>
      </c>
      <c r="AJ22" s="154">
        <v>18</v>
      </c>
      <c r="AK22" s="207">
        <f t="shared" si="0"/>
        <v>311485.34999999998</v>
      </c>
      <c r="AL22" s="207">
        <f t="shared" si="1"/>
        <v>5.6067362999999997</v>
      </c>
      <c r="AM22" s="207">
        <f t="shared" si="2"/>
        <v>5.6067362999999997</v>
      </c>
      <c r="AN22" s="207">
        <f t="shared" si="3"/>
        <v>11.213472599999999</v>
      </c>
    </row>
    <row r="23" spans="1:40" x14ac:dyDescent="0.2">
      <c r="A23" s="204">
        <v>37217</v>
      </c>
      <c r="B23" s="205">
        <v>0</v>
      </c>
      <c r="C23" s="205">
        <v>0</v>
      </c>
      <c r="D23" s="205">
        <v>0</v>
      </c>
      <c r="O23" s="206" t="s">
        <v>244</v>
      </c>
      <c r="P23" s="109">
        <v>37270.245833333334</v>
      </c>
      <c r="Q23" s="109">
        <v>37270.577777777777</v>
      </c>
      <c r="R23" s="156" t="s">
        <v>287</v>
      </c>
      <c r="S23" s="154" t="s">
        <v>288</v>
      </c>
      <c r="T23" s="154"/>
      <c r="U23" s="203"/>
      <c r="V23" s="154">
        <v>50</v>
      </c>
      <c r="W23" s="154"/>
      <c r="X23" s="154"/>
      <c r="Y23" s="154"/>
      <c r="Z23" s="154"/>
      <c r="AA23" s="154"/>
      <c r="AB23" s="154">
        <v>8.1</v>
      </c>
      <c r="AC23" s="154"/>
      <c r="AD23" s="154">
        <v>930</v>
      </c>
      <c r="AE23" s="154"/>
      <c r="AF23" s="154">
        <v>1740</v>
      </c>
      <c r="AG23" s="154"/>
      <c r="AH23" s="154">
        <v>23</v>
      </c>
      <c r="AI23" s="154"/>
      <c r="AJ23" s="154">
        <v>770</v>
      </c>
      <c r="AK23" s="207">
        <f t="shared" si="0"/>
        <v>229366.48499999999</v>
      </c>
      <c r="AL23" s="207">
        <f t="shared" si="1"/>
        <v>5.2754291549999994</v>
      </c>
      <c r="AM23" s="207">
        <f t="shared" si="2"/>
        <v>176.61219344999998</v>
      </c>
      <c r="AN23" s="207">
        <f t="shared" si="3"/>
        <v>181.88762260499999</v>
      </c>
    </row>
    <row r="24" spans="1:40" x14ac:dyDescent="0.2">
      <c r="A24" s="204">
        <v>37218</v>
      </c>
      <c r="B24" s="205">
        <v>0</v>
      </c>
      <c r="C24" s="205">
        <v>0</v>
      </c>
      <c r="D24" s="205">
        <v>0</v>
      </c>
      <c r="O24" s="206" t="s">
        <v>244</v>
      </c>
      <c r="P24" s="109">
        <v>37272.586805555555</v>
      </c>
      <c r="Q24" s="109">
        <v>37273.160416666666</v>
      </c>
      <c r="R24" s="156" t="s">
        <v>289</v>
      </c>
      <c r="S24" s="154" t="s">
        <v>290</v>
      </c>
      <c r="T24" s="154"/>
      <c r="U24" s="203"/>
      <c r="V24" s="154">
        <v>50</v>
      </c>
      <c r="W24" s="154"/>
      <c r="X24" s="154"/>
      <c r="Y24" s="154"/>
      <c r="Z24" s="154"/>
      <c r="AA24" s="154"/>
      <c r="AB24" s="154">
        <v>1.1000000000000001</v>
      </c>
      <c r="AC24" s="154"/>
      <c r="AD24" s="154">
        <v>1182</v>
      </c>
      <c r="AE24" s="154"/>
      <c r="AF24" s="154">
        <v>2710</v>
      </c>
      <c r="AG24" s="154" t="s">
        <v>52</v>
      </c>
      <c r="AH24" s="154">
        <v>18</v>
      </c>
      <c r="AI24" s="154"/>
      <c r="AJ24" s="154">
        <v>960</v>
      </c>
      <c r="AK24" s="207">
        <f t="shared" si="0"/>
        <v>31148.535000000003</v>
      </c>
      <c r="AL24" s="207">
        <f t="shared" si="1"/>
        <v>0.56067363000000014</v>
      </c>
      <c r="AM24" s="207">
        <f t="shared" si="2"/>
        <v>29.902593600000003</v>
      </c>
      <c r="AN24" s="207">
        <f t="shared" si="3"/>
        <v>30.463267230000003</v>
      </c>
    </row>
    <row r="25" spans="1:40" x14ac:dyDescent="0.2">
      <c r="A25" s="204">
        <v>37219</v>
      </c>
      <c r="B25" s="205">
        <v>0</v>
      </c>
      <c r="C25" s="205">
        <v>0</v>
      </c>
      <c r="D25" s="205">
        <v>0</v>
      </c>
      <c r="O25" s="206" t="s">
        <v>244</v>
      </c>
      <c r="P25" s="109">
        <v>37287.232638888891</v>
      </c>
      <c r="Q25" s="109">
        <v>37288.520833333336</v>
      </c>
      <c r="R25" s="156" t="s">
        <v>291</v>
      </c>
      <c r="S25" s="154" t="s">
        <v>292</v>
      </c>
      <c r="T25" s="154"/>
      <c r="U25" s="203"/>
      <c r="V25" s="154">
        <v>50</v>
      </c>
      <c r="W25" s="154"/>
      <c r="X25" s="154"/>
      <c r="Y25" s="154"/>
      <c r="Z25" s="154"/>
      <c r="AA25" s="154"/>
      <c r="AB25" s="154">
        <v>20</v>
      </c>
      <c r="AC25" s="154"/>
      <c r="AD25" s="154">
        <v>4080</v>
      </c>
      <c r="AE25" s="154"/>
      <c r="AF25" s="154">
        <v>8840</v>
      </c>
      <c r="AG25" s="154" t="s">
        <v>52</v>
      </c>
      <c r="AH25" s="154">
        <v>18</v>
      </c>
      <c r="AI25" s="154"/>
      <c r="AJ25" s="154">
        <v>3700</v>
      </c>
      <c r="AK25" s="207">
        <f t="shared" si="0"/>
        <v>566337</v>
      </c>
      <c r="AL25" s="207">
        <f t="shared" si="1"/>
        <v>10.194065999999999</v>
      </c>
      <c r="AM25" s="207">
        <f t="shared" si="2"/>
        <v>2095.4468999999999</v>
      </c>
      <c r="AN25" s="207">
        <f t="shared" si="3"/>
        <v>2105.6409659999999</v>
      </c>
    </row>
    <row r="26" spans="1:40" x14ac:dyDescent="0.2">
      <c r="A26" s="204">
        <v>37220</v>
      </c>
      <c r="B26" s="205">
        <v>0</v>
      </c>
      <c r="C26" s="205">
        <v>0</v>
      </c>
      <c r="D26" s="205">
        <v>0</v>
      </c>
      <c r="O26" s="206" t="s">
        <v>244</v>
      </c>
      <c r="P26" s="109">
        <v>37308.226388888892</v>
      </c>
      <c r="Q26" s="109">
        <v>37308.540972222225</v>
      </c>
      <c r="R26" s="156" t="s">
        <v>293</v>
      </c>
      <c r="S26" s="154" t="s">
        <v>294</v>
      </c>
      <c r="T26" s="154"/>
      <c r="U26" s="203"/>
      <c r="V26" s="154">
        <v>50</v>
      </c>
      <c r="W26" s="154"/>
      <c r="X26" s="154"/>
      <c r="Y26" s="154"/>
      <c r="Z26" s="154"/>
      <c r="AA26" s="154"/>
      <c r="AB26" s="154">
        <v>1</v>
      </c>
      <c r="AC26" s="154"/>
      <c r="AD26" s="154">
        <v>6150</v>
      </c>
      <c r="AE26" s="154"/>
      <c r="AF26" s="154">
        <v>10600</v>
      </c>
      <c r="AG26" s="154" t="s">
        <v>52</v>
      </c>
      <c r="AH26" s="154">
        <v>18</v>
      </c>
      <c r="AI26" s="154"/>
      <c r="AJ26" s="154">
        <v>5600</v>
      </c>
      <c r="AK26" s="207">
        <f t="shared" si="0"/>
        <v>28316.85</v>
      </c>
      <c r="AL26" s="207">
        <f t="shared" si="1"/>
        <v>0.50970329999999997</v>
      </c>
      <c r="AM26" s="207">
        <f t="shared" si="2"/>
        <v>158.57436000000001</v>
      </c>
      <c r="AN26" s="207">
        <f t="shared" si="3"/>
        <v>159.08406330000003</v>
      </c>
    </row>
    <row r="27" spans="1:40" x14ac:dyDescent="0.2">
      <c r="A27" s="204">
        <v>37221</v>
      </c>
      <c r="B27" s="205">
        <v>0</v>
      </c>
      <c r="C27" s="205">
        <v>0</v>
      </c>
      <c r="D27" s="205">
        <v>0</v>
      </c>
      <c r="O27" s="206" t="s">
        <v>244</v>
      </c>
      <c r="P27" s="109">
        <v>37316.907638888886</v>
      </c>
      <c r="Q27" s="109">
        <v>37318.215277777781</v>
      </c>
      <c r="R27" s="156" t="s">
        <v>295</v>
      </c>
      <c r="S27" s="154" t="s">
        <v>296</v>
      </c>
      <c r="T27" s="154"/>
      <c r="U27" s="203"/>
      <c r="V27" s="154">
        <v>50</v>
      </c>
      <c r="W27" s="154"/>
      <c r="X27" s="154"/>
      <c r="Y27" s="154"/>
      <c r="Z27" s="154"/>
      <c r="AA27" s="154"/>
      <c r="AB27" s="154">
        <v>4.7</v>
      </c>
      <c r="AC27" s="154"/>
      <c r="AD27" s="154">
        <v>5390</v>
      </c>
      <c r="AE27" s="154"/>
      <c r="AF27" s="154">
        <v>10900</v>
      </c>
      <c r="AG27" s="154"/>
      <c r="AH27" s="154">
        <v>30</v>
      </c>
      <c r="AI27" s="154"/>
      <c r="AJ27" s="154">
        <v>3600</v>
      </c>
      <c r="AK27" s="207">
        <f t="shared" si="0"/>
        <v>133089.19499999998</v>
      </c>
      <c r="AL27" s="207">
        <f t="shared" si="1"/>
        <v>3.992675849999999</v>
      </c>
      <c r="AM27" s="207">
        <f t="shared" si="2"/>
        <v>479.12110199999995</v>
      </c>
      <c r="AN27" s="207">
        <f t="shared" si="3"/>
        <v>483.11377784999996</v>
      </c>
    </row>
    <row r="28" spans="1:40" x14ac:dyDescent="0.2">
      <c r="A28" s="204">
        <v>37222</v>
      </c>
      <c r="B28" s="205">
        <v>0</v>
      </c>
      <c r="C28" s="205">
        <v>0</v>
      </c>
      <c r="D28" s="205">
        <v>0</v>
      </c>
      <c r="O28" s="206" t="s">
        <v>244</v>
      </c>
      <c r="P28" s="109">
        <v>37531.061111111114</v>
      </c>
      <c r="Q28" s="109">
        <v>37531.288888888892</v>
      </c>
      <c r="R28" s="156" t="s">
        <v>297</v>
      </c>
      <c r="S28" s="154" t="s">
        <v>298</v>
      </c>
      <c r="T28" s="154"/>
      <c r="U28" s="203"/>
      <c r="V28" s="154">
        <v>50</v>
      </c>
      <c r="W28" s="154"/>
      <c r="X28" s="154"/>
      <c r="Y28" s="154"/>
      <c r="Z28" s="154"/>
      <c r="AA28" s="154"/>
      <c r="AB28" s="154">
        <v>20.440000000000001</v>
      </c>
      <c r="AC28" s="154" t="s">
        <v>52</v>
      </c>
      <c r="AD28" s="154">
        <v>2</v>
      </c>
      <c r="AE28" s="154"/>
      <c r="AF28" s="154">
        <v>21</v>
      </c>
      <c r="AG28" s="154" t="s">
        <v>52</v>
      </c>
      <c r="AH28" s="154">
        <v>18</v>
      </c>
      <c r="AI28" s="154" t="s">
        <v>52</v>
      </c>
      <c r="AJ28" s="154">
        <v>18</v>
      </c>
      <c r="AK28" s="207">
        <f t="shared" si="0"/>
        <v>578796.41399999999</v>
      </c>
      <c r="AL28" s="207">
        <f t="shared" si="1"/>
        <v>10.418335451999999</v>
      </c>
      <c r="AM28" s="207">
        <f t="shared" si="2"/>
        <v>10.418335451999999</v>
      </c>
      <c r="AN28" s="207">
        <f t="shared" si="3"/>
        <v>20.836670903999998</v>
      </c>
    </row>
    <row r="29" spans="1:40" x14ac:dyDescent="0.2">
      <c r="A29" s="204">
        <v>37223</v>
      </c>
      <c r="B29" s="205">
        <v>0</v>
      </c>
      <c r="C29" s="205">
        <v>0</v>
      </c>
      <c r="D29" s="205">
        <v>0</v>
      </c>
      <c r="O29" s="206" t="s">
        <v>244</v>
      </c>
      <c r="P29" s="109">
        <v>37652.32916666667</v>
      </c>
      <c r="Q29" s="109">
        <v>37652.731944444444</v>
      </c>
      <c r="R29" s="156" t="s">
        <v>299</v>
      </c>
      <c r="S29" s="154" t="s">
        <v>300</v>
      </c>
      <c r="T29" s="154"/>
      <c r="U29" s="203"/>
      <c r="V29" s="154">
        <v>50</v>
      </c>
      <c r="W29" s="154"/>
      <c r="X29" s="154"/>
      <c r="Y29" s="154"/>
      <c r="Z29" s="154"/>
      <c r="AA29" s="154"/>
      <c r="AB29" s="154">
        <v>2.33</v>
      </c>
      <c r="AC29" s="154"/>
      <c r="AD29" s="154">
        <v>12800</v>
      </c>
      <c r="AE29" s="154"/>
      <c r="AF29" s="154">
        <v>19600</v>
      </c>
      <c r="AG29" s="154" t="s">
        <v>52</v>
      </c>
      <c r="AH29" s="154">
        <v>18</v>
      </c>
      <c r="AI29" s="154"/>
      <c r="AJ29" s="154">
        <v>5700</v>
      </c>
      <c r="AK29" s="207">
        <f t="shared" si="0"/>
        <v>65978.260500000004</v>
      </c>
      <c r="AL29" s="207">
        <f t="shared" si="1"/>
        <v>1.1876086889999999</v>
      </c>
      <c r="AM29" s="207">
        <f t="shared" si="2"/>
        <v>376.07608485000003</v>
      </c>
      <c r="AN29" s="207">
        <f t="shared" si="3"/>
        <v>377.26369353900003</v>
      </c>
    </row>
    <row r="30" spans="1:40" x14ac:dyDescent="0.2">
      <c r="A30" s="204">
        <v>37224</v>
      </c>
      <c r="B30" s="205">
        <v>0</v>
      </c>
      <c r="C30" s="205">
        <v>0</v>
      </c>
      <c r="D30" s="205">
        <v>0</v>
      </c>
      <c r="O30" s="206" t="s">
        <v>244</v>
      </c>
      <c r="P30" s="109">
        <v>37684.68472222222</v>
      </c>
      <c r="Q30" s="109">
        <v>37687.779166666667</v>
      </c>
      <c r="R30" s="156" t="s">
        <v>301</v>
      </c>
      <c r="S30" s="154" t="s">
        <v>302</v>
      </c>
      <c r="T30" s="154"/>
      <c r="U30" s="203"/>
      <c r="V30" s="154">
        <v>50</v>
      </c>
      <c r="W30" s="154"/>
      <c r="X30" s="154"/>
      <c r="Y30" s="154"/>
      <c r="Z30" s="154"/>
      <c r="AA30" s="154"/>
      <c r="AB30" s="154">
        <v>5.29</v>
      </c>
      <c r="AC30" s="154"/>
      <c r="AD30" s="154"/>
      <c r="AE30" s="154"/>
      <c r="AF30" s="154">
        <v>19500</v>
      </c>
      <c r="AG30" s="154" t="s">
        <v>52</v>
      </c>
      <c r="AH30" s="154">
        <v>18</v>
      </c>
      <c r="AI30" s="154"/>
      <c r="AJ30" s="154">
        <v>7300</v>
      </c>
      <c r="AK30" s="207">
        <f t="shared" si="0"/>
        <v>149796.13649999999</v>
      </c>
      <c r="AL30" s="207">
        <f t="shared" si="1"/>
        <v>2.6963304569999997</v>
      </c>
      <c r="AM30" s="207">
        <f t="shared" si="2"/>
        <v>1093.51179645</v>
      </c>
      <c r="AN30" s="207">
        <f t="shared" si="3"/>
        <v>1096.208126907</v>
      </c>
    </row>
    <row r="31" spans="1:40" x14ac:dyDescent="0.2">
      <c r="A31" s="204">
        <v>37225</v>
      </c>
      <c r="B31" s="205">
        <v>0</v>
      </c>
      <c r="C31" s="205">
        <v>0</v>
      </c>
      <c r="D31" s="205">
        <v>0</v>
      </c>
      <c r="O31" s="206" t="s">
        <v>244</v>
      </c>
      <c r="P31" s="109">
        <v>37694.555555555555</v>
      </c>
      <c r="Q31" s="109">
        <v>37696.504861111112</v>
      </c>
      <c r="R31" s="156" t="s">
        <v>303</v>
      </c>
      <c r="S31" s="154" t="s">
        <v>304</v>
      </c>
      <c r="T31" s="154"/>
      <c r="U31" s="203"/>
      <c r="V31" s="154">
        <v>50</v>
      </c>
      <c r="W31" s="154"/>
      <c r="X31" s="154"/>
      <c r="Y31" s="154"/>
      <c r="Z31" s="154"/>
      <c r="AA31" s="154"/>
      <c r="AB31" s="154">
        <v>29.68</v>
      </c>
      <c r="AC31" s="154" t="s">
        <v>67</v>
      </c>
      <c r="AD31" s="154">
        <v>1000</v>
      </c>
      <c r="AE31" s="154"/>
      <c r="AF31" s="154">
        <v>5830</v>
      </c>
      <c r="AG31" s="154" t="s">
        <v>52</v>
      </c>
      <c r="AH31" s="154">
        <v>18</v>
      </c>
      <c r="AI31" s="154"/>
      <c r="AJ31" s="154">
        <v>2900</v>
      </c>
      <c r="AK31" s="207">
        <f t="shared" si="0"/>
        <v>840444.10799999989</v>
      </c>
      <c r="AL31" s="207">
        <f t="shared" si="1"/>
        <v>15.127993943999998</v>
      </c>
      <c r="AM31" s="207">
        <f t="shared" si="2"/>
        <v>2437.2879131999998</v>
      </c>
      <c r="AN31" s="207">
        <f t="shared" si="3"/>
        <v>2452.4159071439999</v>
      </c>
    </row>
    <row r="32" spans="1:40" x14ac:dyDescent="0.2">
      <c r="A32" s="204">
        <v>37226</v>
      </c>
      <c r="B32" s="205">
        <v>0</v>
      </c>
      <c r="C32" s="205">
        <v>0</v>
      </c>
      <c r="D32" s="205">
        <v>0</v>
      </c>
      <c r="O32" s="206" t="s">
        <v>244</v>
      </c>
      <c r="P32" s="109">
        <v>37715.694444444445</v>
      </c>
      <c r="Q32" s="109">
        <v>37716.064583333333</v>
      </c>
      <c r="R32" s="156" t="s">
        <v>305</v>
      </c>
      <c r="S32" s="154" t="s">
        <v>306</v>
      </c>
      <c r="T32" s="154"/>
      <c r="U32" s="203"/>
      <c r="V32" s="154">
        <v>50</v>
      </c>
      <c r="W32" s="154"/>
      <c r="X32" s="154"/>
      <c r="Y32" s="154"/>
      <c r="Z32" s="154"/>
      <c r="AA32" s="154"/>
      <c r="AB32" s="154">
        <v>7.85</v>
      </c>
      <c r="AC32" s="154"/>
      <c r="AD32" s="154">
        <v>3140</v>
      </c>
      <c r="AE32" s="154"/>
      <c r="AF32" s="154">
        <v>5790</v>
      </c>
      <c r="AG32" s="154" t="s">
        <v>52</v>
      </c>
      <c r="AH32" s="154">
        <v>18</v>
      </c>
      <c r="AI32" s="154"/>
      <c r="AJ32" s="154">
        <v>2700</v>
      </c>
      <c r="AK32" s="207">
        <f t="shared" si="0"/>
        <v>222287.27249999996</v>
      </c>
      <c r="AL32" s="207">
        <f t="shared" si="1"/>
        <v>4.0011709049999995</v>
      </c>
      <c r="AM32" s="207">
        <f t="shared" si="2"/>
        <v>600.17563574999986</v>
      </c>
      <c r="AN32" s="207">
        <f t="shared" si="3"/>
        <v>604.17680665499984</v>
      </c>
    </row>
    <row r="33" spans="1:40" x14ac:dyDescent="0.2">
      <c r="A33" s="204">
        <v>37227</v>
      </c>
      <c r="B33" s="205">
        <v>19.36</v>
      </c>
      <c r="C33" s="205">
        <v>6.9619999999999997</v>
      </c>
      <c r="D33" s="205">
        <v>26.321999999999999</v>
      </c>
      <c r="O33" s="206" t="s">
        <v>244</v>
      </c>
      <c r="P33" s="109">
        <v>37990.70208333333</v>
      </c>
      <c r="Q33" s="109">
        <v>37990.964583333334</v>
      </c>
      <c r="R33" s="156" t="s">
        <v>307</v>
      </c>
      <c r="S33" s="154" t="s">
        <v>308</v>
      </c>
      <c r="T33" s="154"/>
      <c r="U33" s="203"/>
      <c r="V33" s="154">
        <v>50</v>
      </c>
      <c r="W33" s="154"/>
      <c r="X33" s="154"/>
      <c r="Y33" s="154"/>
      <c r="Z33" s="154"/>
      <c r="AA33" s="154"/>
      <c r="AB33" s="154">
        <v>7.0000000000000007E-2</v>
      </c>
      <c r="AC33" s="154"/>
      <c r="AD33" s="154">
        <v>1080</v>
      </c>
      <c r="AE33" s="154"/>
      <c r="AF33" s="154">
        <v>1390</v>
      </c>
      <c r="AG33" s="154" t="s">
        <v>52</v>
      </c>
      <c r="AH33" s="154">
        <v>18</v>
      </c>
      <c r="AI33" s="154" t="s">
        <v>52</v>
      </c>
      <c r="AJ33" s="154">
        <v>18</v>
      </c>
      <c r="AK33" s="207">
        <f t="shared" si="0"/>
        <v>1982.1795000000002</v>
      </c>
      <c r="AL33" s="207">
        <f t="shared" si="1"/>
        <v>3.5679230999999999E-2</v>
      </c>
      <c r="AM33" s="207">
        <f t="shared" si="2"/>
        <v>3.5679230999999999E-2</v>
      </c>
      <c r="AN33" s="207">
        <f t="shared" si="3"/>
        <v>7.1358461999999998E-2</v>
      </c>
    </row>
    <row r="34" spans="1:40" x14ac:dyDescent="0.2">
      <c r="A34" s="204">
        <v>37228</v>
      </c>
      <c r="B34" s="205">
        <v>0</v>
      </c>
      <c r="C34" s="205">
        <v>0</v>
      </c>
      <c r="D34" s="205">
        <v>0</v>
      </c>
      <c r="O34" s="206" t="s">
        <v>244</v>
      </c>
      <c r="P34" s="109">
        <v>38003.373611111114</v>
      </c>
      <c r="Q34" s="109">
        <v>38003.834722222222</v>
      </c>
      <c r="R34" s="156" t="s">
        <v>309</v>
      </c>
      <c r="S34" s="154" t="s">
        <v>310</v>
      </c>
      <c r="T34" s="154"/>
      <c r="U34" s="203"/>
      <c r="V34" s="154">
        <v>50</v>
      </c>
      <c r="W34" s="154"/>
      <c r="X34" s="154"/>
      <c r="Y34" s="154"/>
      <c r="Z34" s="154"/>
      <c r="AA34" s="154"/>
      <c r="AB34" s="154">
        <v>3.98</v>
      </c>
      <c r="AC34" s="154"/>
      <c r="AD34" s="154">
        <v>9200</v>
      </c>
      <c r="AE34" s="154"/>
      <c r="AF34" s="154">
        <v>19100</v>
      </c>
      <c r="AG34" s="154" t="s">
        <v>52</v>
      </c>
      <c r="AH34" s="154">
        <v>18</v>
      </c>
      <c r="AI34" s="154"/>
      <c r="AJ34" s="154">
        <v>12000</v>
      </c>
      <c r="AK34" s="207">
        <f t="shared" si="0"/>
        <v>112701.06299999999</v>
      </c>
      <c r="AL34" s="207">
        <f t="shared" si="1"/>
        <v>2.0286191339999999</v>
      </c>
      <c r="AM34" s="207">
        <f t="shared" si="2"/>
        <v>1352.4127559999999</v>
      </c>
      <c r="AN34" s="207">
        <f t="shared" si="3"/>
        <v>1354.4413751340001</v>
      </c>
    </row>
    <row r="35" spans="1:40" x14ac:dyDescent="0.2">
      <c r="A35" s="204">
        <v>37229</v>
      </c>
      <c r="B35" s="205">
        <v>0</v>
      </c>
      <c r="C35" s="205">
        <v>0</v>
      </c>
      <c r="D35" s="205">
        <v>0</v>
      </c>
      <c r="O35" s="206" t="s">
        <v>244</v>
      </c>
      <c r="P35" s="109">
        <v>38037.594444444447</v>
      </c>
      <c r="Q35" s="109">
        <v>38039.195138888892</v>
      </c>
      <c r="R35" s="156" t="s">
        <v>311</v>
      </c>
      <c r="S35" s="154" t="s">
        <v>312</v>
      </c>
      <c r="T35" s="154"/>
      <c r="U35" s="203"/>
      <c r="V35" s="154">
        <v>50</v>
      </c>
      <c r="W35" s="154"/>
      <c r="X35" s="154"/>
      <c r="Y35" s="154"/>
      <c r="Z35" s="154"/>
      <c r="AA35" s="154"/>
      <c r="AB35" s="154">
        <v>28.69</v>
      </c>
      <c r="AC35" s="154"/>
      <c r="AD35" s="154">
        <v>8710</v>
      </c>
      <c r="AE35" s="154"/>
      <c r="AF35" s="154">
        <v>14950</v>
      </c>
      <c r="AG35" s="154" t="s">
        <v>52</v>
      </c>
      <c r="AH35" s="154">
        <v>18</v>
      </c>
      <c r="AI35" s="154"/>
      <c r="AJ35" s="154">
        <v>14000</v>
      </c>
      <c r="AK35" s="207">
        <f t="shared" si="0"/>
        <v>812410.42649999994</v>
      </c>
      <c r="AL35" s="207">
        <f t="shared" si="1"/>
        <v>14.623387676999998</v>
      </c>
      <c r="AM35" s="207">
        <f t="shared" si="2"/>
        <v>11373.745971</v>
      </c>
      <c r="AN35" s="207">
        <f t="shared" si="3"/>
        <v>11388.369358677</v>
      </c>
    </row>
    <row r="36" spans="1:40" x14ac:dyDescent="0.2">
      <c r="A36" s="204">
        <v>37230</v>
      </c>
      <c r="B36" s="205">
        <v>0</v>
      </c>
      <c r="C36" s="205">
        <v>0</v>
      </c>
      <c r="D36" s="205">
        <v>0</v>
      </c>
      <c r="O36" s="206" t="s">
        <v>244</v>
      </c>
      <c r="P36" s="109">
        <v>38353.706944444442</v>
      </c>
      <c r="Q36" s="109">
        <v>38354.01458333333</v>
      </c>
      <c r="R36" s="156" t="s">
        <v>313</v>
      </c>
      <c r="S36" s="154" t="s">
        <v>314</v>
      </c>
      <c r="T36" s="154"/>
      <c r="U36" s="203"/>
      <c r="V36" s="154">
        <v>50</v>
      </c>
      <c r="W36" s="154"/>
      <c r="X36" s="154"/>
      <c r="Y36" s="154"/>
      <c r="Z36" s="154"/>
      <c r="AA36" s="154"/>
      <c r="AB36" s="154">
        <v>25.59</v>
      </c>
      <c r="AC36" s="154"/>
      <c r="AD36" s="154"/>
      <c r="AE36" s="154"/>
      <c r="AF36" s="154">
        <v>181</v>
      </c>
      <c r="AG36" s="108"/>
      <c r="AH36" s="108"/>
      <c r="AI36" s="108"/>
      <c r="AJ36" s="108"/>
      <c r="AK36" s="207">
        <f t="shared" si="0"/>
        <v>724628.19149999996</v>
      </c>
      <c r="AL36" s="208">
        <f t="shared" si="1"/>
        <v>0</v>
      </c>
      <c r="AM36" s="207">
        <f t="shared" si="2"/>
        <v>0</v>
      </c>
      <c r="AN36" s="207">
        <f t="shared" si="3"/>
        <v>0</v>
      </c>
    </row>
    <row r="37" spans="1:40" x14ac:dyDescent="0.2">
      <c r="A37" s="204">
        <v>37231</v>
      </c>
      <c r="B37" s="205">
        <v>0</v>
      </c>
      <c r="C37" s="205">
        <v>0</v>
      </c>
      <c r="D37" s="205">
        <v>0</v>
      </c>
      <c r="O37" s="206" t="s">
        <v>244</v>
      </c>
      <c r="P37" s="109">
        <v>38355.550000000003</v>
      </c>
      <c r="Q37" s="109">
        <v>38355.790277777778</v>
      </c>
      <c r="R37" s="156" t="s">
        <v>315</v>
      </c>
      <c r="S37" s="154" t="s">
        <v>316</v>
      </c>
      <c r="T37" s="154"/>
      <c r="U37" s="203"/>
      <c r="V37" s="154">
        <v>50</v>
      </c>
      <c r="W37" s="154"/>
      <c r="X37" s="154"/>
      <c r="Y37" s="154"/>
      <c r="Z37" s="154"/>
      <c r="AA37" s="154"/>
      <c r="AB37" s="154">
        <v>0.9</v>
      </c>
      <c r="AC37" s="154"/>
      <c r="AD37" s="154">
        <v>48100</v>
      </c>
      <c r="AE37" s="154"/>
      <c r="AF37" s="154">
        <v>81800</v>
      </c>
      <c r="AG37" s="154" t="s">
        <v>52</v>
      </c>
      <c r="AH37" s="154">
        <v>18</v>
      </c>
      <c r="AI37" s="154"/>
      <c r="AJ37" s="154">
        <v>70000</v>
      </c>
      <c r="AK37" s="207">
        <f t="shared" si="0"/>
        <v>25485.164999999997</v>
      </c>
      <c r="AL37" s="207">
        <f t="shared" si="1"/>
        <v>0.45873296999999996</v>
      </c>
      <c r="AM37" s="207">
        <f t="shared" si="2"/>
        <v>1783.9615499999998</v>
      </c>
      <c r="AN37" s="207">
        <f t="shared" si="3"/>
        <v>1784.4202829699998</v>
      </c>
    </row>
    <row r="38" spans="1:40" x14ac:dyDescent="0.2">
      <c r="A38" s="204">
        <v>37232</v>
      </c>
      <c r="B38" s="205">
        <v>0</v>
      </c>
      <c r="C38" s="205">
        <v>0</v>
      </c>
      <c r="D38" s="205">
        <v>0</v>
      </c>
      <c r="O38" s="206" t="s">
        <v>244</v>
      </c>
      <c r="P38" s="109">
        <v>38363.564583333333</v>
      </c>
      <c r="Q38" s="109">
        <v>38365.350694444445</v>
      </c>
      <c r="R38" s="156" t="s">
        <v>317</v>
      </c>
      <c r="S38" s="154" t="s">
        <v>318</v>
      </c>
      <c r="T38" s="154"/>
      <c r="U38" s="203"/>
      <c r="V38" s="154">
        <v>50</v>
      </c>
      <c r="W38" s="154"/>
      <c r="X38" s="154"/>
      <c r="Y38" s="154"/>
      <c r="Z38" s="154"/>
      <c r="AA38" s="154"/>
      <c r="AB38" s="154">
        <v>90.68</v>
      </c>
      <c r="AC38" s="154" t="s">
        <v>67</v>
      </c>
      <c r="AD38" s="154">
        <v>629</v>
      </c>
      <c r="AE38" s="154"/>
      <c r="AF38" s="154">
        <v>2340</v>
      </c>
      <c r="AG38" s="154" t="s">
        <v>52</v>
      </c>
      <c r="AH38" s="154">
        <v>18</v>
      </c>
      <c r="AI38" s="154"/>
      <c r="AJ38" s="154">
        <v>1000</v>
      </c>
      <c r="AK38" s="207">
        <f t="shared" si="0"/>
        <v>2567771.9580000001</v>
      </c>
      <c r="AL38" s="207">
        <f t="shared" si="1"/>
        <v>46.219895244</v>
      </c>
      <c r="AM38" s="207">
        <f t="shared" si="2"/>
        <v>2567.7719579999998</v>
      </c>
      <c r="AN38" s="207">
        <f t="shared" si="3"/>
        <v>2613.9918532439997</v>
      </c>
    </row>
    <row r="39" spans="1:40" x14ac:dyDescent="0.2">
      <c r="A39" s="204">
        <v>37233</v>
      </c>
      <c r="B39" s="205">
        <v>0</v>
      </c>
      <c r="C39" s="205">
        <v>0</v>
      </c>
      <c r="D39" s="205">
        <v>0</v>
      </c>
      <c r="O39" s="206" t="s">
        <v>244</v>
      </c>
      <c r="P39" s="109">
        <v>38403.433333333334</v>
      </c>
      <c r="Q39" s="109">
        <v>38404.020138888889</v>
      </c>
      <c r="R39" s="156" t="s">
        <v>319</v>
      </c>
      <c r="S39" s="154" t="s">
        <v>320</v>
      </c>
      <c r="T39" s="154"/>
      <c r="U39" s="203"/>
      <c r="V39" s="154">
        <v>50</v>
      </c>
      <c r="W39" s="154"/>
      <c r="X39" s="154"/>
      <c r="Y39" s="154"/>
      <c r="Z39" s="154"/>
      <c r="AA39" s="154"/>
      <c r="AB39" s="154">
        <v>4.04</v>
      </c>
      <c r="AC39" s="154"/>
      <c r="AD39" s="154">
        <v>615</v>
      </c>
      <c r="AE39" s="154"/>
      <c r="AF39" s="154">
        <v>980</v>
      </c>
      <c r="AG39" s="154" t="s">
        <v>52</v>
      </c>
      <c r="AH39" s="154">
        <v>18</v>
      </c>
      <c r="AI39" s="154"/>
      <c r="AJ39" s="154">
        <v>230</v>
      </c>
      <c r="AK39" s="207">
        <f t="shared" si="0"/>
        <v>114400.07399999999</v>
      </c>
      <c r="AL39" s="207">
        <f t="shared" si="1"/>
        <v>2.0592013319999998</v>
      </c>
      <c r="AM39" s="207">
        <f t="shared" si="2"/>
        <v>26.312017019999999</v>
      </c>
      <c r="AN39" s="207">
        <f t="shared" si="3"/>
        <v>28.371218352</v>
      </c>
    </row>
    <row r="40" spans="1:40" x14ac:dyDescent="0.2">
      <c r="A40" s="204">
        <v>37234</v>
      </c>
      <c r="B40" s="205">
        <v>77.44</v>
      </c>
      <c r="C40" s="205">
        <v>0</v>
      </c>
      <c r="D40" s="205">
        <v>77.44</v>
      </c>
      <c r="O40" s="206" t="s">
        <v>244</v>
      </c>
      <c r="P40" s="109">
        <v>38428.825694444444</v>
      </c>
      <c r="Q40" s="109">
        <v>38429.541666666664</v>
      </c>
      <c r="R40" s="156" t="s">
        <v>321</v>
      </c>
      <c r="S40" s="154" t="s">
        <v>322</v>
      </c>
      <c r="T40" s="154"/>
      <c r="U40" s="203"/>
      <c r="V40" s="154">
        <v>50</v>
      </c>
      <c r="W40" s="154"/>
      <c r="X40" s="154"/>
      <c r="Y40" s="154"/>
      <c r="Z40" s="154"/>
      <c r="AA40" s="154"/>
      <c r="AB40" s="154">
        <v>6.64</v>
      </c>
      <c r="AC40" s="154"/>
      <c r="AD40" s="154">
        <v>15300</v>
      </c>
      <c r="AE40" s="154"/>
      <c r="AF40" s="154">
        <v>29200</v>
      </c>
      <c r="AG40" s="154" t="s">
        <v>52</v>
      </c>
      <c r="AH40" s="154">
        <v>18</v>
      </c>
      <c r="AI40" s="154"/>
      <c r="AJ40" s="154">
        <v>15000</v>
      </c>
      <c r="AK40" s="207">
        <f t="shared" si="0"/>
        <v>188023.88399999999</v>
      </c>
      <c r="AL40" s="207">
        <f t="shared" si="1"/>
        <v>3.3844299119999999</v>
      </c>
      <c r="AM40" s="207">
        <f t="shared" si="2"/>
        <v>2820.35826</v>
      </c>
      <c r="AN40" s="207">
        <f t="shared" si="3"/>
        <v>2823.7426899120001</v>
      </c>
    </row>
    <row r="41" spans="1:40" x14ac:dyDescent="0.2">
      <c r="A41" s="204">
        <v>37235</v>
      </c>
      <c r="B41" s="205">
        <v>0</v>
      </c>
      <c r="C41" s="205">
        <v>0</v>
      </c>
      <c r="D41" s="205">
        <v>0</v>
      </c>
      <c r="O41" s="206" t="s">
        <v>244</v>
      </c>
      <c r="P41" s="109">
        <v>38429.686805555553</v>
      </c>
      <c r="Q41" s="109">
        <v>38430.84375</v>
      </c>
      <c r="R41" s="156" t="s">
        <v>323</v>
      </c>
      <c r="S41" s="154" t="s">
        <v>324</v>
      </c>
      <c r="T41" s="154"/>
      <c r="U41" s="203"/>
      <c r="V41" s="154">
        <v>50</v>
      </c>
      <c r="W41" s="154"/>
      <c r="X41" s="154"/>
      <c r="Y41" s="154"/>
      <c r="Z41" s="154"/>
      <c r="AA41" s="154"/>
      <c r="AB41" s="154">
        <v>28.05</v>
      </c>
      <c r="AC41" s="154"/>
      <c r="AD41" s="154">
        <v>1130</v>
      </c>
      <c r="AE41" s="154"/>
      <c r="AF41" s="154">
        <v>1780</v>
      </c>
      <c r="AG41" s="154" t="s">
        <v>52</v>
      </c>
      <c r="AH41" s="154">
        <v>18</v>
      </c>
      <c r="AI41" s="154"/>
      <c r="AJ41" s="154">
        <v>890</v>
      </c>
      <c r="AK41" s="207">
        <f t="shared" si="0"/>
        <v>794287.64249999996</v>
      </c>
      <c r="AL41" s="207">
        <f t="shared" si="1"/>
        <v>14.297177565</v>
      </c>
      <c r="AM41" s="207">
        <f t="shared" si="2"/>
        <v>706.91600182499997</v>
      </c>
      <c r="AN41" s="207">
        <f t="shared" si="3"/>
        <v>721.21317938999994</v>
      </c>
    </row>
    <row r="42" spans="1:40" x14ac:dyDescent="0.2">
      <c r="A42" s="204">
        <v>37236</v>
      </c>
      <c r="B42" s="205">
        <v>21.295999999999999</v>
      </c>
      <c r="C42" s="205">
        <v>0</v>
      </c>
      <c r="D42" s="205">
        <v>21.295999999999999</v>
      </c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206" t="s">
        <v>244</v>
      </c>
      <c r="P42" s="109">
        <v>38738.056250000001</v>
      </c>
      <c r="Q42" s="109">
        <v>38738.161111111112</v>
      </c>
      <c r="R42" s="156" t="s">
        <v>325</v>
      </c>
      <c r="S42" s="154" t="s">
        <v>326</v>
      </c>
      <c r="T42" s="154"/>
      <c r="U42" s="203"/>
      <c r="V42" s="154">
        <v>50</v>
      </c>
      <c r="W42" s="154"/>
      <c r="X42" s="154"/>
      <c r="Y42" s="154"/>
      <c r="Z42" s="154"/>
      <c r="AA42" s="154"/>
      <c r="AB42" s="154">
        <v>0.48</v>
      </c>
      <c r="AC42" s="154"/>
      <c r="AD42" s="154">
        <v>646</v>
      </c>
      <c r="AE42" s="154"/>
      <c r="AF42" s="154"/>
      <c r="AG42" s="154" t="s">
        <v>52</v>
      </c>
      <c r="AH42" s="154">
        <v>18</v>
      </c>
      <c r="AI42" s="154"/>
      <c r="AJ42" s="154">
        <v>20</v>
      </c>
      <c r="AK42" s="207">
        <f t="shared" ref="AK42:AK87" si="4">AB42*28.31685*1000</f>
        <v>13592.087999999998</v>
      </c>
      <c r="AL42" s="207">
        <f t="shared" si="1"/>
        <v>0.24465758399999998</v>
      </c>
      <c r="AM42" s="207">
        <f t="shared" ref="AM42:AM81" si="5">AK42*AJ42/1000000</f>
        <v>0.27184175999999993</v>
      </c>
      <c r="AN42" s="207">
        <f t="shared" ref="AN42:AN81" si="6">AL42+AM42</f>
        <v>0.51649934399999986</v>
      </c>
    </row>
    <row r="43" spans="1:40" x14ac:dyDescent="0.2">
      <c r="A43" s="204">
        <v>37237</v>
      </c>
      <c r="B43" s="205">
        <v>0</v>
      </c>
      <c r="C43" s="205">
        <v>0</v>
      </c>
      <c r="D43" s="205">
        <v>0</v>
      </c>
      <c r="O43" s="206" t="s">
        <v>244</v>
      </c>
      <c r="P43" s="109">
        <v>38764.228472222225</v>
      </c>
      <c r="Q43" s="109">
        <v>38764.740277777775</v>
      </c>
      <c r="R43" s="156" t="s">
        <v>327</v>
      </c>
      <c r="S43" s="154" t="s">
        <v>328</v>
      </c>
      <c r="T43" s="154"/>
      <c r="U43" s="203"/>
      <c r="V43" s="154">
        <v>50</v>
      </c>
      <c r="W43" s="154"/>
      <c r="X43" s="154"/>
      <c r="Y43" s="154"/>
      <c r="Z43" s="154"/>
      <c r="AA43" s="154"/>
      <c r="AB43" s="154">
        <v>11.38</v>
      </c>
      <c r="AC43" s="154"/>
      <c r="AD43" s="154">
        <v>2190</v>
      </c>
      <c r="AE43" s="154"/>
      <c r="AF43" s="154">
        <v>4212</v>
      </c>
      <c r="AG43" s="154" t="s">
        <v>52</v>
      </c>
      <c r="AH43" s="154">
        <v>18</v>
      </c>
      <c r="AI43" s="154"/>
      <c r="AJ43" s="154">
        <v>2000</v>
      </c>
      <c r="AK43" s="207">
        <f t="shared" si="4"/>
        <v>322245.75300000003</v>
      </c>
      <c r="AL43" s="207">
        <f t="shared" ref="AL43:AL81" si="7">AK43*AH43/1000000</f>
        <v>5.8004235540000009</v>
      </c>
      <c r="AM43" s="207">
        <f t="shared" si="5"/>
        <v>644.49150599999996</v>
      </c>
      <c r="AN43" s="207">
        <f t="shared" si="6"/>
        <v>650.29192955399992</v>
      </c>
    </row>
    <row r="44" spans="1:40" x14ac:dyDescent="0.2">
      <c r="A44" s="204">
        <v>37238</v>
      </c>
      <c r="B44" s="205">
        <v>0</v>
      </c>
      <c r="C44" s="205">
        <v>0</v>
      </c>
      <c r="D44" s="205">
        <v>0</v>
      </c>
      <c r="O44" s="206" t="s">
        <v>244</v>
      </c>
      <c r="P44" s="109">
        <v>38782.041666666664</v>
      </c>
      <c r="Q44" s="109">
        <v>38782.59375</v>
      </c>
      <c r="R44" s="156" t="s">
        <v>329</v>
      </c>
      <c r="S44" s="154" t="s">
        <v>330</v>
      </c>
      <c r="T44" s="154"/>
      <c r="U44" s="203"/>
      <c r="V44" s="154">
        <v>50</v>
      </c>
      <c r="W44" s="154"/>
      <c r="X44" s="154"/>
      <c r="Y44" s="154"/>
      <c r="Z44" s="154"/>
      <c r="AA44" s="154"/>
      <c r="AB44" s="154">
        <v>14.38</v>
      </c>
      <c r="AC44" s="154"/>
      <c r="AD44" s="154">
        <v>2700</v>
      </c>
      <c r="AE44" s="154"/>
      <c r="AF44" s="154">
        <v>3260</v>
      </c>
      <c r="AG44" s="154" t="s">
        <v>52</v>
      </c>
      <c r="AH44" s="154">
        <v>18</v>
      </c>
      <c r="AI44" s="154"/>
      <c r="AJ44" s="154">
        <v>1700</v>
      </c>
      <c r="AK44" s="207">
        <f t="shared" si="4"/>
        <v>407196.30300000001</v>
      </c>
      <c r="AL44" s="207">
        <f t="shared" si="7"/>
        <v>7.3295334539999999</v>
      </c>
      <c r="AM44" s="207">
        <f t="shared" si="5"/>
        <v>692.23371510000004</v>
      </c>
      <c r="AN44" s="207">
        <f t="shared" si="6"/>
        <v>699.56324855399998</v>
      </c>
    </row>
    <row r="45" spans="1:40" x14ac:dyDescent="0.2">
      <c r="A45" s="204">
        <v>37239</v>
      </c>
      <c r="B45" s="205">
        <v>58.08</v>
      </c>
      <c r="C45" s="205">
        <v>0</v>
      </c>
      <c r="D45" s="205">
        <v>58.08</v>
      </c>
      <c r="O45" s="206" t="s">
        <v>244</v>
      </c>
      <c r="P45" s="109">
        <v>38783.561111111114</v>
      </c>
      <c r="Q45" s="109">
        <v>38785.097916666666</v>
      </c>
      <c r="R45" s="156" t="s">
        <v>331</v>
      </c>
      <c r="S45" s="154" t="s">
        <v>332</v>
      </c>
      <c r="T45" s="154"/>
      <c r="U45" s="203"/>
      <c r="V45" s="154">
        <v>50</v>
      </c>
      <c r="W45" s="154"/>
      <c r="X45" s="154"/>
      <c r="Y45" s="154"/>
      <c r="Z45" s="154"/>
      <c r="AA45" s="154"/>
      <c r="AB45" s="154">
        <v>72.98</v>
      </c>
      <c r="AC45" s="154" t="s">
        <v>67</v>
      </c>
      <c r="AD45" s="154">
        <v>939</v>
      </c>
      <c r="AE45" s="154"/>
      <c r="AF45" s="154">
        <v>1960</v>
      </c>
      <c r="AG45" s="154" t="s">
        <v>52</v>
      </c>
      <c r="AH45" s="154">
        <v>18</v>
      </c>
      <c r="AI45" s="154"/>
      <c r="AJ45" s="154">
        <v>850</v>
      </c>
      <c r="AK45" s="207">
        <f t="shared" si="4"/>
        <v>2066563.713</v>
      </c>
      <c r="AL45" s="207">
        <f t="shared" si="7"/>
        <v>37.198146833999999</v>
      </c>
      <c r="AM45" s="207">
        <f t="shared" si="5"/>
        <v>1756.5791560499999</v>
      </c>
      <c r="AN45" s="207">
        <f t="shared" si="6"/>
        <v>1793.7773028839999</v>
      </c>
    </row>
    <row r="46" spans="1:40" x14ac:dyDescent="0.2">
      <c r="A46" s="204">
        <v>37240</v>
      </c>
      <c r="B46" s="205">
        <v>23.584</v>
      </c>
      <c r="C46" s="205">
        <v>0</v>
      </c>
      <c r="D46" s="205">
        <v>23.584</v>
      </c>
      <c r="O46" s="206" t="s">
        <v>244</v>
      </c>
      <c r="P46" s="109">
        <v>39052.147916666669</v>
      </c>
      <c r="Q46" s="109">
        <v>39052.924305555556</v>
      </c>
      <c r="R46" s="156" t="s">
        <v>333</v>
      </c>
      <c r="S46" s="154" t="s">
        <v>334</v>
      </c>
      <c r="T46" s="154"/>
      <c r="U46" s="203"/>
      <c r="V46" s="154">
        <v>50</v>
      </c>
      <c r="W46" s="154"/>
      <c r="X46" s="154"/>
      <c r="Y46" s="154"/>
      <c r="Z46" s="154"/>
      <c r="AA46" s="154"/>
      <c r="AB46" s="154">
        <v>0.66</v>
      </c>
      <c r="AC46" s="154"/>
      <c r="AD46" s="154">
        <v>8.1999999999999993</v>
      </c>
      <c r="AE46" s="154"/>
      <c r="AF46" s="154">
        <v>51</v>
      </c>
      <c r="AG46" s="154" t="s">
        <v>52</v>
      </c>
      <c r="AH46" s="154">
        <v>18</v>
      </c>
      <c r="AI46" s="154" t="s">
        <v>52</v>
      </c>
      <c r="AJ46" s="154">
        <v>18</v>
      </c>
      <c r="AK46" s="207">
        <f t="shared" si="4"/>
        <v>18689.120999999999</v>
      </c>
      <c r="AL46" s="207">
        <f t="shared" si="7"/>
        <v>0.33640417799999994</v>
      </c>
      <c r="AM46" s="207">
        <f t="shared" si="5"/>
        <v>0.33640417799999994</v>
      </c>
      <c r="AN46" s="207">
        <f t="shared" si="6"/>
        <v>0.67280835599999989</v>
      </c>
    </row>
    <row r="47" spans="1:40" x14ac:dyDescent="0.2">
      <c r="A47" s="204">
        <v>37241</v>
      </c>
      <c r="B47" s="205">
        <v>0</v>
      </c>
      <c r="C47" s="205">
        <v>0</v>
      </c>
      <c r="D47" s="205">
        <v>0</v>
      </c>
      <c r="O47" s="206" t="s">
        <v>244</v>
      </c>
      <c r="P47" s="109">
        <v>39096.885416666664</v>
      </c>
      <c r="Q47" s="109">
        <v>39097.425694444442</v>
      </c>
      <c r="R47" s="156" t="s">
        <v>335</v>
      </c>
      <c r="S47" s="154" t="s">
        <v>336</v>
      </c>
      <c r="T47" s="154"/>
      <c r="U47" s="203"/>
      <c r="V47" s="154">
        <v>50</v>
      </c>
      <c r="W47" s="154"/>
      <c r="X47" s="154"/>
      <c r="Y47" s="154"/>
      <c r="Z47" s="154"/>
      <c r="AA47" s="154"/>
      <c r="AB47" s="154">
        <v>0.26</v>
      </c>
      <c r="AC47" s="154"/>
      <c r="AD47" s="154">
        <v>1040</v>
      </c>
      <c r="AE47" s="154"/>
      <c r="AF47" s="154">
        <v>1510</v>
      </c>
      <c r="AG47" s="154" t="s">
        <v>52</v>
      </c>
      <c r="AH47" s="154">
        <v>18</v>
      </c>
      <c r="AI47" s="154"/>
      <c r="AJ47" s="154">
        <v>330</v>
      </c>
      <c r="AK47" s="207">
        <f t="shared" si="4"/>
        <v>7362.3810000000003</v>
      </c>
      <c r="AL47" s="207">
        <f t="shared" si="7"/>
        <v>0.13252285800000002</v>
      </c>
      <c r="AM47" s="207">
        <f t="shared" si="5"/>
        <v>2.4295857299999999</v>
      </c>
      <c r="AN47" s="207">
        <f t="shared" si="6"/>
        <v>2.5621085880000001</v>
      </c>
    </row>
    <row r="48" spans="1:40" x14ac:dyDescent="0.2">
      <c r="A48" s="204">
        <v>37242</v>
      </c>
      <c r="B48" s="205">
        <v>0</v>
      </c>
      <c r="C48" s="205">
        <v>0</v>
      </c>
      <c r="D48" s="205">
        <v>0</v>
      </c>
      <c r="O48" s="206" t="s">
        <v>244</v>
      </c>
      <c r="P48" s="109">
        <v>39103.751388888886</v>
      </c>
      <c r="Q48" s="109">
        <v>39104.263194444444</v>
      </c>
      <c r="R48" s="156" t="s">
        <v>337</v>
      </c>
      <c r="S48" s="154" t="s">
        <v>338</v>
      </c>
      <c r="T48" s="154"/>
      <c r="U48" s="203"/>
      <c r="V48" s="154">
        <v>50</v>
      </c>
      <c r="W48" s="154"/>
      <c r="X48" s="154"/>
      <c r="Y48" s="154"/>
      <c r="Z48" s="154"/>
      <c r="AA48" s="154"/>
      <c r="AB48" s="154">
        <v>0.64</v>
      </c>
      <c r="AC48" s="154"/>
      <c r="AD48" s="154">
        <v>221</v>
      </c>
      <c r="AE48" s="154"/>
      <c r="AF48" s="154">
        <v>340</v>
      </c>
      <c r="AG48" s="154" t="s">
        <v>52</v>
      </c>
      <c r="AH48" s="154">
        <v>18</v>
      </c>
      <c r="AI48" s="154"/>
      <c r="AJ48" s="154">
        <v>35</v>
      </c>
      <c r="AK48" s="207">
        <f t="shared" si="4"/>
        <v>18122.784</v>
      </c>
      <c r="AL48" s="207">
        <f t="shared" si="7"/>
        <v>0.32621011199999994</v>
      </c>
      <c r="AM48" s="207">
        <f t="shared" si="5"/>
        <v>0.63429743999999999</v>
      </c>
      <c r="AN48" s="207">
        <f t="shared" si="6"/>
        <v>0.96050755199999993</v>
      </c>
    </row>
    <row r="49" spans="1:40" x14ac:dyDescent="0.2">
      <c r="A49" s="204">
        <v>37243</v>
      </c>
      <c r="B49" s="205">
        <v>33.704000000000001</v>
      </c>
      <c r="C49" s="205">
        <v>0</v>
      </c>
      <c r="D49" s="205">
        <v>33.704000000000001</v>
      </c>
      <c r="O49" s="206" t="s">
        <v>244</v>
      </c>
      <c r="P49" s="109">
        <v>39136.991666666669</v>
      </c>
      <c r="Q49" s="109">
        <v>39138.845833333333</v>
      </c>
      <c r="R49" s="156" t="s">
        <v>339</v>
      </c>
      <c r="S49" s="154" t="s">
        <v>340</v>
      </c>
      <c r="T49" s="154"/>
      <c r="U49" s="203"/>
      <c r="V49" s="154">
        <v>50</v>
      </c>
      <c r="W49" s="154"/>
      <c r="X49" s="154"/>
      <c r="Y49" s="154"/>
      <c r="Z49" s="154"/>
      <c r="AA49" s="154"/>
      <c r="AB49" s="154">
        <v>7.31</v>
      </c>
      <c r="AC49" s="154"/>
      <c r="AD49" s="154">
        <v>1420</v>
      </c>
      <c r="AE49" s="154"/>
      <c r="AF49" s="154">
        <v>2370</v>
      </c>
      <c r="AG49" s="154" t="s">
        <v>52</v>
      </c>
      <c r="AH49" s="154">
        <v>18</v>
      </c>
      <c r="AI49" s="154"/>
      <c r="AJ49" s="154">
        <v>350</v>
      </c>
      <c r="AK49" s="207">
        <f t="shared" si="4"/>
        <v>206996.17349999998</v>
      </c>
      <c r="AL49" s="207">
        <f t="shared" si="7"/>
        <v>3.7259311229999996</v>
      </c>
      <c r="AM49" s="207">
        <f t="shared" si="5"/>
        <v>72.448660724999996</v>
      </c>
      <c r="AN49" s="207">
        <f t="shared" si="6"/>
        <v>76.174591847999992</v>
      </c>
    </row>
    <row r="50" spans="1:40" x14ac:dyDescent="0.2">
      <c r="A50" s="204">
        <v>37244</v>
      </c>
      <c r="B50" s="205">
        <v>988.94399999999996</v>
      </c>
      <c r="C50" s="205">
        <v>17.404999999999998</v>
      </c>
      <c r="D50" s="205">
        <v>1006.3489999999999</v>
      </c>
      <c r="O50" s="206" t="s">
        <v>244</v>
      </c>
      <c r="P50" s="109">
        <v>39142.303472222222</v>
      </c>
      <c r="Q50" s="109">
        <v>39142.65</v>
      </c>
      <c r="R50" s="156" t="s">
        <v>341</v>
      </c>
      <c r="S50" s="154" t="s">
        <v>342</v>
      </c>
      <c r="T50" s="154"/>
      <c r="U50" s="203"/>
      <c r="V50" s="154">
        <v>50</v>
      </c>
      <c r="W50" s="154"/>
      <c r="X50" s="154"/>
      <c r="Y50" s="154"/>
      <c r="Z50" s="154"/>
      <c r="AA50" s="154"/>
      <c r="AB50" s="154">
        <v>14.37</v>
      </c>
      <c r="AC50" s="154" t="s">
        <v>67</v>
      </c>
      <c r="AD50" s="154">
        <v>3720</v>
      </c>
      <c r="AE50" s="154"/>
      <c r="AF50" s="154">
        <v>7950</v>
      </c>
      <c r="AG50" s="154" t="s">
        <v>52</v>
      </c>
      <c r="AH50" s="154">
        <v>18</v>
      </c>
      <c r="AI50" s="154"/>
      <c r="AJ50" s="154">
        <v>4700</v>
      </c>
      <c r="AK50" s="207">
        <f t="shared" si="4"/>
        <v>406913.13449999993</v>
      </c>
      <c r="AL50" s="207">
        <f t="shared" si="7"/>
        <v>7.3244364209999979</v>
      </c>
      <c r="AM50" s="207">
        <f t="shared" si="5"/>
        <v>1912.4917321499995</v>
      </c>
      <c r="AN50" s="207">
        <f t="shared" si="6"/>
        <v>1919.8161685709995</v>
      </c>
    </row>
    <row r="51" spans="1:40" x14ac:dyDescent="0.2">
      <c r="A51" s="204">
        <v>37245</v>
      </c>
      <c r="B51" s="205">
        <v>0</v>
      </c>
      <c r="C51" s="205">
        <v>0</v>
      </c>
      <c r="D51" s="205">
        <v>0</v>
      </c>
      <c r="O51" s="206" t="s">
        <v>244</v>
      </c>
      <c r="P51" s="109">
        <v>39183.515972222223</v>
      </c>
      <c r="Q51" s="109">
        <v>39184.109027777777</v>
      </c>
      <c r="R51" s="156" t="s">
        <v>343</v>
      </c>
      <c r="S51" s="154" t="s">
        <v>344</v>
      </c>
      <c r="T51" s="154"/>
      <c r="U51" s="203"/>
      <c r="V51" s="154">
        <v>50</v>
      </c>
      <c r="W51" s="154"/>
      <c r="X51" s="154"/>
      <c r="Y51" s="154"/>
      <c r="Z51" s="154"/>
      <c r="AA51" s="154"/>
      <c r="AB51" s="154">
        <v>24.97</v>
      </c>
      <c r="AC51" s="154"/>
      <c r="AD51" s="154">
        <v>3680</v>
      </c>
      <c r="AE51" s="154"/>
      <c r="AF51" s="154">
        <v>6370</v>
      </c>
      <c r="AG51" s="154" t="s">
        <v>52</v>
      </c>
      <c r="AH51" s="154">
        <v>18</v>
      </c>
      <c r="AI51" s="154"/>
      <c r="AJ51" s="154">
        <v>1900</v>
      </c>
      <c r="AK51" s="207">
        <f t="shared" si="4"/>
        <v>707071.74449999991</v>
      </c>
      <c r="AL51" s="207">
        <f t="shared" si="7"/>
        <v>12.727291400999999</v>
      </c>
      <c r="AM51" s="207">
        <f t="shared" si="5"/>
        <v>1343.4363145499999</v>
      </c>
      <c r="AN51" s="207">
        <f t="shared" si="6"/>
        <v>1356.1636059509999</v>
      </c>
    </row>
    <row r="52" spans="1:40" x14ac:dyDescent="0.2">
      <c r="A52" s="204">
        <v>37246</v>
      </c>
      <c r="B52" s="205">
        <v>0</v>
      </c>
      <c r="C52" s="205">
        <v>0</v>
      </c>
      <c r="D52" s="205">
        <v>0</v>
      </c>
      <c r="O52" s="206" t="s">
        <v>244</v>
      </c>
      <c r="P52" s="109">
        <v>39350.659722222219</v>
      </c>
      <c r="Q52" s="109">
        <v>39350.970138888886</v>
      </c>
      <c r="R52" s="156" t="s">
        <v>345</v>
      </c>
      <c r="S52" s="154" t="s">
        <v>346</v>
      </c>
      <c r="T52" s="154"/>
      <c r="U52" s="203"/>
      <c r="V52" s="154">
        <v>50</v>
      </c>
      <c r="W52" s="154"/>
      <c r="X52" s="154"/>
      <c r="Y52" s="154"/>
      <c r="Z52" s="154"/>
      <c r="AA52" s="154"/>
      <c r="AB52" s="154">
        <v>7.6899999999999995</v>
      </c>
      <c r="AC52" s="154"/>
      <c r="AD52" s="154">
        <v>10.8</v>
      </c>
      <c r="AE52" s="154"/>
      <c r="AF52" s="154">
        <v>39</v>
      </c>
      <c r="AG52" s="154" t="s">
        <v>52</v>
      </c>
      <c r="AH52" s="154">
        <v>18</v>
      </c>
      <c r="AI52" s="154" t="s">
        <v>52</v>
      </c>
      <c r="AJ52" s="154">
        <v>18</v>
      </c>
      <c r="AK52" s="207">
        <f t="shared" si="4"/>
        <v>217756.57649999997</v>
      </c>
      <c r="AL52" s="207">
        <f t="shared" si="7"/>
        <v>3.9196183769999995</v>
      </c>
      <c r="AM52" s="207">
        <f t="shared" si="5"/>
        <v>3.9196183769999995</v>
      </c>
      <c r="AN52" s="207">
        <f t="shared" si="6"/>
        <v>7.839236753999999</v>
      </c>
    </row>
    <row r="53" spans="1:40" x14ac:dyDescent="0.2">
      <c r="A53" s="204">
        <v>37247</v>
      </c>
      <c r="B53" s="205">
        <v>0</v>
      </c>
      <c r="C53" s="205">
        <v>0</v>
      </c>
      <c r="D53" s="205">
        <v>0</v>
      </c>
      <c r="O53" s="206" t="s">
        <v>244</v>
      </c>
      <c r="P53" s="109">
        <v>39417.838888888888</v>
      </c>
      <c r="Q53" s="109">
        <v>39419.236805555556</v>
      </c>
      <c r="R53" s="156" t="s">
        <v>347</v>
      </c>
      <c r="S53" s="154" t="s">
        <v>348</v>
      </c>
      <c r="T53" s="154"/>
      <c r="U53" s="203"/>
      <c r="V53" s="154">
        <v>50</v>
      </c>
      <c r="W53" s="154"/>
      <c r="X53" s="154"/>
      <c r="Y53" s="154"/>
      <c r="Z53" s="154"/>
      <c r="AA53" s="154"/>
      <c r="AB53" s="154">
        <v>17</v>
      </c>
      <c r="AC53" s="154" t="s">
        <v>67</v>
      </c>
      <c r="AD53" s="154">
        <v>476</v>
      </c>
      <c r="AE53" s="154"/>
      <c r="AF53" s="154">
        <v>1010</v>
      </c>
      <c r="AG53" s="154" t="s">
        <v>52</v>
      </c>
      <c r="AH53" s="154">
        <v>18</v>
      </c>
      <c r="AI53" s="154"/>
      <c r="AJ53" s="154">
        <v>510</v>
      </c>
      <c r="AK53" s="207">
        <f t="shared" si="4"/>
        <v>481386.44999999995</v>
      </c>
      <c r="AL53" s="207">
        <f t="shared" si="7"/>
        <v>8.6649560999999995</v>
      </c>
      <c r="AM53" s="207">
        <f t="shared" si="5"/>
        <v>245.50708949999998</v>
      </c>
      <c r="AN53" s="207">
        <f t="shared" si="6"/>
        <v>254.17204559999999</v>
      </c>
    </row>
    <row r="54" spans="1:40" x14ac:dyDescent="0.2">
      <c r="A54" s="204">
        <v>37248</v>
      </c>
      <c r="B54" s="205">
        <v>0</v>
      </c>
      <c r="C54" s="205">
        <v>0</v>
      </c>
      <c r="D54" s="205">
        <v>0</v>
      </c>
      <c r="O54" s="206" t="s">
        <v>244</v>
      </c>
      <c r="P54" s="109">
        <v>39427.42083333333</v>
      </c>
      <c r="Q54" s="109">
        <v>39428.188888888886</v>
      </c>
      <c r="R54" s="156" t="s">
        <v>349</v>
      </c>
      <c r="S54" s="154" t="s">
        <v>350</v>
      </c>
      <c r="T54" s="154"/>
      <c r="U54" s="203"/>
      <c r="V54" s="154">
        <v>50</v>
      </c>
      <c r="W54" s="154"/>
      <c r="X54" s="154"/>
      <c r="Y54" s="154"/>
      <c r="Z54" s="154"/>
      <c r="AA54" s="154"/>
      <c r="AB54" s="154">
        <v>0.96</v>
      </c>
      <c r="AC54" s="154" t="s">
        <v>67</v>
      </c>
      <c r="AD54" s="154">
        <v>25600</v>
      </c>
      <c r="AE54" s="154"/>
      <c r="AF54" s="154">
        <v>43200</v>
      </c>
      <c r="AG54" s="154"/>
      <c r="AH54" s="154"/>
      <c r="AI54" s="154"/>
      <c r="AJ54" s="154">
        <v>24000</v>
      </c>
      <c r="AK54" s="207">
        <f t="shared" si="4"/>
        <v>27184.175999999996</v>
      </c>
      <c r="AL54" s="207">
        <f t="shared" si="7"/>
        <v>0</v>
      </c>
      <c r="AM54" s="207">
        <f t="shared" si="5"/>
        <v>652.42022399999985</v>
      </c>
      <c r="AN54" s="207">
        <f t="shared" si="6"/>
        <v>652.42022399999985</v>
      </c>
    </row>
    <row r="55" spans="1:40" x14ac:dyDescent="0.2">
      <c r="A55" s="204">
        <v>37249</v>
      </c>
      <c r="B55" s="205">
        <v>0</v>
      </c>
      <c r="C55" s="205">
        <v>0</v>
      </c>
      <c r="D55" s="205">
        <v>0</v>
      </c>
      <c r="O55" s="206" t="s">
        <v>244</v>
      </c>
      <c r="P55" s="109">
        <v>39452.743055555555</v>
      </c>
      <c r="Q55" s="109">
        <v>39456.253472222219</v>
      </c>
      <c r="R55" s="156" t="s">
        <v>351</v>
      </c>
      <c r="S55" s="154" t="s">
        <v>352</v>
      </c>
      <c r="T55" s="154"/>
      <c r="U55" s="203"/>
      <c r="V55" s="154">
        <v>50</v>
      </c>
      <c r="W55" s="154"/>
      <c r="X55" s="154"/>
      <c r="Y55" s="154"/>
      <c r="Z55" s="154"/>
      <c r="AA55" s="154"/>
      <c r="AB55" s="154">
        <v>96.1</v>
      </c>
      <c r="AC55" s="154"/>
      <c r="AD55" s="154">
        <v>1120</v>
      </c>
      <c r="AE55" s="154"/>
      <c r="AF55" s="154">
        <v>1700</v>
      </c>
      <c r="AG55" s="154" t="s">
        <v>52</v>
      </c>
      <c r="AH55" s="154">
        <v>18</v>
      </c>
      <c r="AI55" s="154"/>
      <c r="AJ55" s="154">
        <v>780</v>
      </c>
      <c r="AK55" s="207">
        <f t="shared" si="4"/>
        <v>2721249.2849999997</v>
      </c>
      <c r="AL55" s="207">
        <f t="shared" si="7"/>
        <v>48.982487129999996</v>
      </c>
      <c r="AM55" s="207">
        <f t="shared" si="5"/>
        <v>2122.5744422999996</v>
      </c>
      <c r="AN55" s="207">
        <f t="shared" si="6"/>
        <v>2171.5569294299999</v>
      </c>
    </row>
    <row r="56" spans="1:40" x14ac:dyDescent="0.2">
      <c r="A56" s="204">
        <v>37250</v>
      </c>
      <c r="B56" s="205">
        <v>0</v>
      </c>
      <c r="C56" s="205">
        <v>0</v>
      </c>
      <c r="D56" s="205">
        <v>0</v>
      </c>
      <c r="O56" s="206" t="s">
        <v>244</v>
      </c>
      <c r="P56" s="109">
        <v>39495.143055555556</v>
      </c>
      <c r="Q56" s="109">
        <v>39496.242361111108</v>
      </c>
      <c r="R56" s="156" t="s">
        <v>353</v>
      </c>
      <c r="S56" s="154" t="s">
        <v>354</v>
      </c>
      <c r="T56" s="154"/>
      <c r="U56" s="203"/>
      <c r="V56" s="154">
        <v>50</v>
      </c>
      <c r="W56" s="154"/>
      <c r="X56" s="154"/>
      <c r="Y56" s="154"/>
      <c r="Z56" s="154"/>
      <c r="AA56" s="154"/>
      <c r="AB56" s="154">
        <v>73</v>
      </c>
      <c r="AC56" s="154"/>
      <c r="AD56" s="154">
        <v>1440</v>
      </c>
      <c r="AE56" s="154"/>
      <c r="AF56" s="154">
        <v>2210</v>
      </c>
      <c r="AG56" s="154" t="s">
        <v>52</v>
      </c>
      <c r="AH56" s="154">
        <v>18</v>
      </c>
      <c r="AI56" s="154"/>
      <c r="AJ56" s="154">
        <v>930</v>
      </c>
      <c r="AK56" s="207">
        <f t="shared" si="4"/>
        <v>2067130.0499999998</v>
      </c>
      <c r="AL56" s="207">
        <f t="shared" si="7"/>
        <v>37.208340899999996</v>
      </c>
      <c r="AM56" s="207">
        <f t="shared" si="5"/>
        <v>1922.4309464999997</v>
      </c>
      <c r="AN56" s="207">
        <f t="shared" si="6"/>
        <v>1959.6392873999996</v>
      </c>
    </row>
    <row r="57" spans="1:40" x14ac:dyDescent="0.2">
      <c r="A57" s="204">
        <v>37251</v>
      </c>
      <c r="B57" s="205">
        <v>40.656000000000006</v>
      </c>
      <c r="C57" s="205">
        <v>0</v>
      </c>
      <c r="D57" s="205">
        <v>40.656000000000006</v>
      </c>
      <c r="O57" s="206" t="s">
        <v>244</v>
      </c>
      <c r="P57" s="109">
        <v>39528.248611111114</v>
      </c>
      <c r="Q57" s="109">
        <v>39529.431944444441</v>
      </c>
      <c r="R57" s="156" t="s">
        <v>355</v>
      </c>
      <c r="S57" s="154" t="s">
        <v>356</v>
      </c>
      <c r="T57" s="154"/>
      <c r="U57" s="203"/>
      <c r="V57" s="154">
        <v>50</v>
      </c>
      <c r="W57" s="154"/>
      <c r="X57" s="154"/>
      <c r="Y57" s="154"/>
      <c r="Z57" s="154"/>
      <c r="AA57" s="154"/>
      <c r="AB57" s="154">
        <v>2.2599999999999998</v>
      </c>
      <c r="AC57" s="154"/>
      <c r="AD57" s="154">
        <v>2370</v>
      </c>
      <c r="AE57" s="154"/>
      <c r="AF57" s="154">
        <v>3860</v>
      </c>
      <c r="AG57" s="154" t="s">
        <v>52</v>
      </c>
      <c r="AH57" s="154">
        <v>18</v>
      </c>
      <c r="AI57" s="154"/>
      <c r="AJ57" s="154">
        <v>1100</v>
      </c>
      <c r="AK57" s="207">
        <f t="shared" si="4"/>
        <v>63996.080999999991</v>
      </c>
      <c r="AL57" s="207">
        <f t="shared" si="7"/>
        <v>1.1519294579999999</v>
      </c>
      <c r="AM57" s="207">
        <f t="shared" si="5"/>
        <v>70.395689099999998</v>
      </c>
      <c r="AN57" s="207">
        <f t="shared" si="6"/>
        <v>71.547618557999996</v>
      </c>
    </row>
    <row r="58" spans="1:40" x14ac:dyDescent="0.2">
      <c r="A58" s="204">
        <v>37252</v>
      </c>
      <c r="B58" s="205">
        <v>75.504000000000005</v>
      </c>
      <c r="C58" s="205">
        <v>0</v>
      </c>
      <c r="D58" s="205">
        <v>75.504000000000005</v>
      </c>
      <c r="O58" s="206" t="s">
        <v>244</v>
      </c>
      <c r="P58" s="109">
        <v>39532.285416666666</v>
      </c>
      <c r="Q58" s="109">
        <v>39534.253472222219</v>
      </c>
      <c r="R58" s="156" t="s">
        <v>357</v>
      </c>
      <c r="S58" s="154" t="s">
        <v>358</v>
      </c>
      <c r="T58" s="154"/>
      <c r="U58" s="203"/>
      <c r="V58" s="154">
        <v>50</v>
      </c>
      <c r="W58" s="154"/>
      <c r="X58" s="154"/>
      <c r="Y58" s="154"/>
      <c r="Z58" s="154"/>
      <c r="AA58" s="154"/>
      <c r="AB58" s="154">
        <v>35.200000000000003</v>
      </c>
      <c r="AC58" s="154"/>
      <c r="AD58" s="154">
        <v>701</v>
      </c>
      <c r="AE58" s="154"/>
      <c r="AF58" s="154">
        <v>990</v>
      </c>
      <c r="AG58" s="154" t="s">
        <v>52</v>
      </c>
      <c r="AH58" s="154">
        <v>18</v>
      </c>
      <c r="AI58" s="154"/>
      <c r="AJ58" s="154">
        <v>170</v>
      </c>
      <c r="AK58" s="207">
        <f t="shared" si="4"/>
        <v>996753.12000000011</v>
      </c>
      <c r="AL58" s="207">
        <f t="shared" si="7"/>
        <v>17.941556160000005</v>
      </c>
      <c r="AM58" s="207">
        <f t="shared" si="5"/>
        <v>169.44803039999999</v>
      </c>
      <c r="AN58" s="207">
        <f t="shared" si="6"/>
        <v>187.38958656</v>
      </c>
    </row>
    <row r="59" spans="1:40" x14ac:dyDescent="0.2">
      <c r="A59" s="204">
        <v>37253</v>
      </c>
      <c r="B59" s="205">
        <v>79.376000000000005</v>
      </c>
      <c r="C59" s="205">
        <v>0</v>
      </c>
      <c r="D59" s="205">
        <v>79.376000000000005</v>
      </c>
      <c r="O59" s="206" t="s">
        <v>244</v>
      </c>
      <c r="P59" s="109">
        <v>39628.071527777778</v>
      </c>
      <c r="Q59" s="109">
        <v>39628.335416666669</v>
      </c>
      <c r="R59" s="156" t="s">
        <v>359</v>
      </c>
      <c r="S59" s="154" t="s">
        <v>360</v>
      </c>
      <c r="T59" s="154"/>
      <c r="U59" s="203"/>
      <c r="V59" s="154">
        <v>50</v>
      </c>
      <c r="W59" s="154"/>
      <c r="X59" s="154"/>
      <c r="Y59" s="154"/>
      <c r="Z59" s="154"/>
      <c r="AA59" s="154"/>
      <c r="AB59" s="154">
        <v>13</v>
      </c>
      <c r="AC59" s="154"/>
      <c r="AD59" s="154">
        <v>5.8</v>
      </c>
      <c r="AE59" s="154"/>
      <c r="AF59" s="154">
        <v>26.7</v>
      </c>
      <c r="AG59" s="154" t="s">
        <v>52</v>
      </c>
      <c r="AH59" s="154">
        <v>18</v>
      </c>
      <c r="AI59" s="154" t="s">
        <v>52</v>
      </c>
      <c r="AJ59" s="154">
        <v>18</v>
      </c>
      <c r="AK59" s="207">
        <f t="shared" si="4"/>
        <v>368119.04999999993</v>
      </c>
      <c r="AL59" s="207">
        <f t="shared" si="7"/>
        <v>6.6261428999999987</v>
      </c>
      <c r="AM59" s="207">
        <f t="shared" si="5"/>
        <v>6.6261428999999987</v>
      </c>
      <c r="AN59" s="207">
        <f t="shared" si="6"/>
        <v>13.252285799999997</v>
      </c>
    </row>
    <row r="60" spans="1:40" x14ac:dyDescent="0.2">
      <c r="A60" s="204">
        <v>37254</v>
      </c>
      <c r="B60" s="205">
        <v>1.9360000000000002</v>
      </c>
      <c r="C60" s="205">
        <v>0</v>
      </c>
      <c r="D60" s="205">
        <v>1.9360000000000002</v>
      </c>
      <c r="O60" s="206" t="s">
        <v>244</v>
      </c>
      <c r="P60" s="109">
        <v>39726.627083333333</v>
      </c>
      <c r="Q60" s="109">
        <v>39726.750694444447</v>
      </c>
      <c r="R60" s="156" t="s">
        <v>361</v>
      </c>
      <c r="S60" s="154" t="s">
        <v>362</v>
      </c>
      <c r="T60" s="154"/>
      <c r="U60" s="203"/>
      <c r="V60" s="154">
        <v>50</v>
      </c>
      <c r="W60" s="154"/>
      <c r="X60" s="154"/>
      <c r="Y60" s="154"/>
      <c r="Z60" s="154"/>
      <c r="AA60" s="154"/>
      <c r="AB60" s="154">
        <v>5.8</v>
      </c>
      <c r="AC60" s="154"/>
      <c r="AD60" s="154">
        <v>8.5</v>
      </c>
      <c r="AE60" s="154"/>
      <c r="AF60" s="154">
        <v>37.6</v>
      </c>
      <c r="AG60" s="154" t="s">
        <v>52</v>
      </c>
      <c r="AH60" s="154">
        <v>18</v>
      </c>
      <c r="AI60" s="154" t="s">
        <v>52</v>
      </c>
      <c r="AJ60" s="154">
        <v>18</v>
      </c>
      <c r="AK60" s="207">
        <f t="shared" si="4"/>
        <v>164237.73000000001</v>
      </c>
      <c r="AL60" s="207">
        <f t="shared" si="7"/>
        <v>2.9562791399999999</v>
      </c>
      <c r="AM60" s="207">
        <f t="shared" si="5"/>
        <v>2.9562791399999999</v>
      </c>
      <c r="AN60" s="207">
        <f t="shared" si="6"/>
        <v>5.9125582799999998</v>
      </c>
    </row>
    <row r="61" spans="1:40" x14ac:dyDescent="0.2">
      <c r="A61" s="204">
        <v>37255</v>
      </c>
      <c r="B61" s="205">
        <v>0</v>
      </c>
      <c r="C61" s="205">
        <v>0</v>
      </c>
      <c r="D61" s="205">
        <v>0</v>
      </c>
      <c r="O61" s="206" t="s">
        <v>244</v>
      </c>
      <c r="P61" s="109">
        <v>39782.647222222222</v>
      </c>
      <c r="Q61" s="109">
        <v>39783.513194444444</v>
      </c>
      <c r="R61" s="156" t="s">
        <v>363</v>
      </c>
      <c r="S61" s="154" t="s">
        <v>364</v>
      </c>
      <c r="T61" s="154"/>
      <c r="U61" s="203"/>
      <c r="V61" s="154">
        <v>50</v>
      </c>
      <c r="W61" s="154"/>
      <c r="X61" s="154"/>
      <c r="Y61" s="154"/>
      <c r="Z61" s="154"/>
      <c r="AA61" s="154"/>
      <c r="AB61" s="154">
        <v>22.75</v>
      </c>
      <c r="AC61" s="154" t="s">
        <v>67</v>
      </c>
      <c r="AD61" s="154">
        <v>1270</v>
      </c>
      <c r="AE61" s="154"/>
      <c r="AF61" s="154">
        <v>2460</v>
      </c>
      <c r="AG61" s="154" t="s">
        <v>52</v>
      </c>
      <c r="AH61" s="154">
        <v>18</v>
      </c>
      <c r="AI61" s="154"/>
      <c r="AJ61" s="154">
        <v>1200</v>
      </c>
      <c r="AK61" s="207">
        <f t="shared" si="4"/>
        <v>644208.33750000002</v>
      </c>
      <c r="AL61" s="207">
        <f t="shared" si="7"/>
        <v>11.595750075000002</v>
      </c>
      <c r="AM61" s="207">
        <f t="shared" si="5"/>
        <v>773.05000500000006</v>
      </c>
      <c r="AN61" s="207">
        <f t="shared" si="6"/>
        <v>784.64575507500001</v>
      </c>
    </row>
    <row r="62" spans="1:40" x14ac:dyDescent="0.2">
      <c r="A62" s="204">
        <v>37256</v>
      </c>
      <c r="B62" s="205">
        <v>3.8720000000000003</v>
      </c>
      <c r="C62" s="205">
        <v>0</v>
      </c>
      <c r="D62" s="205">
        <v>3.8720000000000003</v>
      </c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206" t="s">
        <v>244</v>
      </c>
      <c r="P62" s="109">
        <v>39790.65625</v>
      </c>
      <c r="Q62" s="109">
        <v>39791.926388888889</v>
      </c>
      <c r="R62" s="156" t="s">
        <v>365</v>
      </c>
      <c r="S62" s="154" t="s">
        <v>366</v>
      </c>
      <c r="T62" s="154"/>
      <c r="U62" s="203"/>
      <c r="V62" s="154">
        <v>50</v>
      </c>
      <c r="W62" s="154"/>
      <c r="X62" s="154"/>
      <c r="Y62" s="154"/>
      <c r="Z62" s="154"/>
      <c r="AA62" s="154"/>
      <c r="AB62" s="154">
        <v>5.5600000000000005</v>
      </c>
      <c r="AC62" s="154"/>
      <c r="AD62" s="154">
        <v>4980</v>
      </c>
      <c r="AE62" s="154"/>
      <c r="AF62" s="154">
        <v>8390</v>
      </c>
      <c r="AG62" s="154" t="s">
        <v>52</v>
      </c>
      <c r="AH62" s="154">
        <v>20</v>
      </c>
      <c r="AI62" s="154"/>
      <c r="AJ62" s="154">
        <v>2500</v>
      </c>
      <c r="AK62" s="207">
        <f t="shared" si="4"/>
        <v>157441.68600000002</v>
      </c>
      <c r="AL62" s="207">
        <f t="shared" si="7"/>
        <v>3.1488337200000003</v>
      </c>
      <c r="AM62" s="207">
        <f t="shared" si="5"/>
        <v>393.60421500000007</v>
      </c>
      <c r="AN62" s="207">
        <f t="shared" si="6"/>
        <v>396.75304872000009</v>
      </c>
    </row>
    <row r="63" spans="1:40" x14ac:dyDescent="0.2">
      <c r="A63" s="204">
        <v>37257</v>
      </c>
      <c r="B63" s="205">
        <v>0</v>
      </c>
      <c r="C63" s="205">
        <v>0</v>
      </c>
      <c r="D63" s="205">
        <v>0</v>
      </c>
      <c r="O63" s="206" t="s">
        <v>244</v>
      </c>
      <c r="P63" s="109">
        <v>39822.249305555553</v>
      </c>
      <c r="Q63" s="109">
        <v>39822.706944444442</v>
      </c>
      <c r="R63" s="156" t="s">
        <v>367</v>
      </c>
      <c r="S63" s="154" t="s">
        <v>368</v>
      </c>
      <c r="T63" s="154"/>
      <c r="U63" s="203"/>
      <c r="V63" s="154">
        <v>50</v>
      </c>
      <c r="W63" s="154"/>
      <c r="X63" s="154"/>
      <c r="Y63" s="154"/>
      <c r="Z63" s="154"/>
      <c r="AA63" s="154"/>
      <c r="AB63" s="154">
        <v>0.4</v>
      </c>
      <c r="AC63" s="154"/>
      <c r="AD63" s="154">
        <v>2140</v>
      </c>
      <c r="AE63" s="154"/>
      <c r="AF63" s="154">
        <v>3960</v>
      </c>
      <c r="AG63" s="154" t="s">
        <v>52</v>
      </c>
      <c r="AH63" s="154">
        <v>20</v>
      </c>
      <c r="AI63" s="154"/>
      <c r="AJ63" s="154">
        <v>1500</v>
      </c>
      <c r="AK63" s="207">
        <f t="shared" si="4"/>
        <v>11326.740000000002</v>
      </c>
      <c r="AL63" s="207">
        <f t="shared" si="7"/>
        <v>0.22653480000000004</v>
      </c>
      <c r="AM63" s="207">
        <f t="shared" si="5"/>
        <v>16.990110000000005</v>
      </c>
      <c r="AN63" s="207">
        <f t="shared" si="6"/>
        <v>17.216644800000005</v>
      </c>
    </row>
    <row r="64" spans="1:40" x14ac:dyDescent="0.2">
      <c r="A64" s="204">
        <v>37258</v>
      </c>
      <c r="B64" s="205">
        <v>50.688000000000002</v>
      </c>
      <c r="C64" s="205">
        <v>0</v>
      </c>
      <c r="D64" s="205">
        <v>50.688000000000002</v>
      </c>
      <c r="O64" s="206" t="s">
        <v>244</v>
      </c>
      <c r="P64" s="109">
        <v>39871.270138888889</v>
      </c>
      <c r="Q64" s="109">
        <v>39871.534722222219</v>
      </c>
      <c r="R64" s="156" t="s">
        <v>369</v>
      </c>
      <c r="S64" s="154" t="s">
        <v>370</v>
      </c>
      <c r="T64" s="154"/>
      <c r="U64" s="203"/>
      <c r="V64" s="154">
        <v>50</v>
      </c>
      <c r="W64" s="154"/>
      <c r="X64" s="154"/>
      <c r="Y64" s="154"/>
      <c r="Z64" s="154"/>
      <c r="AA64" s="154"/>
      <c r="AB64" s="154">
        <v>3.1</v>
      </c>
      <c r="AC64" s="154"/>
      <c r="AD64" s="154">
        <v>1259</v>
      </c>
      <c r="AE64" s="154"/>
      <c r="AF64" s="154">
        <v>2050</v>
      </c>
      <c r="AG64" s="154" t="s">
        <v>52</v>
      </c>
      <c r="AH64" s="154">
        <v>20</v>
      </c>
      <c r="AI64" s="154"/>
      <c r="AJ64" s="154">
        <v>480</v>
      </c>
      <c r="AK64" s="207">
        <f t="shared" si="4"/>
        <v>87782.235000000001</v>
      </c>
      <c r="AL64" s="207">
        <f t="shared" si="7"/>
        <v>1.7556446999999999</v>
      </c>
      <c r="AM64" s="207">
        <f t="shared" si="5"/>
        <v>42.135472799999995</v>
      </c>
      <c r="AN64" s="207">
        <f t="shared" si="6"/>
        <v>43.891117499999993</v>
      </c>
    </row>
    <row r="65" spans="1:40" x14ac:dyDescent="0.2">
      <c r="A65" s="204">
        <v>37259</v>
      </c>
      <c r="B65" s="205">
        <v>65.823999999999998</v>
      </c>
      <c r="C65" s="205">
        <v>0</v>
      </c>
      <c r="D65" s="205">
        <v>65.823999999999998</v>
      </c>
      <c r="O65" s="206" t="s">
        <v>244</v>
      </c>
      <c r="P65" s="109">
        <v>39900.79583333333</v>
      </c>
      <c r="Q65" s="109">
        <v>39901.661111111112</v>
      </c>
      <c r="R65" s="156" t="s">
        <v>371</v>
      </c>
      <c r="S65" s="154" t="s">
        <v>372</v>
      </c>
      <c r="T65" s="154"/>
      <c r="U65" s="203"/>
      <c r="V65" s="154">
        <v>50</v>
      </c>
      <c r="W65" s="154"/>
      <c r="X65" s="154"/>
      <c r="Y65" s="154"/>
      <c r="Z65" s="154"/>
      <c r="AA65" s="154"/>
      <c r="AB65" s="154">
        <v>5.0999999999999996</v>
      </c>
      <c r="AC65" s="154"/>
      <c r="AD65" s="154">
        <v>2550</v>
      </c>
      <c r="AE65" s="154"/>
      <c r="AF65" s="154">
        <v>4510</v>
      </c>
      <c r="AG65" s="154" t="s">
        <v>52</v>
      </c>
      <c r="AH65" s="154">
        <v>20</v>
      </c>
      <c r="AI65" s="154"/>
      <c r="AJ65" s="154">
        <v>2600</v>
      </c>
      <c r="AK65" s="207">
        <f t="shared" si="4"/>
        <v>144415.935</v>
      </c>
      <c r="AL65" s="207">
        <f t="shared" si="7"/>
        <v>2.8883187000000001</v>
      </c>
      <c r="AM65" s="207">
        <f t="shared" si="5"/>
        <v>375.48143099999999</v>
      </c>
      <c r="AN65" s="207">
        <f t="shared" si="6"/>
        <v>378.3697497</v>
      </c>
    </row>
    <row r="66" spans="1:40" x14ac:dyDescent="0.2">
      <c r="A66" s="204">
        <v>37260</v>
      </c>
      <c r="B66" s="205">
        <v>0</v>
      </c>
      <c r="C66" s="205">
        <v>0</v>
      </c>
      <c r="D66" s="205">
        <v>0</v>
      </c>
      <c r="O66" s="206" t="s">
        <v>244</v>
      </c>
      <c r="P66" s="109">
        <v>39924.306944444441</v>
      </c>
      <c r="Q66" s="109">
        <v>39924.525694444441</v>
      </c>
      <c r="R66" s="156" t="s">
        <v>373</v>
      </c>
      <c r="S66" s="154" t="s">
        <v>374</v>
      </c>
      <c r="T66" s="154"/>
      <c r="U66" s="203"/>
      <c r="V66" s="154">
        <v>50</v>
      </c>
      <c r="W66" s="154"/>
      <c r="X66" s="154"/>
      <c r="Y66" s="154"/>
      <c r="Z66" s="154"/>
      <c r="AA66" s="154"/>
      <c r="AB66" s="154">
        <v>3.36</v>
      </c>
      <c r="AC66" s="154"/>
      <c r="AD66" s="154">
        <v>93.2</v>
      </c>
      <c r="AE66" s="154"/>
      <c r="AF66" s="154">
        <v>154</v>
      </c>
      <c r="AG66" s="154" t="s">
        <v>52</v>
      </c>
      <c r="AH66" s="154">
        <v>20</v>
      </c>
      <c r="AI66" s="154" t="s">
        <v>52</v>
      </c>
      <c r="AJ66" s="154">
        <v>20</v>
      </c>
      <c r="AK66" s="207">
        <f t="shared" si="4"/>
        <v>95144.615999999995</v>
      </c>
      <c r="AL66" s="207">
        <f t="shared" si="7"/>
        <v>1.9028923199999999</v>
      </c>
      <c r="AM66" s="207">
        <f t="shared" si="5"/>
        <v>1.9028923199999999</v>
      </c>
      <c r="AN66" s="207">
        <f t="shared" si="6"/>
        <v>3.8057846399999997</v>
      </c>
    </row>
    <row r="67" spans="1:40" x14ac:dyDescent="0.2">
      <c r="A67" s="204">
        <v>37261</v>
      </c>
      <c r="B67" s="205">
        <v>0</v>
      </c>
      <c r="C67" s="205">
        <v>0</v>
      </c>
      <c r="D67" s="205">
        <v>0</v>
      </c>
      <c r="O67" s="206" t="s">
        <v>244</v>
      </c>
      <c r="P67" s="109">
        <v>40009.179861111108</v>
      </c>
      <c r="Q67" s="109">
        <v>40009.27847222222</v>
      </c>
      <c r="R67" s="156" t="s">
        <v>375</v>
      </c>
      <c r="S67" s="154" t="s">
        <v>376</v>
      </c>
      <c r="T67" s="154"/>
      <c r="U67" s="203"/>
      <c r="V67" s="154">
        <v>50</v>
      </c>
      <c r="W67" s="154"/>
      <c r="X67" s="154"/>
      <c r="Y67" s="154"/>
      <c r="Z67" s="154"/>
      <c r="AA67" s="154"/>
      <c r="AB67" s="154">
        <v>11.94</v>
      </c>
      <c r="AC67" s="154"/>
      <c r="AD67" s="154">
        <v>11.7</v>
      </c>
      <c r="AE67" s="154"/>
      <c r="AF67" s="154">
        <v>48.2</v>
      </c>
      <c r="AG67" s="154" t="s">
        <v>52</v>
      </c>
      <c r="AH67" s="154">
        <v>20</v>
      </c>
      <c r="AI67" s="154" t="s">
        <v>52</v>
      </c>
      <c r="AJ67" s="154">
        <v>20</v>
      </c>
      <c r="AK67" s="207">
        <f t="shared" si="4"/>
        <v>338103.18900000001</v>
      </c>
      <c r="AL67" s="207">
        <f t="shared" si="7"/>
        <v>6.7620637800000001</v>
      </c>
      <c r="AM67" s="207">
        <f t="shared" si="5"/>
        <v>6.7620637800000001</v>
      </c>
      <c r="AN67" s="207">
        <f t="shared" si="6"/>
        <v>13.52412756</v>
      </c>
    </row>
    <row r="68" spans="1:40" x14ac:dyDescent="0.2">
      <c r="A68" s="204">
        <v>37262</v>
      </c>
      <c r="B68" s="205">
        <v>0</v>
      </c>
      <c r="C68" s="205">
        <v>0</v>
      </c>
      <c r="D68" s="205">
        <v>0</v>
      </c>
      <c r="O68" s="206" t="s">
        <v>244</v>
      </c>
      <c r="P68" s="109">
        <v>40155.400694444441</v>
      </c>
      <c r="Q68" s="109">
        <v>40156.071527777778</v>
      </c>
      <c r="R68" s="156" t="s">
        <v>377</v>
      </c>
      <c r="S68" s="154" t="s">
        <v>378</v>
      </c>
      <c r="T68" s="154"/>
      <c r="U68" s="203"/>
      <c r="V68" s="154">
        <v>50</v>
      </c>
      <c r="W68" s="154"/>
      <c r="X68" s="154"/>
      <c r="Y68" s="154"/>
      <c r="Z68" s="154"/>
      <c r="AA68" s="154"/>
      <c r="AB68" s="154">
        <v>8.5</v>
      </c>
      <c r="AC68" s="154"/>
      <c r="AD68" s="154">
        <v>4460</v>
      </c>
      <c r="AE68" s="154"/>
      <c r="AF68" s="154">
        <v>6550</v>
      </c>
      <c r="AG68" s="154" t="s">
        <v>52</v>
      </c>
      <c r="AH68" s="154">
        <v>20</v>
      </c>
      <c r="AI68" s="154"/>
      <c r="AJ68" s="154">
        <v>2700</v>
      </c>
      <c r="AK68" s="207">
        <f t="shared" si="4"/>
        <v>240693.22499999998</v>
      </c>
      <c r="AL68" s="207">
        <f t="shared" si="7"/>
        <v>4.8138645000000002</v>
      </c>
      <c r="AM68" s="207">
        <f t="shared" si="5"/>
        <v>649.87170749999984</v>
      </c>
      <c r="AN68" s="207">
        <f t="shared" si="6"/>
        <v>654.68557199999987</v>
      </c>
    </row>
    <row r="69" spans="1:40" x14ac:dyDescent="0.2">
      <c r="A69" s="204">
        <v>37263</v>
      </c>
      <c r="B69" s="205">
        <v>0</v>
      </c>
      <c r="C69" s="205">
        <v>0</v>
      </c>
      <c r="D69" s="205">
        <v>0</v>
      </c>
      <c r="O69" s="206" t="s">
        <v>244</v>
      </c>
      <c r="P69" s="109">
        <v>40201.603472222225</v>
      </c>
      <c r="Q69" s="109">
        <v>40203.293749999997</v>
      </c>
      <c r="R69" s="156" t="s">
        <v>379</v>
      </c>
      <c r="S69" s="154" t="s">
        <v>380</v>
      </c>
      <c r="T69" s="154"/>
      <c r="U69" s="203"/>
      <c r="V69" s="154">
        <v>50</v>
      </c>
      <c r="W69" s="154"/>
      <c r="X69" s="154"/>
      <c r="Y69" s="154"/>
      <c r="Z69" s="154"/>
      <c r="AA69" s="154"/>
      <c r="AB69" s="154">
        <v>89</v>
      </c>
      <c r="AC69" s="154"/>
      <c r="AD69" s="154">
        <v>2240</v>
      </c>
      <c r="AE69" s="154"/>
      <c r="AF69" s="154">
        <v>3720</v>
      </c>
      <c r="AG69" s="154" t="s">
        <v>52</v>
      </c>
      <c r="AH69" s="154">
        <v>20</v>
      </c>
      <c r="AI69" s="154"/>
      <c r="AJ69" s="154">
        <v>1400</v>
      </c>
      <c r="AK69" s="207">
        <f t="shared" si="4"/>
        <v>2520199.65</v>
      </c>
      <c r="AL69" s="207">
        <f t="shared" si="7"/>
        <v>50.403993</v>
      </c>
      <c r="AM69" s="207">
        <f t="shared" si="5"/>
        <v>3528.2795099999998</v>
      </c>
      <c r="AN69" s="207">
        <f t="shared" si="6"/>
        <v>3578.6835029999997</v>
      </c>
    </row>
    <row r="70" spans="1:40" x14ac:dyDescent="0.2">
      <c r="A70" s="204">
        <v>37264</v>
      </c>
      <c r="B70" s="205">
        <v>0</v>
      </c>
      <c r="C70" s="205">
        <v>0</v>
      </c>
      <c r="D70" s="205">
        <v>0</v>
      </c>
      <c r="O70" s="206" t="s">
        <v>244</v>
      </c>
      <c r="P70" s="109">
        <v>40218.115277777775</v>
      </c>
      <c r="Q70" s="109">
        <v>40219.390972222223</v>
      </c>
      <c r="R70" s="156" t="s">
        <v>381</v>
      </c>
      <c r="S70" s="154" t="s">
        <v>382</v>
      </c>
      <c r="T70" s="154"/>
      <c r="U70" s="203"/>
      <c r="V70" s="154">
        <v>50</v>
      </c>
      <c r="W70" s="154"/>
      <c r="X70" s="154"/>
      <c r="Y70" s="154"/>
      <c r="Z70" s="154"/>
      <c r="AA70" s="154"/>
      <c r="AB70" s="154">
        <v>1.4</v>
      </c>
      <c r="AC70" s="154"/>
      <c r="AD70" s="154">
        <v>3070</v>
      </c>
      <c r="AE70" s="154"/>
      <c r="AF70" s="154">
        <v>5070</v>
      </c>
      <c r="AG70" s="154" t="s">
        <v>52</v>
      </c>
      <c r="AH70" s="154">
        <v>20</v>
      </c>
      <c r="AI70" s="154"/>
      <c r="AJ70" s="154">
        <v>1400</v>
      </c>
      <c r="AK70" s="207">
        <f t="shared" si="4"/>
        <v>39643.589999999997</v>
      </c>
      <c r="AL70" s="207">
        <f t="shared" si="7"/>
        <v>0.7928717999999999</v>
      </c>
      <c r="AM70" s="207">
        <f t="shared" si="5"/>
        <v>55.501025999999996</v>
      </c>
      <c r="AN70" s="207">
        <f t="shared" si="6"/>
        <v>56.293897799999996</v>
      </c>
    </row>
    <row r="71" spans="1:40" x14ac:dyDescent="0.2">
      <c r="A71" s="204">
        <v>37265</v>
      </c>
      <c r="B71" s="205">
        <v>0</v>
      </c>
      <c r="C71" s="205">
        <v>0</v>
      </c>
      <c r="D71" s="205">
        <v>0</v>
      </c>
      <c r="O71" s="206" t="s">
        <v>244</v>
      </c>
      <c r="P71" s="109">
        <v>40246.647222222222</v>
      </c>
      <c r="Q71" s="109">
        <v>40248.262499999997</v>
      </c>
      <c r="R71" s="156" t="s">
        <v>383</v>
      </c>
      <c r="S71" s="154" t="s">
        <v>384</v>
      </c>
      <c r="T71" s="154"/>
      <c r="U71" s="203"/>
      <c r="V71" s="154">
        <v>50</v>
      </c>
      <c r="W71" s="154"/>
      <c r="X71" s="154"/>
      <c r="Y71" s="154"/>
      <c r="Z71" s="154"/>
      <c r="AA71" s="154"/>
      <c r="AB71" s="154">
        <v>23</v>
      </c>
      <c r="AC71" s="154"/>
      <c r="AD71" s="154">
        <v>782</v>
      </c>
      <c r="AE71" s="154"/>
      <c r="AF71" s="154">
        <v>1210</v>
      </c>
      <c r="AG71" s="154" t="s">
        <v>52</v>
      </c>
      <c r="AH71" s="154">
        <v>20</v>
      </c>
      <c r="AI71" s="154"/>
      <c r="AJ71" s="154">
        <v>410</v>
      </c>
      <c r="AK71" s="207">
        <f t="shared" si="4"/>
        <v>651287.55000000005</v>
      </c>
      <c r="AL71" s="207">
        <f t="shared" si="7"/>
        <v>13.025751</v>
      </c>
      <c r="AM71" s="207">
        <f t="shared" si="5"/>
        <v>267.02789550000006</v>
      </c>
      <c r="AN71" s="207">
        <f t="shared" si="6"/>
        <v>280.05364650000007</v>
      </c>
    </row>
    <row r="72" spans="1:40" x14ac:dyDescent="0.2">
      <c r="A72" s="204">
        <v>37266</v>
      </c>
      <c r="B72" s="205">
        <v>0</v>
      </c>
      <c r="C72" s="205">
        <v>0</v>
      </c>
      <c r="D72" s="205">
        <v>0</v>
      </c>
      <c r="O72" s="206" t="s">
        <v>244</v>
      </c>
      <c r="P72" s="109">
        <v>40276.224999999999</v>
      </c>
      <c r="Q72" s="109">
        <v>40276.53402777778</v>
      </c>
      <c r="R72" s="156" t="s">
        <v>385</v>
      </c>
      <c r="S72" s="154" t="s">
        <v>386</v>
      </c>
      <c r="T72" s="154"/>
      <c r="U72" s="203"/>
      <c r="V72" s="154">
        <v>50</v>
      </c>
      <c r="W72" s="154"/>
      <c r="X72" s="154"/>
      <c r="Y72" s="154"/>
      <c r="Z72" s="154"/>
      <c r="AA72" s="154"/>
      <c r="AB72" s="154">
        <v>1.1000000000000001</v>
      </c>
      <c r="AC72" s="154"/>
      <c r="AD72" s="154">
        <v>404</v>
      </c>
      <c r="AE72" s="154"/>
      <c r="AF72" s="154">
        <v>600</v>
      </c>
      <c r="AG72" s="154" t="s">
        <v>52</v>
      </c>
      <c r="AH72" s="154">
        <v>20</v>
      </c>
      <c r="AI72" s="154"/>
      <c r="AJ72" s="154">
        <v>170</v>
      </c>
      <c r="AK72" s="207">
        <f t="shared" si="4"/>
        <v>31148.535000000003</v>
      </c>
      <c r="AL72" s="207">
        <f t="shared" si="7"/>
        <v>0.6229707000000001</v>
      </c>
      <c r="AM72" s="207">
        <f t="shared" si="5"/>
        <v>5.2952509499999998</v>
      </c>
      <c r="AN72" s="207">
        <f t="shared" si="6"/>
        <v>5.9182216499999996</v>
      </c>
    </row>
    <row r="73" spans="1:40" x14ac:dyDescent="0.2">
      <c r="A73" s="204">
        <v>37267</v>
      </c>
      <c r="B73" s="205">
        <v>0</v>
      </c>
      <c r="C73" s="205">
        <v>0</v>
      </c>
      <c r="D73" s="205">
        <v>0</v>
      </c>
      <c r="O73" s="206" t="s">
        <v>244</v>
      </c>
      <c r="P73" s="109">
        <v>40422.135416666664</v>
      </c>
      <c r="Q73" s="109">
        <v>40422.180555555555</v>
      </c>
      <c r="R73" s="156" t="s">
        <v>387</v>
      </c>
      <c r="S73" s="154" t="s">
        <v>388</v>
      </c>
      <c r="T73" s="154"/>
      <c r="U73" s="203"/>
      <c r="V73" s="154">
        <v>50</v>
      </c>
      <c r="W73" s="154"/>
      <c r="X73" s="154"/>
      <c r="Y73" s="154"/>
      <c r="Z73" s="154"/>
      <c r="AA73" s="154"/>
      <c r="AB73" s="154">
        <v>15</v>
      </c>
      <c r="AC73" s="154"/>
      <c r="AD73" s="154">
        <v>8.4</v>
      </c>
      <c r="AE73" s="154"/>
      <c r="AF73" s="154">
        <v>68</v>
      </c>
      <c r="AG73" s="154" t="s">
        <v>52</v>
      </c>
      <c r="AH73" s="154">
        <v>20</v>
      </c>
      <c r="AI73" s="154" t="s">
        <v>52</v>
      </c>
      <c r="AJ73" s="154">
        <v>20</v>
      </c>
      <c r="AK73" s="207">
        <f t="shared" si="4"/>
        <v>424752.75</v>
      </c>
      <c r="AL73" s="207">
        <f t="shared" si="7"/>
        <v>8.4950550000000007</v>
      </c>
      <c r="AM73" s="207">
        <f t="shared" si="5"/>
        <v>8.4950550000000007</v>
      </c>
      <c r="AN73" s="207">
        <f t="shared" si="6"/>
        <v>16.990110000000001</v>
      </c>
    </row>
    <row r="74" spans="1:40" x14ac:dyDescent="0.2">
      <c r="A74" s="204">
        <v>37268</v>
      </c>
      <c r="B74" s="205">
        <v>0</v>
      </c>
      <c r="C74" s="205">
        <v>0</v>
      </c>
      <c r="D74" s="205">
        <v>0</v>
      </c>
      <c r="O74" s="206" t="s">
        <v>244</v>
      </c>
      <c r="P74" s="109">
        <v>40477.245833333334</v>
      </c>
      <c r="Q74" s="109">
        <v>40477.292361111111</v>
      </c>
      <c r="R74" s="156" t="s">
        <v>389</v>
      </c>
      <c r="S74" s="154" t="s">
        <v>390</v>
      </c>
      <c r="T74" s="154"/>
      <c r="U74" s="203"/>
      <c r="V74" s="154">
        <v>50</v>
      </c>
      <c r="W74" s="154"/>
      <c r="X74" s="154"/>
      <c r="Y74" s="154"/>
      <c r="Z74" s="154"/>
      <c r="AA74" s="154"/>
      <c r="AB74" s="154">
        <v>2.8</v>
      </c>
      <c r="AC74" s="154"/>
      <c r="AD74" s="154">
        <v>9</v>
      </c>
      <c r="AE74" s="154"/>
      <c r="AF74" s="154">
        <v>31.5</v>
      </c>
      <c r="AG74" s="154" t="s">
        <v>52</v>
      </c>
      <c r="AH74" s="154">
        <v>20</v>
      </c>
      <c r="AI74" s="154" t="s">
        <v>52</v>
      </c>
      <c r="AJ74" s="154">
        <v>20</v>
      </c>
      <c r="AK74" s="207">
        <f t="shared" si="4"/>
        <v>79287.179999999993</v>
      </c>
      <c r="AL74" s="207">
        <f t="shared" si="7"/>
        <v>1.5857435999999998</v>
      </c>
      <c r="AM74" s="207">
        <f t="shared" si="5"/>
        <v>1.5857435999999998</v>
      </c>
      <c r="AN74" s="207">
        <f t="shared" si="6"/>
        <v>3.1714871999999996</v>
      </c>
    </row>
    <row r="75" spans="1:40" x14ac:dyDescent="0.2">
      <c r="A75" s="204">
        <v>37269</v>
      </c>
      <c r="B75" s="205">
        <v>0</v>
      </c>
      <c r="C75" s="205">
        <v>0</v>
      </c>
      <c r="D75" s="205">
        <v>0</v>
      </c>
      <c r="O75" s="206" t="s">
        <v>244</v>
      </c>
      <c r="P75" s="109">
        <v>40590.593055555553</v>
      </c>
      <c r="Q75" s="109">
        <v>40592.204861111109</v>
      </c>
      <c r="R75" s="156" t="s">
        <v>391</v>
      </c>
      <c r="S75" s="162" t="s">
        <v>392</v>
      </c>
      <c r="T75" s="162"/>
      <c r="U75" s="203"/>
      <c r="V75" s="154">
        <v>50</v>
      </c>
      <c r="W75" s="154"/>
      <c r="X75" s="154"/>
      <c r="Y75" s="154"/>
      <c r="Z75" s="154"/>
      <c r="AA75" s="154"/>
      <c r="AB75" s="154">
        <v>14.54</v>
      </c>
      <c r="AC75" s="154"/>
      <c r="AD75" s="154">
        <v>1850</v>
      </c>
      <c r="AE75" s="154"/>
      <c r="AF75" s="154">
        <v>2930</v>
      </c>
      <c r="AG75" s="154" t="s">
        <v>52</v>
      </c>
      <c r="AH75" s="154">
        <v>20</v>
      </c>
      <c r="AI75" s="154"/>
      <c r="AJ75" s="154">
        <v>1300</v>
      </c>
      <c r="AK75" s="207">
        <f t="shared" si="4"/>
        <v>411726.99899999995</v>
      </c>
      <c r="AL75" s="207">
        <f t="shared" si="7"/>
        <v>8.2345399799999992</v>
      </c>
      <c r="AM75" s="207">
        <f t="shared" si="5"/>
        <v>535.24509869999997</v>
      </c>
      <c r="AN75" s="207">
        <f t="shared" si="6"/>
        <v>543.47963867999999</v>
      </c>
    </row>
    <row r="76" spans="1:40" x14ac:dyDescent="0.2">
      <c r="A76" s="204">
        <v>37270</v>
      </c>
      <c r="B76" s="205">
        <v>32.911999999999999</v>
      </c>
      <c r="C76" s="205">
        <v>6.9619999999999997</v>
      </c>
      <c r="D76" s="205">
        <v>39.873999999999995</v>
      </c>
      <c r="E76" s="108" t="s">
        <v>559</v>
      </c>
      <c r="F76" s="108">
        <v>1</v>
      </c>
      <c r="G76" s="108">
        <f>D76*F76</f>
        <v>39.873999999999995</v>
      </c>
      <c r="H76" s="108">
        <f>G76</f>
        <v>39.873999999999995</v>
      </c>
      <c r="I76" s="112">
        <v>37270.245833333334</v>
      </c>
      <c r="J76" s="112">
        <v>37270.577777777777</v>
      </c>
      <c r="K76" s="108"/>
      <c r="L76" s="108"/>
      <c r="M76" s="108"/>
      <c r="N76" s="108"/>
      <c r="O76" s="182" t="s">
        <v>244</v>
      </c>
      <c r="P76" s="94">
        <v>40652.784722222219</v>
      </c>
      <c r="Q76" s="94">
        <v>40652.881249999999</v>
      </c>
      <c r="R76" s="97" t="s">
        <v>393</v>
      </c>
      <c r="S76" s="95" t="s">
        <v>394</v>
      </c>
      <c r="V76" s="95">
        <v>50</v>
      </c>
      <c r="AB76" s="95">
        <v>9.5</v>
      </c>
      <c r="AC76" s="95" t="s">
        <v>52</v>
      </c>
      <c r="AD76" s="95">
        <v>60</v>
      </c>
      <c r="AF76" s="95">
        <v>135</v>
      </c>
      <c r="AG76" s="95" t="s">
        <v>52</v>
      </c>
      <c r="AH76" s="95">
        <v>20</v>
      </c>
      <c r="AI76" s="95" t="s">
        <v>52</v>
      </c>
      <c r="AJ76" s="95">
        <v>20</v>
      </c>
      <c r="AK76" s="207">
        <f t="shared" si="4"/>
        <v>269010.07499999995</v>
      </c>
      <c r="AL76" s="207">
        <f t="shared" si="7"/>
        <v>5.3802014999999992</v>
      </c>
      <c r="AM76" s="207">
        <f t="shared" si="5"/>
        <v>5.3802014999999992</v>
      </c>
      <c r="AN76" s="207">
        <f t="shared" si="6"/>
        <v>10.760402999999998</v>
      </c>
    </row>
    <row r="77" spans="1:40" x14ac:dyDescent="0.2">
      <c r="A77" s="204">
        <v>37271</v>
      </c>
      <c r="B77" s="205">
        <v>414.30400000000003</v>
      </c>
      <c r="C77" s="205">
        <v>0</v>
      </c>
      <c r="D77" s="205">
        <v>414.30400000000003</v>
      </c>
      <c r="I77" s="109"/>
      <c r="J77" s="109"/>
      <c r="O77" s="182" t="s">
        <v>244</v>
      </c>
      <c r="P77" s="94">
        <v>40785.966666666667</v>
      </c>
      <c r="Q77" s="94">
        <v>40785.972916666666</v>
      </c>
      <c r="R77" s="97" t="s">
        <v>395</v>
      </c>
      <c r="S77" s="95" t="s">
        <v>396</v>
      </c>
      <c r="V77" s="95">
        <v>50</v>
      </c>
      <c r="AB77" s="95">
        <v>0.02</v>
      </c>
      <c r="AC77" s="95" t="s">
        <v>67</v>
      </c>
      <c r="AD77" s="95">
        <v>41</v>
      </c>
      <c r="AF77" s="95">
        <v>266</v>
      </c>
      <c r="AH77" s="95">
        <v>92</v>
      </c>
      <c r="AI77" s="95" t="s">
        <v>52</v>
      </c>
      <c r="AJ77" s="95">
        <v>20</v>
      </c>
      <c r="AK77" s="207">
        <f t="shared" si="4"/>
        <v>566.33699999999999</v>
      </c>
      <c r="AL77" s="207">
        <f t="shared" si="7"/>
        <v>5.2103004000000001E-2</v>
      </c>
      <c r="AM77" s="207">
        <f t="shared" si="5"/>
        <v>1.132674E-2</v>
      </c>
      <c r="AN77" s="207">
        <f t="shared" si="6"/>
        <v>6.3429743999999996E-2</v>
      </c>
    </row>
    <row r="78" spans="1:40" x14ac:dyDescent="0.2">
      <c r="A78" s="204">
        <v>37272</v>
      </c>
      <c r="B78" s="205">
        <v>1331.9679999999998</v>
      </c>
      <c r="C78" s="205">
        <v>0</v>
      </c>
      <c r="D78" s="205">
        <v>1331.9679999999998</v>
      </c>
      <c r="E78" s="108" t="s">
        <v>560</v>
      </c>
      <c r="F78" s="108">
        <v>0.9</v>
      </c>
      <c r="G78" s="108">
        <f>D78*F78</f>
        <v>1198.7711999999999</v>
      </c>
      <c r="H78" s="108">
        <f>G78</f>
        <v>1198.7711999999999</v>
      </c>
      <c r="I78" s="112">
        <v>37272.586805555555</v>
      </c>
      <c r="J78" s="112">
        <v>37273.160416666666</v>
      </c>
      <c r="K78" s="108"/>
      <c r="L78" s="108"/>
      <c r="M78" s="108"/>
      <c r="N78" s="108"/>
      <c r="O78" s="182" t="s">
        <v>244</v>
      </c>
      <c r="P78" s="94">
        <v>40907.34375</v>
      </c>
      <c r="Q78" s="94">
        <v>40907.4375</v>
      </c>
      <c r="R78" s="97" t="s">
        <v>397</v>
      </c>
      <c r="S78" s="95" t="s">
        <v>398</v>
      </c>
      <c r="V78" s="95">
        <v>50</v>
      </c>
      <c r="AB78" s="95">
        <v>1.512</v>
      </c>
      <c r="AF78" s="95">
        <v>416</v>
      </c>
      <c r="AG78" s="95" t="s">
        <v>52</v>
      </c>
      <c r="AH78" s="95">
        <v>20</v>
      </c>
      <c r="AJ78" s="95">
        <v>220</v>
      </c>
      <c r="AK78" s="207">
        <f t="shared" si="4"/>
        <v>42815.0772</v>
      </c>
      <c r="AL78" s="207">
        <f t="shared" si="7"/>
        <v>0.85630154400000003</v>
      </c>
      <c r="AM78" s="207">
        <f t="shared" si="5"/>
        <v>9.4193169839999999</v>
      </c>
      <c r="AN78" s="207">
        <f t="shared" si="6"/>
        <v>10.275618528000001</v>
      </c>
    </row>
    <row r="79" spans="1:40" x14ac:dyDescent="0.2">
      <c r="A79" s="204">
        <v>37273</v>
      </c>
      <c r="B79" s="205">
        <v>98.736000000000004</v>
      </c>
      <c r="C79" s="205">
        <v>0</v>
      </c>
      <c r="D79" s="205">
        <v>98.736000000000004</v>
      </c>
      <c r="I79" s="109"/>
      <c r="J79" s="109"/>
      <c r="O79" s="182" t="s">
        <v>244</v>
      </c>
      <c r="P79" s="94">
        <v>40931.131944444445</v>
      </c>
      <c r="Q79" s="94">
        <v>40931.536805555559</v>
      </c>
      <c r="R79" s="97" t="s">
        <v>399</v>
      </c>
      <c r="S79" s="95" t="s">
        <v>400</v>
      </c>
      <c r="V79" s="95">
        <v>50</v>
      </c>
      <c r="AB79" s="95">
        <v>8.7259999999999991</v>
      </c>
      <c r="AD79" s="95">
        <v>1248</v>
      </c>
      <c r="AF79" s="95">
        <v>2000</v>
      </c>
      <c r="AG79" s="95" t="s">
        <v>52</v>
      </c>
      <c r="AH79" s="95">
        <v>20</v>
      </c>
      <c r="AJ79" s="95">
        <v>620</v>
      </c>
      <c r="AK79" s="207">
        <f t="shared" si="4"/>
        <v>247092.83309999996</v>
      </c>
      <c r="AL79" s="207">
        <f t="shared" si="7"/>
        <v>4.9418566619999993</v>
      </c>
      <c r="AM79" s="207">
        <f t="shared" si="5"/>
        <v>153.19755652199999</v>
      </c>
      <c r="AN79" s="207">
        <f t="shared" si="6"/>
        <v>158.13941318399998</v>
      </c>
    </row>
    <row r="80" spans="1:40" x14ac:dyDescent="0.2">
      <c r="A80" s="204">
        <v>37274</v>
      </c>
      <c r="B80" s="205">
        <v>209.44</v>
      </c>
      <c r="C80" s="205">
        <v>0</v>
      </c>
      <c r="D80" s="205">
        <v>209.44</v>
      </c>
      <c r="I80" s="109"/>
      <c r="J80" s="109"/>
      <c r="O80" s="182" t="s">
        <v>244</v>
      </c>
      <c r="P80" s="94">
        <v>40970.624305555553</v>
      </c>
      <c r="Q80" s="94">
        <v>40971.44027777778</v>
      </c>
      <c r="R80" s="97" t="s">
        <v>401</v>
      </c>
      <c r="S80" s="95" t="s">
        <v>402</v>
      </c>
      <c r="V80" s="95">
        <v>50</v>
      </c>
      <c r="AB80" s="95">
        <v>2.1080000000000001</v>
      </c>
      <c r="AD80" s="95">
        <v>918</v>
      </c>
      <c r="AF80" s="95">
        <v>2050</v>
      </c>
      <c r="AG80" s="95" t="s">
        <v>52</v>
      </c>
      <c r="AH80" s="95">
        <v>20</v>
      </c>
      <c r="AJ80" s="95">
        <v>270</v>
      </c>
      <c r="AK80" s="207">
        <f t="shared" si="4"/>
        <v>59691.919800000003</v>
      </c>
      <c r="AL80" s="207">
        <f t="shared" si="7"/>
        <v>1.1938383960000001</v>
      </c>
      <c r="AM80" s="207">
        <f t="shared" si="5"/>
        <v>16.116818346000002</v>
      </c>
      <c r="AN80" s="207">
        <f t="shared" si="6"/>
        <v>17.310656742000003</v>
      </c>
    </row>
    <row r="81" spans="1:40" x14ac:dyDescent="0.2">
      <c r="A81" s="204">
        <v>37275</v>
      </c>
      <c r="B81" s="205">
        <v>19.36</v>
      </c>
      <c r="C81" s="205">
        <v>0</v>
      </c>
      <c r="D81" s="205">
        <v>19.36</v>
      </c>
      <c r="I81" s="109"/>
      <c r="J81" s="109"/>
      <c r="O81" s="182" t="s">
        <v>244</v>
      </c>
      <c r="P81" s="94">
        <v>41108.864583333336</v>
      </c>
      <c r="Q81" s="94">
        <v>41109.060416666667</v>
      </c>
      <c r="R81" s="97" t="s">
        <v>403</v>
      </c>
      <c r="S81" s="95" t="s">
        <v>404</v>
      </c>
      <c r="V81" s="95">
        <v>50</v>
      </c>
      <c r="AB81" s="95">
        <v>7.0759999999999996</v>
      </c>
      <c r="AD81" s="95">
        <v>14.4</v>
      </c>
      <c r="AF81" s="95">
        <v>37.5</v>
      </c>
      <c r="AG81" s="95" t="s">
        <v>52</v>
      </c>
      <c r="AH81" s="95">
        <v>20</v>
      </c>
      <c r="AI81" s="95" t="s">
        <v>52</v>
      </c>
      <c r="AJ81" s="95">
        <v>20</v>
      </c>
      <c r="AK81" s="207">
        <f t="shared" si="4"/>
        <v>200370.03059999997</v>
      </c>
      <c r="AL81" s="207">
        <f t="shared" si="7"/>
        <v>4.0074006119999996</v>
      </c>
      <c r="AM81" s="207">
        <f t="shared" si="5"/>
        <v>4.0074006119999996</v>
      </c>
      <c r="AN81" s="207">
        <f t="shared" si="6"/>
        <v>8.0148012239999993</v>
      </c>
    </row>
    <row r="82" spans="1:40" x14ac:dyDescent="0.2">
      <c r="A82" s="204">
        <v>37276</v>
      </c>
      <c r="B82" s="205">
        <v>38.72</v>
      </c>
      <c r="C82" s="205">
        <v>0</v>
      </c>
      <c r="D82" s="205">
        <v>38.72</v>
      </c>
      <c r="O82" s="182" t="s">
        <v>244</v>
      </c>
      <c r="P82" s="94">
        <v>41263.702777777777</v>
      </c>
      <c r="Q82" s="94">
        <v>41264.152083333334</v>
      </c>
      <c r="R82" s="97" t="s">
        <v>405</v>
      </c>
      <c r="S82" s="95" t="s">
        <v>406</v>
      </c>
      <c r="V82" s="95">
        <v>50</v>
      </c>
      <c r="AF82" s="95">
        <v>10300</v>
      </c>
      <c r="AH82" s="95">
        <v>140</v>
      </c>
      <c r="AJ82" s="95">
        <v>6400</v>
      </c>
      <c r="AK82" s="207">
        <f t="shared" si="4"/>
        <v>0</v>
      </c>
      <c r="AL82" s="207"/>
      <c r="AM82" s="207"/>
      <c r="AN82" s="207"/>
    </row>
    <row r="83" spans="1:40" x14ac:dyDescent="0.2">
      <c r="A83" s="204">
        <v>37277</v>
      </c>
      <c r="B83" s="205">
        <v>48.4</v>
      </c>
      <c r="C83" s="205">
        <v>0</v>
      </c>
      <c r="D83" s="205">
        <v>48.4</v>
      </c>
      <c r="O83" s="182" t="s">
        <v>244</v>
      </c>
      <c r="P83" s="94">
        <v>41302.164583333331</v>
      </c>
      <c r="Q83" s="94">
        <v>41302.418749999997</v>
      </c>
      <c r="R83" s="97" t="s">
        <v>407</v>
      </c>
      <c r="S83" s="95" t="s">
        <v>408</v>
      </c>
      <c r="V83" s="95">
        <v>50</v>
      </c>
      <c r="AD83" s="95">
        <v>4120</v>
      </c>
      <c r="AF83" s="95">
        <v>7560</v>
      </c>
      <c r="AG83" s="95" t="s">
        <v>52</v>
      </c>
      <c r="AH83" s="95">
        <v>20</v>
      </c>
      <c r="AJ83" s="95">
        <v>760</v>
      </c>
      <c r="AK83" s="207">
        <f t="shared" si="4"/>
        <v>0</v>
      </c>
      <c r="AL83" s="207"/>
      <c r="AM83" s="207"/>
      <c r="AN83" s="207"/>
    </row>
    <row r="84" spans="1:40" x14ac:dyDescent="0.2">
      <c r="A84" s="204">
        <v>37278</v>
      </c>
      <c r="B84" s="205">
        <v>8.0960000000000001</v>
      </c>
      <c r="C84" s="205">
        <v>0</v>
      </c>
      <c r="D84" s="205">
        <v>8.0960000000000001</v>
      </c>
      <c r="O84" s="182" t="s">
        <v>244</v>
      </c>
      <c r="P84" s="94">
        <v>41304.553472222222</v>
      </c>
      <c r="Q84" s="94">
        <v>41304.564583333333</v>
      </c>
      <c r="R84" s="97" t="s">
        <v>409</v>
      </c>
      <c r="S84" s="95" t="s">
        <v>410</v>
      </c>
      <c r="V84" s="95">
        <v>50</v>
      </c>
      <c r="AF84" s="95">
        <v>320</v>
      </c>
      <c r="AG84" s="95" t="s">
        <v>52</v>
      </c>
      <c r="AH84" s="95">
        <v>20</v>
      </c>
      <c r="AJ84" s="95">
        <v>98</v>
      </c>
      <c r="AK84" s="207">
        <f t="shared" si="4"/>
        <v>0</v>
      </c>
      <c r="AL84" s="207"/>
      <c r="AM84" s="207"/>
      <c r="AN84" s="207"/>
    </row>
    <row r="85" spans="1:40" x14ac:dyDescent="0.2">
      <c r="A85" s="204">
        <v>37279</v>
      </c>
      <c r="B85" s="205">
        <v>0</v>
      </c>
      <c r="C85" s="205">
        <v>0</v>
      </c>
      <c r="D85" s="205">
        <v>0</v>
      </c>
      <c r="O85" s="182" t="s">
        <v>244</v>
      </c>
      <c r="P85" s="94">
        <v>41312.502083333333</v>
      </c>
      <c r="Q85" s="94">
        <v>41312.511111111111</v>
      </c>
      <c r="R85" s="97" t="s">
        <v>411</v>
      </c>
      <c r="S85" s="95" t="s">
        <v>412</v>
      </c>
      <c r="V85" s="95">
        <v>50</v>
      </c>
      <c r="AF85" s="95">
        <v>9790</v>
      </c>
      <c r="AG85" s="95" t="s">
        <v>52</v>
      </c>
      <c r="AH85" s="95">
        <v>20</v>
      </c>
      <c r="AJ85" s="95">
        <v>4200</v>
      </c>
      <c r="AK85" s="207">
        <f t="shared" si="4"/>
        <v>0</v>
      </c>
      <c r="AL85" s="207"/>
      <c r="AM85" s="207"/>
      <c r="AN85" s="207"/>
    </row>
    <row r="86" spans="1:40" x14ac:dyDescent="0.2">
      <c r="A86" s="204">
        <v>37280</v>
      </c>
      <c r="B86" s="205">
        <v>0</v>
      </c>
      <c r="C86" s="205">
        <v>0</v>
      </c>
      <c r="D86" s="205">
        <v>0</v>
      </c>
      <c r="O86" s="182" t="s">
        <v>244</v>
      </c>
      <c r="P86" s="94">
        <v>41343.161111111112</v>
      </c>
      <c r="Q86" s="94">
        <v>41343.879861111112</v>
      </c>
      <c r="R86" s="97" t="s">
        <v>413</v>
      </c>
      <c r="S86" s="95" t="s">
        <v>414</v>
      </c>
      <c r="V86" s="95">
        <v>50</v>
      </c>
      <c r="AF86" s="95">
        <v>610</v>
      </c>
      <c r="AG86" s="95" t="s">
        <v>52</v>
      </c>
      <c r="AH86" s="95">
        <v>20</v>
      </c>
      <c r="AJ86" s="95">
        <v>210</v>
      </c>
      <c r="AK86" s="207">
        <f t="shared" si="4"/>
        <v>0</v>
      </c>
      <c r="AL86" s="207"/>
      <c r="AM86" s="207"/>
      <c r="AN86" s="207"/>
    </row>
    <row r="87" spans="1:40" x14ac:dyDescent="0.2">
      <c r="A87" s="204">
        <v>37281</v>
      </c>
      <c r="B87" s="205">
        <v>0</v>
      </c>
      <c r="C87" s="205">
        <v>0</v>
      </c>
      <c r="D87" s="205">
        <v>0</v>
      </c>
      <c r="O87" s="182" t="s">
        <v>244</v>
      </c>
      <c r="P87" s="94">
        <v>41378.317361111112</v>
      </c>
      <c r="Q87" s="94">
        <v>41378.357638888891</v>
      </c>
      <c r="R87" s="97" t="s">
        <v>415</v>
      </c>
      <c r="S87" s="95" t="s">
        <v>416</v>
      </c>
      <c r="V87" s="95">
        <v>50</v>
      </c>
      <c r="AH87" s="95">
        <v>60</v>
      </c>
      <c r="AJ87" s="95">
        <v>860</v>
      </c>
      <c r="AK87" s="207">
        <f t="shared" si="4"/>
        <v>0</v>
      </c>
      <c r="AL87" s="207"/>
      <c r="AM87" s="207"/>
      <c r="AN87" s="207"/>
    </row>
    <row r="88" spans="1:40" x14ac:dyDescent="0.2">
      <c r="A88" s="204">
        <v>37282</v>
      </c>
      <c r="B88" s="205">
        <v>0</v>
      </c>
      <c r="C88" s="205">
        <v>0</v>
      </c>
      <c r="D88" s="205">
        <v>0</v>
      </c>
    </row>
    <row r="89" spans="1:40" x14ac:dyDescent="0.2">
      <c r="A89" s="204">
        <v>37283</v>
      </c>
      <c r="B89" s="205">
        <v>0</v>
      </c>
      <c r="C89" s="205">
        <v>0</v>
      </c>
      <c r="D89" s="205">
        <v>0</v>
      </c>
    </row>
    <row r="90" spans="1:40" x14ac:dyDescent="0.2">
      <c r="A90" s="204">
        <v>37284</v>
      </c>
      <c r="B90" s="205">
        <v>0</v>
      </c>
      <c r="C90" s="205">
        <v>0</v>
      </c>
      <c r="D90" s="205">
        <v>0</v>
      </c>
    </row>
    <row r="91" spans="1:40" x14ac:dyDescent="0.2">
      <c r="A91" s="204">
        <v>37285</v>
      </c>
      <c r="B91" s="205">
        <v>216.83199999999999</v>
      </c>
      <c r="C91" s="205">
        <v>0</v>
      </c>
      <c r="D91" s="205">
        <v>216.83199999999999</v>
      </c>
    </row>
    <row r="92" spans="1:40" x14ac:dyDescent="0.2">
      <c r="A92" s="204">
        <v>37286</v>
      </c>
      <c r="B92" s="205">
        <v>582.73599999999999</v>
      </c>
      <c r="C92" s="205">
        <v>87.024999999999991</v>
      </c>
      <c r="D92" s="205">
        <v>669.76099999999997</v>
      </c>
    </row>
    <row r="93" spans="1:40" x14ac:dyDescent="0.2">
      <c r="A93" s="204">
        <v>37287</v>
      </c>
      <c r="B93" s="205">
        <v>901.03200000000004</v>
      </c>
      <c r="C93" s="205">
        <v>121.83499999999999</v>
      </c>
      <c r="D93" s="205">
        <v>1022.8670000000001</v>
      </c>
      <c r="E93" s="108" t="s">
        <v>561</v>
      </c>
      <c r="F93" s="108">
        <v>1</v>
      </c>
      <c r="G93" s="108">
        <f>D93*F93</f>
        <v>1022.8670000000001</v>
      </c>
      <c r="H93" s="108">
        <f>SUM(G93:G94)</f>
        <v>1357.5748000000001</v>
      </c>
      <c r="I93" s="112">
        <v>37287.232638888891</v>
      </c>
      <c r="J93" s="112">
        <v>37288.520833333336</v>
      </c>
      <c r="K93" s="108"/>
      <c r="L93" s="108"/>
      <c r="M93" s="108"/>
      <c r="N93" s="108"/>
    </row>
    <row r="94" spans="1:40" x14ac:dyDescent="0.2">
      <c r="A94" s="204">
        <v>37288</v>
      </c>
      <c r="B94" s="205">
        <v>443.34399999999999</v>
      </c>
      <c r="C94" s="205">
        <v>34.809999999999995</v>
      </c>
      <c r="D94" s="205">
        <v>478.154</v>
      </c>
      <c r="E94" s="108" t="s">
        <v>561</v>
      </c>
      <c r="F94" s="108">
        <v>0.7</v>
      </c>
      <c r="G94" s="108">
        <f>D94*F94</f>
        <v>334.70779999999996</v>
      </c>
      <c r="H94" s="108"/>
      <c r="I94" s="108"/>
      <c r="J94" s="108"/>
      <c r="K94" s="108"/>
      <c r="L94" s="108"/>
      <c r="M94" s="108"/>
      <c r="N94" s="108"/>
    </row>
    <row r="95" spans="1:40" x14ac:dyDescent="0.2">
      <c r="A95" s="204">
        <v>37289</v>
      </c>
      <c r="B95" s="205">
        <v>135.52000000000001</v>
      </c>
      <c r="C95" s="205">
        <v>0</v>
      </c>
      <c r="D95" s="205">
        <v>135.52000000000001</v>
      </c>
    </row>
    <row r="96" spans="1:40" x14ac:dyDescent="0.2">
      <c r="A96" s="204">
        <v>37290</v>
      </c>
      <c r="B96" s="205">
        <v>13.552</v>
      </c>
      <c r="C96" s="205">
        <v>0</v>
      </c>
      <c r="D96" s="205">
        <v>13.552</v>
      </c>
    </row>
    <row r="97" spans="1:4" x14ac:dyDescent="0.2">
      <c r="A97" s="204">
        <v>37291</v>
      </c>
      <c r="B97" s="205">
        <v>0</v>
      </c>
      <c r="C97" s="205">
        <v>0</v>
      </c>
      <c r="D97" s="205">
        <v>0</v>
      </c>
    </row>
    <row r="98" spans="1:4" x14ac:dyDescent="0.2">
      <c r="A98" s="204">
        <v>37292</v>
      </c>
      <c r="B98" s="205">
        <v>0</v>
      </c>
      <c r="C98" s="205">
        <v>0</v>
      </c>
      <c r="D98" s="205">
        <v>0</v>
      </c>
    </row>
    <row r="99" spans="1:4" x14ac:dyDescent="0.2">
      <c r="A99" s="204">
        <v>37293</v>
      </c>
      <c r="B99" s="205">
        <v>16.28</v>
      </c>
      <c r="C99" s="205">
        <v>0</v>
      </c>
      <c r="D99" s="205">
        <v>16.28</v>
      </c>
    </row>
    <row r="100" spans="1:4" x14ac:dyDescent="0.2">
      <c r="A100" s="204">
        <v>37294</v>
      </c>
      <c r="B100" s="205">
        <v>11.968</v>
      </c>
      <c r="C100" s="205">
        <v>0</v>
      </c>
      <c r="D100" s="205">
        <v>11.968</v>
      </c>
    </row>
    <row r="101" spans="1:4" x14ac:dyDescent="0.2">
      <c r="A101" s="204">
        <v>37295</v>
      </c>
      <c r="B101" s="205">
        <v>58.08</v>
      </c>
      <c r="C101" s="205">
        <v>0</v>
      </c>
      <c r="D101" s="205">
        <v>58.08</v>
      </c>
    </row>
    <row r="102" spans="1:4" x14ac:dyDescent="0.2">
      <c r="A102" s="204">
        <v>37296</v>
      </c>
      <c r="B102" s="205">
        <v>25.52</v>
      </c>
      <c r="C102" s="205">
        <v>0</v>
      </c>
      <c r="D102" s="205">
        <v>25.52</v>
      </c>
    </row>
    <row r="103" spans="1:4" x14ac:dyDescent="0.2">
      <c r="A103" s="204">
        <v>37297</v>
      </c>
      <c r="B103" s="205">
        <v>0</v>
      </c>
      <c r="C103" s="205">
        <v>0</v>
      </c>
      <c r="D103" s="205">
        <v>0</v>
      </c>
    </row>
    <row r="104" spans="1:4" x14ac:dyDescent="0.2">
      <c r="A104" s="204">
        <v>37298</v>
      </c>
      <c r="B104" s="205">
        <v>3.8720000000000003</v>
      </c>
      <c r="C104" s="205">
        <v>0</v>
      </c>
      <c r="D104" s="205">
        <v>3.8720000000000003</v>
      </c>
    </row>
    <row r="105" spans="1:4" x14ac:dyDescent="0.2">
      <c r="A105" s="204">
        <v>37299</v>
      </c>
      <c r="B105" s="205">
        <v>0</v>
      </c>
      <c r="C105" s="205">
        <v>0</v>
      </c>
      <c r="D105" s="205">
        <v>0</v>
      </c>
    </row>
    <row r="106" spans="1:4" x14ac:dyDescent="0.2">
      <c r="A106" s="204">
        <v>37300</v>
      </c>
      <c r="B106" s="205">
        <v>0</v>
      </c>
      <c r="C106" s="205">
        <v>0</v>
      </c>
      <c r="D106" s="205">
        <v>0</v>
      </c>
    </row>
    <row r="107" spans="1:4" x14ac:dyDescent="0.2">
      <c r="A107" s="204">
        <v>37301</v>
      </c>
      <c r="B107" s="205">
        <v>0</v>
      </c>
      <c r="C107" s="205">
        <v>0</v>
      </c>
      <c r="D107" s="205">
        <v>0</v>
      </c>
    </row>
    <row r="108" spans="1:4" x14ac:dyDescent="0.2">
      <c r="A108" s="204">
        <v>37302</v>
      </c>
      <c r="B108" s="205">
        <v>0</v>
      </c>
      <c r="C108" s="205">
        <v>0</v>
      </c>
      <c r="D108" s="205">
        <v>0</v>
      </c>
    </row>
    <row r="109" spans="1:4" x14ac:dyDescent="0.2">
      <c r="A109" s="204">
        <v>37303</v>
      </c>
      <c r="B109" s="205">
        <v>0</v>
      </c>
      <c r="C109" s="205">
        <v>0</v>
      </c>
      <c r="D109" s="205">
        <v>0</v>
      </c>
    </row>
    <row r="110" spans="1:4" x14ac:dyDescent="0.2">
      <c r="A110" s="204">
        <v>37304</v>
      </c>
      <c r="B110" s="205">
        <v>0</v>
      </c>
      <c r="C110" s="205">
        <v>0</v>
      </c>
      <c r="D110" s="205">
        <v>0</v>
      </c>
    </row>
    <row r="111" spans="1:4" x14ac:dyDescent="0.2">
      <c r="A111" s="204">
        <v>37305</v>
      </c>
      <c r="B111" s="205">
        <v>3.8720000000000003</v>
      </c>
      <c r="C111" s="205">
        <v>0</v>
      </c>
      <c r="D111" s="205">
        <v>3.8720000000000003</v>
      </c>
    </row>
    <row r="112" spans="1:4" x14ac:dyDescent="0.2">
      <c r="A112" s="204">
        <v>37306</v>
      </c>
      <c r="B112" s="205">
        <v>0</v>
      </c>
      <c r="C112" s="205">
        <v>0</v>
      </c>
      <c r="D112" s="205">
        <v>0</v>
      </c>
    </row>
    <row r="113" spans="1:14" x14ac:dyDescent="0.2">
      <c r="A113" s="204">
        <v>37307</v>
      </c>
      <c r="B113" s="205">
        <v>104.544</v>
      </c>
      <c r="C113" s="205">
        <v>41.771999999999998</v>
      </c>
      <c r="D113" s="205">
        <v>146.316</v>
      </c>
    </row>
    <row r="114" spans="1:14" x14ac:dyDescent="0.2">
      <c r="A114" s="204">
        <v>37308</v>
      </c>
      <c r="B114" s="205">
        <v>498.69600000000003</v>
      </c>
      <c r="C114" s="205">
        <v>6.9619999999999997</v>
      </c>
      <c r="D114" s="205">
        <v>505.65800000000002</v>
      </c>
      <c r="E114" s="108" t="s">
        <v>562</v>
      </c>
      <c r="F114" s="108">
        <v>1</v>
      </c>
      <c r="G114" s="108">
        <f>D114*F114</f>
        <v>505.65800000000002</v>
      </c>
      <c r="H114" s="108">
        <f>G114</f>
        <v>505.65800000000002</v>
      </c>
      <c r="I114" s="112">
        <v>37308.226388888892</v>
      </c>
      <c r="J114" s="112">
        <v>37308.540972222225</v>
      </c>
      <c r="K114" s="108"/>
      <c r="L114" s="108"/>
      <c r="M114" s="108"/>
      <c r="N114" s="108"/>
    </row>
    <row r="115" spans="1:14" x14ac:dyDescent="0.2">
      <c r="A115" s="204">
        <v>37309</v>
      </c>
      <c r="B115" s="205">
        <v>0</v>
      </c>
      <c r="C115" s="205">
        <v>0</v>
      </c>
      <c r="D115" s="205">
        <v>0</v>
      </c>
    </row>
    <row r="116" spans="1:14" x14ac:dyDescent="0.2">
      <c r="A116" s="204">
        <v>37310</v>
      </c>
      <c r="B116" s="205">
        <v>4.6639999999999997</v>
      </c>
      <c r="C116" s="205">
        <v>0</v>
      </c>
      <c r="D116" s="205">
        <v>4.6639999999999997</v>
      </c>
    </row>
    <row r="117" spans="1:14" x14ac:dyDescent="0.2">
      <c r="A117" s="204">
        <v>37311</v>
      </c>
      <c r="B117" s="205">
        <v>0</v>
      </c>
      <c r="C117" s="205">
        <v>0</v>
      </c>
      <c r="D117" s="205">
        <v>0</v>
      </c>
    </row>
    <row r="118" spans="1:14" x14ac:dyDescent="0.2">
      <c r="A118" s="204">
        <v>37312</v>
      </c>
      <c r="B118" s="205">
        <v>27.103999999999999</v>
      </c>
      <c r="C118" s="205">
        <v>0</v>
      </c>
      <c r="D118" s="205">
        <v>27.103999999999999</v>
      </c>
    </row>
    <row r="119" spans="1:14" x14ac:dyDescent="0.2">
      <c r="A119" s="204">
        <v>37313</v>
      </c>
      <c r="B119" s="205">
        <v>255.55199999999999</v>
      </c>
      <c r="C119" s="205">
        <v>55.695999999999998</v>
      </c>
      <c r="D119" s="205">
        <v>311.24799999999999</v>
      </c>
    </row>
    <row r="120" spans="1:14" x14ac:dyDescent="0.2">
      <c r="A120" s="204">
        <v>37314</v>
      </c>
      <c r="B120" s="205">
        <v>0</v>
      </c>
      <c r="C120" s="205">
        <v>0</v>
      </c>
      <c r="D120" s="205">
        <v>0</v>
      </c>
    </row>
    <row r="121" spans="1:14" x14ac:dyDescent="0.2">
      <c r="A121" s="204">
        <v>37315</v>
      </c>
      <c r="B121" s="205">
        <v>77.44</v>
      </c>
      <c r="C121" s="205">
        <v>31.329000000000001</v>
      </c>
      <c r="D121" s="205">
        <v>108.76900000000001</v>
      </c>
    </row>
    <row r="122" spans="1:14" x14ac:dyDescent="0.2">
      <c r="A122" s="204">
        <v>37316</v>
      </c>
      <c r="B122" s="205">
        <v>313.63200000000001</v>
      </c>
      <c r="C122" s="205">
        <v>87.024999999999991</v>
      </c>
      <c r="D122" s="205">
        <v>400.65699999999998</v>
      </c>
      <c r="E122" s="108" t="s">
        <v>563</v>
      </c>
      <c r="F122" s="108">
        <v>0.8</v>
      </c>
      <c r="G122" s="108">
        <f>D122*F122</f>
        <v>320.5256</v>
      </c>
      <c r="H122" s="108">
        <f>SUM(G122:G124)</f>
        <v>373.94159999999999</v>
      </c>
      <c r="I122" s="112">
        <v>37316.907638888886</v>
      </c>
      <c r="J122" s="112">
        <v>37318.215277777781</v>
      </c>
      <c r="K122" s="108"/>
      <c r="L122" s="108"/>
      <c r="M122" s="108"/>
      <c r="N122" s="108"/>
    </row>
    <row r="123" spans="1:14" x14ac:dyDescent="0.2">
      <c r="A123" s="204">
        <v>37317</v>
      </c>
      <c r="B123" s="205">
        <v>41.8</v>
      </c>
      <c r="C123" s="205">
        <v>0</v>
      </c>
      <c r="D123" s="205">
        <v>41.8</v>
      </c>
      <c r="E123" s="108" t="s">
        <v>563</v>
      </c>
      <c r="F123" s="108">
        <v>1</v>
      </c>
      <c r="G123" s="108">
        <f t="shared" ref="G123:G124" si="8">D123*F123</f>
        <v>41.8</v>
      </c>
      <c r="H123" s="108"/>
      <c r="I123" s="108"/>
      <c r="J123" s="108"/>
      <c r="K123" s="108"/>
      <c r="L123" s="108"/>
      <c r="M123" s="108"/>
      <c r="N123" s="108"/>
    </row>
    <row r="124" spans="1:14" x14ac:dyDescent="0.2">
      <c r="A124" s="204">
        <v>37318</v>
      </c>
      <c r="B124" s="205">
        <v>38.72</v>
      </c>
      <c r="C124" s="205">
        <v>0</v>
      </c>
      <c r="D124" s="205">
        <v>38.72</v>
      </c>
      <c r="E124" s="108" t="s">
        <v>563</v>
      </c>
      <c r="F124" s="108">
        <v>0.3</v>
      </c>
      <c r="G124" s="108">
        <f t="shared" si="8"/>
        <v>11.616</v>
      </c>
      <c r="H124" s="108"/>
      <c r="I124" s="108"/>
      <c r="J124" s="108"/>
      <c r="K124" s="108"/>
      <c r="L124" s="108"/>
      <c r="M124" s="108"/>
      <c r="N124" s="108"/>
    </row>
    <row r="125" spans="1:14" x14ac:dyDescent="0.2">
      <c r="A125" s="204">
        <v>37319</v>
      </c>
      <c r="B125" s="205">
        <v>1174.3599999999999</v>
      </c>
      <c r="C125" s="205">
        <v>0</v>
      </c>
      <c r="D125" s="205">
        <v>1174.3599999999999</v>
      </c>
    </row>
    <row r="126" spans="1:14" x14ac:dyDescent="0.2">
      <c r="A126" s="204">
        <v>37320</v>
      </c>
      <c r="B126" s="205">
        <v>382.00800000000004</v>
      </c>
      <c r="C126" s="205">
        <v>0</v>
      </c>
      <c r="D126" s="205">
        <v>382.00800000000004</v>
      </c>
    </row>
    <row r="127" spans="1:14" x14ac:dyDescent="0.2">
      <c r="A127" s="204">
        <v>37321</v>
      </c>
      <c r="B127" s="205">
        <v>6.6</v>
      </c>
      <c r="C127" s="205">
        <v>0</v>
      </c>
      <c r="D127" s="205">
        <v>6.6</v>
      </c>
    </row>
    <row r="128" spans="1:14" x14ac:dyDescent="0.2">
      <c r="A128" s="204">
        <v>37322</v>
      </c>
      <c r="B128" s="205">
        <v>48.4</v>
      </c>
      <c r="C128" s="205">
        <v>0</v>
      </c>
      <c r="D128" s="205">
        <v>48.4</v>
      </c>
    </row>
    <row r="129" spans="1:4" x14ac:dyDescent="0.2">
      <c r="A129" s="204">
        <v>37323</v>
      </c>
      <c r="B129" s="205">
        <v>19.36</v>
      </c>
      <c r="C129" s="205">
        <v>0</v>
      </c>
      <c r="D129" s="205">
        <v>19.36</v>
      </c>
    </row>
    <row r="130" spans="1:4" x14ac:dyDescent="0.2">
      <c r="A130" s="204">
        <v>37324</v>
      </c>
      <c r="B130" s="205">
        <v>0</v>
      </c>
      <c r="C130" s="205">
        <v>0</v>
      </c>
      <c r="D130" s="205">
        <v>0</v>
      </c>
    </row>
    <row r="131" spans="1:4" x14ac:dyDescent="0.2">
      <c r="A131" s="204">
        <v>37325</v>
      </c>
      <c r="B131" s="205">
        <v>0</v>
      </c>
      <c r="C131" s="205">
        <v>0</v>
      </c>
      <c r="D131" s="205">
        <v>0</v>
      </c>
    </row>
    <row r="132" spans="1:4" x14ac:dyDescent="0.2">
      <c r="A132" s="204">
        <v>37326</v>
      </c>
      <c r="B132" s="205">
        <v>0</v>
      </c>
      <c r="C132" s="205">
        <v>0</v>
      </c>
      <c r="D132" s="205">
        <v>0</v>
      </c>
    </row>
    <row r="133" spans="1:4" x14ac:dyDescent="0.2">
      <c r="A133" s="204">
        <v>37327</v>
      </c>
      <c r="B133" s="205">
        <v>17.423999999999999</v>
      </c>
      <c r="C133" s="205">
        <v>0</v>
      </c>
      <c r="D133" s="205">
        <v>17.423999999999999</v>
      </c>
    </row>
    <row r="134" spans="1:4" x14ac:dyDescent="0.2">
      <c r="A134" s="204">
        <v>37328</v>
      </c>
      <c r="B134" s="205">
        <v>0</v>
      </c>
      <c r="C134" s="205">
        <v>0</v>
      </c>
      <c r="D134" s="205">
        <v>0</v>
      </c>
    </row>
    <row r="135" spans="1:4" x14ac:dyDescent="0.2">
      <c r="A135" s="204">
        <v>37329</v>
      </c>
      <c r="B135" s="205">
        <v>0</v>
      </c>
      <c r="C135" s="205">
        <v>0</v>
      </c>
      <c r="D135" s="205">
        <v>0</v>
      </c>
    </row>
    <row r="136" spans="1:4" x14ac:dyDescent="0.2">
      <c r="A136" s="204">
        <v>37330</v>
      </c>
      <c r="B136" s="205">
        <v>0</v>
      </c>
      <c r="C136" s="205">
        <v>0</v>
      </c>
      <c r="D136" s="205">
        <v>0</v>
      </c>
    </row>
    <row r="137" spans="1:4" x14ac:dyDescent="0.2">
      <c r="A137" s="204">
        <v>37331</v>
      </c>
      <c r="B137" s="205">
        <v>0</v>
      </c>
      <c r="C137" s="205">
        <v>0</v>
      </c>
      <c r="D137" s="205">
        <v>0</v>
      </c>
    </row>
    <row r="138" spans="1:4" x14ac:dyDescent="0.2">
      <c r="A138" s="204">
        <v>37332</v>
      </c>
      <c r="B138" s="205">
        <v>0</v>
      </c>
      <c r="C138" s="205">
        <v>0</v>
      </c>
      <c r="D138" s="205">
        <v>0</v>
      </c>
    </row>
    <row r="139" spans="1:4" x14ac:dyDescent="0.2">
      <c r="A139" s="204">
        <v>37333</v>
      </c>
      <c r="B139" s="205">
        <v>92.927999999999997</v>
      </c>
      <c r="C139" s="205">
        <v>0</v>
      </c>
      <c r="D139" s="205">
        <v>92.927999999999997</v>
      </c>
    </row>
    <row r="140" spans="1:4" x14ac:dyDescent="0.2">
      <c r="A140" s="204">
        <v>37334</v>
      </c>
      <c r="B140" s="205">
        <v>48.4</v>
      </c>
      <c r="C140" s="205">
        <v>0</v>
      </c>
      <c r="D140" s="205">
        <v>48.4</v>
      </c>
    </row>
    <row r="141" spans="1:4" x14ac:dyDescent="0.2">
      <c r="A141" s="204">
        <v>37335</v>
      </c>
      <c r="B141" s="205">
        <v>154.88</v>
      </c>
      <c r="C141" s="205">
        <v>0</v>
      </c>
      <c r="D141" s="205">
        <v>154.88</v>
      </c>
    </row>
    <row r="142" spans="1:4" x14ac:dyDescent="0.2">
      <c r="A142" s="204">
        <v>37336</v>
      </c>
      <c r="B142" s="205">
        <v>199.40799999999999</v>
      </c>
      <c r="C142" s="205">
        <v>8.7319999999999993</v>
      </c>
      <c r="D142" s="205">
        <v>208.14</v>
      </c>
    </row>
    <row r="143" spans="1:4" x14ac:dyDescent="0.2">
      <c r="A143" s="204">
        <v>37337</v>
      </c>
      <c r="B143" s="205">
        <v>0</v>
      </c>
      <c r="C143" s="205">
        <v>0</v>
      </c>
      <c r="D143" s="205">
        <v>0</v>
      </c>
    </row>
    <row r="144" spans="1:4" x14ac:dyDescent="0.2">
      <c r="A144" s="204">
        <v>37338</v>
      </c>
      <c r="B144" s="205">
        <v>0</v>
      </c>
      <c r="C144" s="205">
        <v>0</v>
      </c>
      <c r="D144" s="205">
        <v>0</v>
      </c>
    </row>
    <row r="145" spans="1:4" x14ac:dyDescent="0.2">
      <c r="A145" s="204">
        <v>37339</v>
      </c>
      <c r="B145" s="205">
        <v>0</v>
      </c>
      <c r="C145" s="205">
        <v>0</v>
      </c>
      <c r="D145" s="205">
        <v>0</v>
      </c>
    </row>
    <row r="146" spans="1:4" x14ac:dyDescent="0.2">
      <c r="A146" s="204">
        <v>37340</v>
      </c>
      <c r="B146" s="205">
        <v>7.7440000000000007</v>
      </c>
      <c r="C146" s="205">
        <v>0</v>
      </c>
      <c r="D146" s="205">
        <v>7.7440000000000007</v>
      </c>
    </row>
    <row r="147" spans="1:4" x14ac:dyDescent="0.2">
      <c r="A147" s="204">
        <v>37341</v>
      </c>
      <c r="B147" s="205">
        <v>0</v>
      </c>
      <c r="C147" s="205">
        <v>0</v>
      </c>
      <c r="D147" s="205">
        <v>0</v>
      </c>
    </row>
    <row r="148" spans="1:4" x14ac:dyDescent="0.2">
      <c r="A148" s="204">
        <v>37342</v>
      </c>
      <c r="B148" s="205">
        <v>13.904</v>
      </c>
      <c r="C148" s="205">
        <v>0</v>
      </c>
      <c r="D148" s="205">
        <v>13.904</v>
      </c>
    </row>
    <row r="149" spans="1:4" x14ac:dyDescent="0.2">
      <c r="A149" s="204">
        <v>37343</v>
      </c>
      <c r="B149" s="205">
        <v>0</v>
      </c>
      <c r="C149" s="205">
        <v>0</v>
      </c>
      <c r="D149" s="205">
        <v>0</v>
      </c>
    </row>
    <row r="150" spans="1:4" x14ac:dyDescent="0.2">
      <c r="A150" s="204">
        <v>37344</v>
      </c>
      <c r="B150" s="205">
        <v>0</v>
      </c>
      <c r="C150" s="205">
        <v>0</v>
      </c>
      <c r="D150" s="205">
        <v>0</v>
      </c>
    </row>
    <row r="151" spans="1:4" x14ac:dyDescent="0.2">
      <c r="A151" s="204">
        <v>37345</v>
      </c>
      <c r="B151" s="205">
        <v>0</v>
      </c>
      <c r="C151" s="205">
        <v>0</v>
      </c>
      <c r="D151" s="205">
        <v>0</v>
      </c>
    </row>
    <row r="152" spans="1:4" x14ac:dyDescent="0.2">
      <c r="A152" s="204">
        <v>37346</v>
      </c>
      <c r="B152" s="205">
        <v>0</v>
      </c>
      <c r="C152" s="205">
        <v>0</v>
      </c>
      <c r="D152" s="205">
        <v>0</v>
      </c>
    </row>
    <row r="153" spans="1:4" x14ac:dyDescent="0.2">
      <c r="A153" s="204">
        <v>37347</v>
      </c>
      <c r="B153" s="205">
        <v>1204.0160000000001</v>
      </c>
      <c r="C153" s="205">
        <v>0</v>
      </c>
      <c r="D153" s="205">
        <v>1204.0160000000001</v>
      </c>
    </row>
    <row r="154" spans="1:4" x14ac:dyDescent="0.2">
      <c r="A154" s="204">
        <v>37348</v>
      </c>
      <c r="B154" s="205">
        <v>69.695999999999998</v>
      </c>
      <c r="C154" s="205">
        <v>0</v>
      </c>
      <c r="D154" s="205">
        <v>69.695999999999998</v>
      </c>
    </row>
    <row r="155" spans="1:4" x14ac:dyDescent="0.2">
      <c r="A155" s="204">
        <v>37349</v>
      </c>
      <c r="B155" s="205">
        <v>5.8079999999999998</v>
      </c>
      <c r="C155" s="205">
        <v>0</v>
      </c>
      <c r="D155" s="205">
        <v>5.8079999999999998</v>
      </c>
    </row>
    <row r="156" spans="1:4" x14ac:dyDescent="0.2">
      <c r="A156" s="204">
        <v>37350</v>
      </c>
      <c r="B156" s="205">
        <v>0</v>
      </c>
      <c r="C156" s="205">
        <v>0</v>
      </c>
      <c r="D156" s="205">
        <v>0</v>
      </c>
    </row>
    <row r="157" spans="1:4" x14ac:dyDescent="0.2">
      <c r="A157" s="204">
        <v>37351</v>
      </c>
      <c r="B157" s="205">
        <v>1.9360000000000002</v>
      </c>
      <c r="C157" s="205">
        <v>0</v>
      </c>
      <c r="D157" s="205">
        <v>1.9360000000000002</v>
      </c>
    </row>
    <row r="158" spans="1:4" x14ac:dyDescent="0.2">
      <c r="A158" s="204">
        <v>37352</v>
      </c>
      <c r="B158" s="205">
        <v>0</v>
      </c>
      <c r="C158" s="205">
        <v>0</v>
      </c>
      <c r="D158" s="205">
        <v>0</v>
      </c>
    </row>
    <row r="159" spans="1:4" x14ac:dyDescent="0.2">
      <c r="A159" s="204">
        <v>37353</v>
      </c>
      <c r="B159" s="205">
        <v>0</v>
      </c>
      <c r="C159" s="205">
        <v>0</v>
      </c>
      <c r="D159" s="205">
        <v>0</v>
      </c>
    </row>
    <row r="160" spans="1:4" x14ac:dyDescent="0.2">
      <c r="A160" s="204">
        <v>37354</v>
      </c>
      <c r="B160" s="205">
        <v>0</v>
      </c>
      <c r="C160" s="205">
        <v>0</v>
      </c>
      <c r="D160" s="205">
        <v>0</v>
      </c>
    </row>
    <row r="161" spans="1:4" x14ac:dyDescent="0.2">
      <c r="A161" s="204">
        <v>37355</v>
      </c>
      <c r="B161" s="205">
        <v>0</v>
      </c>
      <c r="C161" s="205">
        <v>0</v>
      </c>
      <c r="D161" s="205">
        <v>0</v>
      </c>
    </row>
    <row r="162" spans="1:4" x14ac:dyDescent="0.2">
      <c r="A162" s="204">
        <v>37356</v>
      </c>
      <c r="B162" s="205">
        <v>0</v>
      </c>
      <c r="C162" s="205">
        <v>0</v>
      </c>
      <c r="D162" s="205">
        <v>0</v>
      </c>
    </row>
    <row r="163" spans="1:4" x14ac:dyDescent="0.2">
      <c r="A163" s="204">
        <v>37357</v>
      </c>
      <c r="B163" s="205">
        <v>0</v>
      </c>
      <c r="C163" s="205">
        <v>0</v>
      </c>
      <c r="D163" s="205">
        <v>0</v>
      </c>
    </row>
    <row r="164" spans="1:4" x14ac:dyDescent="0.2">
      <c r="A164" s="204">
        <v>37358</v>
      </c>
      <c r="B164" s="205">
        <v>0</v>
      </c>
      <c r="C164" s="205">
        <v>0</v>
      </c>
      <c r="D164" s="205">
        <v>0</v>
      </c>
    </row>
    <row r="165" spans="1:4" x14ac:dyDescent="0.2">
      <c r="A165" s="204">
        <v>37359</v>
      </c>
      <c r="B165" s="205">
        <v>0</v>
      </c>
      <c r="C165" s="205">
        <v>0</v>
      </c>
      <c r="D165" s="205">
        <v>0</v>
      </c>
    </row>
    <row r="166" spans="1:4" x14ac:dyDescent="0.2">
      <c r="A166" s="204">
        <v>37360</v>
      </c>
      <c r="B166" s="205">
        <v>0</v>
      </c>
      <c r="C166" s="205">
        <v>0</v>
      </c>
      <c r="D166" s="205">
        <v>0</v>
      </c>
    </row>
    <row r="167" spans="1:4" x14ac:dyDescent="0.2">
      <c r="A167" s="204">
        <v>37361</v>
      </c>
      <c r="B167" s="205">
        <v>0</v>
      </c>
      <c r="C167" s="205">
        <v>0</v>
      </c>
      <c r="D167" s="205">
        <v>0</v>
      </c>
    </row>
    <row r="168" spans="1:4" x14ac:dyDescent="0.2">
      <c r="A168" s="204">
        <v>37362</v>
      </c>
      <c r="B168" s="205">
        <v>0</v>
      </c>
      <c r="C168" s="205">
        <v>0</v>
      </c>
      <c r="D168" s="205">
        <v>0</v>
      </c>
    </row>
    <row r="169" spans="1:4" x14ac:dyDescent="0.2">
      <c r="A169" s="204">
        <v>37363</v>
      </c>
      <c r="B169" s="205">
        <v>0</v>
      </c>
      <c r="C169" s="205">
        <v>0</v>
      </c>
      <c r="D169" s="205">
        <v>0</v>
      </c>
    </row>
    <row r="170" spans="1:4" x14ac:dyDescent="0.2">
      <c r="A170" s="204">
        <v>37364</v>
      </c>
      <c r="B170" s="205">
        <v>0</v>
      </c>
      <c r="C170" s="205">
        <v>0</v>
      </c>
      <c r="D170" s="205">
        <v>0</v>
      </c>
    </row>
    <row r="171" spans="1:4" x14ac:dyDescent="0.2">
      <c r="A171" s="204">
        <v>37365</v>
      </c>
      <c r="B171" s="205">
        <v>0</v>
      </c>
      <c r="C171" s="205">
        <v>0</v>
      </c>
      <c r="D171" s="205">
        <v>0</v>
      </c>
    </row>
    <row r="172" spans="1:4" x14ac:dyDescent="0.2">
      <c r="A172" s="204">
        <v>37366</v>
      </c>
      <c r="B172" s="205">
        <v>0</v>
      </c>
      <c r="C172" s="205">
        <v>0</v>
      </c>
      <c r="D172" s="205">
        <v>0</v>
      </c>
    </row>
    <row r="173" spans="1:4" x14ac:dyDescent="0.2">
      <c r="A173" s="204">
        <v>37367</v>
      </c>
      <c r="B173" s="205">
        <v>0</v>
      </c>
      <c r="C173" s="205">
        <v>0</v>
      </c>
      <c r="D173" s="205">
        <v>0</v>
      </c>
    </row>
    <row r="174" spans="1:4" x14ac:dyDescent="0.2">
      <c r="A174" s="204">
        <v>37368</v>
      </c>
      <c r="B174" s="205">
        <v>0</v>
      </c>
      <c r="C174" s="205">
        <v>0</v>
      </c>
      <c r="D174" s="205">
        <v>0</v>
      </c>
    </row>
    <row r="175" spans="1:4" x14ac:dyDescent="0.2">
      <c r="A175" s="204">
        <v>37369</v>
      </c>
      <c r="B175" s="205">
        <v>0</v>
      </c>
      <c r="C175" s="205">
        <v>0</v>
      </c>
      <c r="D175" s="205">
        <v>0</v>
      </c>
    </row>
    <row r="176" spans="1:4" x14ac:dyDescent="0.2">
      <c r="A176" s="204">
        <v>37370</v>
      </c>
      <c r="B176" s="205">
        <v>0</v>
      </c>
      <c r="C176" s="205">
        <v>0</v>
      </c>
      <c r="D176" s="205">
        <v>0</v>
      </c>
    </row>
    <row r="177" spans="1:4" x14ac:dyDescent="0.2">
      <c r="A177" s="204">
        <v>37371</v>
      </c>
      <c r="B177" s="205">
        <v>0</v>
      </c>
      <c r="C177" s="205">
        <v>0</v>
      </c>
      <c r="D177" s="205">
        <v>0</v>
      </c>
    </row>
    <row r="178" spans="1:4" x14ac:dyDescent="0.2">
      <c r="A178" s="204">
        <v>37372</v>
      </c>
      <c r="B178" s="205">
        <v>0</v>
      </c>
      <c r="C178" s="205">
        <v>0</v>
      </c>
      <c r="D178" s="205">
        <v>0</v>
      </c>
    </row>
    <row r="179" spans="1:4" x14ac:dyDescent="0.2">
      <c r="A179" s="204">
        <v>37373</v>
      </c>
      <c r="B179" s="205">
        <v>0</v>
      </c>
      <c r="C179" s="205">
        <v>0</v>
      </c>
      <c r="D179" s="205">
        <v>0</v>
      </c>
    </row>
    <row r="180" spans="1:4" x14ac:dyDescent="0.2">
      <c r="A180" s="204">
        <v>37374</v>
      </c>
      <c r="B180" s="205">
        <v>0</v>
      </c>
      <c r="C180" s="205">
        <v>0</v>
      </c>
      <c r="D180" s="205">
        <v>0</v>
      </c>
    </row>
    <row r="181" spans="1:4" x14ac:dyDescent="0.2">
      <c r="A181" s="204">
        <v>37375</v>
      </c>
      <c r="B181" s="205">
        <v>0</v>
      </c>
      <c r="C181" s="205">
        <v>0</v>
      </c>
      <c r="D181" s="205">
        <v>0</v>
      </c>
    </row>
    <row r="182" spans="1:4" x14ac:dyDescent="0.2">
      <c r="A182" s="204">
        <v>37376</v>
      </c>
      <c r="B182" s="205">
        <v>0</v>
      </c>
      <c r="C182" s="205">
        <v>0</v>
      </c>
      <c r="D182" s="205">
        <v>0</v>
      </c>
    </row>
    <row r="183" spans="1:4" x14ac:dyDescent="0.2">
      <c r="A183" s="209">
        <v>37561</v>
      </c>
      <c r="B183" s="210">
        <v>132</v>
      </c>
      <c r="C183" s="210">
        <v>106.19999999999999</v>
      </c>
      <c r="D183" s="210">
        <v>238.2</v>
      </c>
    </row>
    <row r="184" spans="1:4" x14ac:dyDescent="0.2">
      <c r="A184" s="209">
        <v>37564</v>
      </c>
      <c r="B184" s="210">
        <v>19.8</v>
      </c>
      <c r="C184" s="210">
        <v>0</v>
      </c>
      <c r="D184" s="210">
        <v>19.8</v>
      </c>
    </row>
    <row r="185" spans="1:4" x14ac:dyDescent="0.2">
      <c r="A185" s="209">
        <v>37573</v>
      </c>
      <c r="B185" s="210">
        <v>105.7936</v>
      </c>
      <c r="C185" s="210">
        <v>248.10679999999999</v>
      </c>
      <c r="D185" s="210">
        <v>353.90039999999999</v>
      </c>
    </row>
    <row r="186" spans="1:4" x14ac:dyDescent="0.2">
      <c r="A186" s="209">
        <v>37575</v>
      </c>
      <c r="B186" s="210">
        <v>138.60000000000002</v>
      </c>
      <c r="C186" s="210">
        <v>2.36</v>
      </c>
      <c r="D186" s="210">
        <v>140.96</v>
      </c>
    </row>
    <row r="187" spans="1:4" x14ac:dyDescent="0.2">
      <c r="A187" s="209">
        <v>37578</v>
      </c>
      <c r="B187" s="210">
        <v>4.4000000000000004</v>
      </c>
      <c r="C187" s="210">
        <v>0</v>
      </c>
      <c r="D187" s="210">
        <v>4.4000000000000004</v>
      </c>
    </row>
    <row r="188" spans="1:4" x14ac:dyDescent="0.2">
      <c r="A188" s="209">
        <v>37579</v>
      </c>
      <c r="B188" s="210">
        <v>163.24</v>
      </c>
      <c r="C188" s="210">
        <v>0</v>
      </c>
      <c r="D188" s="210">
        <v>163.24</v>
      </c>
    </row>
    <row r="189" spans="1:4" x14ac:dyDescent="0.2">
      <c r="A189" s="209">
        <v>37580</v>
      </c>
      <c r="B189" s="210">
        <v>44</v>
      </c>
      <c r="C189" s="210">
        <v>0</v>
      </c>
      <c r="D189" s="210">
        <v>44</v>
      </c>
    </row>
    <row r="190" spans="1:4" x14ac:dyDescent="0.2">
      <c r="A190" s="209">
        <v>37582</v>
      </c>
      <c r="B190" s="210">
        <v>9.24</v>
      </c>
      <c r="C190" s="210">
        <v>0</v>
      </c>
      <c r="D190" s="210">
        <v>9.24</v>
      </c>
    </row>
    <row r="191" spans="1:4" x14ac:dyDescent="0.2">
      <c r="A191" s="209">
        <v>37585</v>
      </c>
      <c r="B191" s="210">
        <v>66</v>
      </c>
      <c r="C191" s="210">
        <v>0</v>
      </c>
      <c r="D191" s="210">
        <v>66</v>
      </c>
    </row>
    <row r="192" spans="1:4" x14ac:dyDescent="0.2">
      <c r="A192" s="209">
        <v>37586</v>
      </c>
      <c r="B192" s="210">
        <v>299.2</v>
      </c>
      <c r="C192" s="210">
        <v>0</v>
      </c>
      <c r="D192" s="210">
        <v>299.2</v>
      </c>
    </row>
    <row r="193" spans="1:4" x14ac:dyDescent="0.2">
      <c r="A193" s="209">
        <v>37587</v>
      </c>
      <c r="B193" s="210">
        <v>4.4000000000000004</v>
      </c>
      <c r="C193" s="210">
        <v>0</v>
      </c>
      <c r="D193" s="210">
        <v>4.4000000000000004</v>
      </c>
    </row>
    <row r="194" spans="1:4" x14ac:dyDescent="0.2">
      <c r="A194" s="209">
        <v>37592</v>
      </c>
      <c r="B194" s="210">
        <v>211.2</v>
      </c>
      <c r="C194" s="210">
        <v>0</v>
      </c>
      <c r="D194" s="210">
        <v>211.2</v>
      </c>
    </row>
    <row r="195" spans="1:4" x14ac:dyDescent="0.2">
      <c r="A195" s="209">
        <v>37593</v>
      </c>
      <c r="B195" s="210">
        <v>151.80000000000001</v>
      </c>
      <c r="C195" s="210">
        <v>0</v>
      </c>
      <c r="D195" s="210">
        <v>151.80000000000001</v>
      </c>
    </row>
    <row r="196" spans="1:4" x14ac:dyDescent="0.2">
      <c r="A196" s="209">
        <v>37595</v>
      </c>
      <c r="B196" s="210">
        <v>19.8</v>
      </c>
      <c r="C196" s="210">
        <v>0</v>
      </c>
      <c r="D196" s="210">
        <v>19.8</v>
      </c>
    </row>
    <row r="197" spans="1:4" x14ac:dyDescent="0.2">
      <c r="A197" s="209">
        <v>37596</v>
      </c>
      <c r="B197" s="210">
        <v>15.4</v>
      </c>
      <c r="C197" s="210">
        <v>0</v>
      </c>
      <c r="D197" s="210">
        <v>15.4</v>
      </c>
    </row>
    <row r="198" spans="1:4" x14ac:dyDescent="0.2">
      <c r="A198" s="209">
        <v>37601</v>
      </c>
      <c r="B198" s="210">
        <v>11</v>
      </c>
      <c r="C198" s="210">
        <v>0</v>
      </c>
      <c r="D198" s="210">
        <v>11</v>
      </c>
    </row>
    <row r="199" spans="1:4" x14ac:dyDescent="0.2">
      <c r="A199" s="209">
        <v>37610</v>
      </c>
      <c r="B199" s="210">
        <v>46.2</v>
      </c>
      <c r="C199" s="210">
        <v>0</v>
      </c>
      <c r="D199" s="210">
        <v>46.2</v>
      </c>
    </row>
    <row r="200" spans="1:4" x14ac:dyDescent="0.2">
      <c r="A200" s="209">
        <v>37614</v>
      </c>
      <c r="B200" s="210">
        <v>149.6</v>
      </c>
      <c r="C200" s="210">
        <v>29.5</v>
      </c>
      <c r="D200" s="210">
        <v>179.1</v>
      </c>
    </row>
    <row r="201" spans="1:4" x14ac:dyDescent="0.2">
      <c r="A201" s="209">
        <v>37616</v>
      </c>
      <c r="B201" s="210">
        <v>167.2</v>
      </c>
      <c r="C201" s="210">
        <v>0</v>
      </c>
      <c r="D201" s="210">
        <v>167.2</v>
      </c>
    </row>
    <row r="202" spans="1:4" x14ac:dyDescent="0.2">
      <c r="A202" s="209">
        <v>37617</v>
      </c>
      <c r="B202" s="210">
        <v>39.6</v>
      </c>
      <c r="C202" s="210">
        <v>0</v>
      </c>
      <c r="D202" s="210">
        <v>39.6</v>
      </c>
    </row>
    <row r="203" spans="1:4" x14ac:dyDescent="0.2">
      <c r="A203" s="209">
        <v>37619</v>
      </c>
      <c r="B203" s="210">
        <v>39.6</v>
      </c>
      <c r="C203" s="210">
        <v>0</v>
      </c>
      <c r="D203" s="210">
        <v>39.6</v>
      </c>
    </row>
    <row r="204" spans="1:4" x14ac:dyDescent="0.2">
      <c r="A204" s="209">
        <v>37623</v>
      </c>
      <c r="B204" s="210">
        <v>149.6</v>
      </c>
      <c r="C204" s="210">
        <v>82.6</v>
      </c>
      <c r="D204" s="210">
        <v>232.20000000000002</v>
      </c>
    </row>
    <row r="205" spans="1:4" x14ac:dyDescent="0.2">
      <c r="A205" s="209">
        <v>37624</v>
      </c>
      <c r="B205" s="210">
        <v>57.2</v>
      </c>
      <c r="C205" s="210">
        <v>0</v>
      </c>
      <c r="D205" s="210">
        <v>57.2</v>
      </c>
    </row>
    <row r="206" spans="1:4" x14ac:dyDescent="0.2">
      <c r="A206" s="209">
        <v>37626</v>
      </c>
      <c r="B206" s="210">
        <v>176</v>
      </c>
      <c r="C206" s="210">
        <v>0</v>
      </c>
      <c r="D206" s="210">
        <v>176</v>
      </c>
    </row>
    <row r="207" spans="1:4" x14ac:dyDescent="0.2">
      <c r="A207" s="209">
        <v>37627</v>
      </c>
      <c r="B207" s="210">
        <v>523.6</v>
      </c>
      <c r="C207" s="210">
        <v>0</v>
      </c>
      <c r="D207" s="210">
        <v>523.6</v>
      </c>
    </row>
    <row r="208" spans="1:4" x14ac:dyDescent="0.2">
      <c r="A208" s="209">
        <v>37628</v>
      </c>
      <c r="B208" s="210">
        <v>41.8</v>
      </c>
      <c r="C208" s="210">
        <v>0</v>
      </c>
      <c r="D208" s="210">
        <v>41.8</v>
      </c>
    </row>
    <row r="209" spans="1:17" x14ac:dyDescent="0.2">
      <c r="A209" s="209">
        <v>37630</v>
      </c>
      <c r="B209" s="210">
        <v>242</v>
      </c>
      <c r="C209" s="210">
        <v>0</v>
      </c>
      <c r="D209" s="210">
        <v>242</v>
      </c>
    </row>
    <row r="210" spans="1:17" x14ac:dyDescent="0.2">
      <c r="A210" s="209">
        <v>37631</v>
      </c>
      <c r="B210" s="210">
        <v>13.2</v>
      </c>
      <c r="C210" s="210">
        <v>0</v>
      </c>
      <c r="D210" s="210">
        <v>13.2</v>
      </c>
    </row>
    <row r="211" spans="1:17" x14ac:dyDescent="0.2">
      <c r="A211" s="209">
        <v>37636</v>
      </c>
      <c r="B211" s="210">
        <v>13.2</v>
      </c>
      <c r="C211" s="210">
        <v>0</v>
      </c>
      <c r="D211" s="210">
        <v>13.2</v>
      </c>
    </row>
    <row r="212" spans="1:17" x14ac:dyDescent="0.2">
      <c r="A212" s="209">
        <v>37638</v>
      </c>
      <c r="B212" s="210">
        <v>8.8000000000000007</v>
      </c>
      <c r="C212" s="210">
        <v>0</v>
      </c>
      <c r="D212" s="210">
        <v>8.8000000000000007</v>
      </c>
    </row>
    <row r="213" spans="1:17" x14ac:dyDescent="0.2">
      <c r="A213" s="209">
        <v>37648</v>
      </c>
      <c r="B213" s="210">
        <v>99</v>
      </c>
      <c r="C213" s="210">
        <v>0</v>
      </c>
      <c r="D213" s="210">
        <v>99</v>
      </c>
    </row>
    <row r="214" spans="1:17" x14ac:dyDescent="0.2">
      <c r="A214" s="209">
        <v>37649</v>
      </c>
      <c r="B214" s="210">
        <v>1238.5999999999999</v>
      </c>
      <c r="C214" s="210">
        <v>106.2</v>
      </c>
      <c r="D214" s="210">
        <v>1344.8000000000002</v>
      </c>
    </row>
    <row r="215" spans="1:17" x14ac:dyDescent="0.2">
      <c r="A215" s="209">
        <v>37650</v>
      </c>
      <c r="B215" s="210">
        <v>90.64</v>
      </c>
      <c r="C215" s="210">
        <v>0</v>
      </c>
      <c r="D215" s="210">
        <v>90.64</v>
      </c>
      <c r="E215" s="107" t="s">
        <v>418</v>
      </c>
      <c r="F215" s="107" t="s">
        <v>421</v>
      </c>
      <c r="G215" s="107" t="s">
        <v>419</v>
      </c>
      <c r="H215" s="107" t="s">
        <v>420</v>
      </c>
      <c r="I215" s="107" t="s">
        <v>422</v>
      </c>
      <c r="J215" s="107" t="s">
        <v>423</v>
      </c>
      <c r="K215" s="107" t="s">
        <v>424</v>
      </c>
      <c r="L215" s="107" t="s">
        <v>425</v>
      </c>
      <c r="M215" s="107" t="s">
        <v>426</v>
      </c>
      <c r="N215" s="107" t="s">
        <v>427</v>
      </c>
    </row>
    <row r="216" spans="1:17" x14ac:dyDescent="0.2">
      <c r="A216" s="209">
        <v>37652</v>
      </c>
      <c r="B216" s="210">
        <v>125.84</v>
      </c>
      <c r="C216" s="210">
        <v>14.75</v>
      </c>
      <c r="D216" s="210">
        <v>140.59</v>
      </c>
      <c r="E216" s="108" t="s">
        <v>517</v>
      </c>
      <c r="F216" s="108">
        <v>0.8</v>
      </c>
      <c r="G216" s="108">
        <f>D216*F216</f>
        <v>112.47200000000001</v>
      </c>
      <c r="H216" s="108">
        <f>SUM(G216)</f>
        <v>112.47200000000001</v>
      </c>
      <c r="I216" s="112">
        <v>37652.32916666667</v>
      </c>
      <c r="J216" s="112">
        <v>37652.731944444444</v>
      </c>
      <c r="K216" s="108"/>
      <c r="L216" s="108"/>
      <c r="M216" s="108"/>
      <c r="N216" s="108"/>
      <c r="O216" s="211" t="s">
        <v>497</v>
      </c>
      <c r="P216" s="154" t="s">
        <v>526</v>
      </c>
      <c r="Q216" s="154"/>
    </row>
    <row r="217" spans="1:17" x14ac:dyDescent="0.2">
      <c r="A217" s="209">
        <v>37655</v>
      </c>
      <c r="B217" s="210">
        <v>26.4</v>
      </c>
      <c r="C217" s="210">
        <v>23.599999999999998</v>
      </c>
      <c r="D217" s="210">
        <v>50</v>
      </c>
      <c r="O217" s="158" t="s">
        <v>517</v>
      </c>
      <c r="P217" s="212">
        <v>112.47200000000001</v>
      </c>
      <c r="Q217" s="154"/>
    </row>
    <row r="218" spans="1:17" x14ac:dyDescent="0.2">
      <c r="A218" s="209">
        <v>37656</v>
      </c>
      <c r="B218" s="210">
        <v>129.35999999999999</v>
      </c>
      <c r="C218" s="210">
        <v>41.3</v>
      </c>
      <c r="D218" s="210">
        <v>170.66</v>
      </c>
      <c r="O218" s="158" t="s">
        <v>518</v>
      </c>
      <c r="P218" s="212">
        <v>1684.2132000000001</v>
      </c>
      <c r="Q218" s="154"/>
    </row>
    <row r="219" spans="1:17" x14ac:dyDescent="0.2">
      <c r="A219" s="209">
        <v>37657</v>
      </c>
      <c r="B219" s="210">
        <v>15.84</v>
      </c>
      <c r="C219" s="210">
        <v>0</v>
      </c>
      <c r="D219" s="210">
        <v>15.84</v>
      </c>
      <c r="O219" s="158" t="s">
        <v>520</v>
      </c>
      <c r="P219" s="212">
        <v>26.4</v>
      </c>
      <c r="Q219" s="154"/>
    </row>
    <row r="220" spans="1:17" x14ac:dyDescent="0.2">
      <c r="A220" s="209">
        <v>37659</v>
      </c>
      <c r="B220" s="210">
        <v>4.2240000000000002</v>
      </c>
      <c r="C220" s="210">
        <v>0</v>
      </c>
      <c r="D220" s="210">
        <v>4.2240000000000002</v>
      </c>
      <c r="O220" s="158" t="s">
        <v>521</v>
      </c>
      <c r="P220" s="212">
        <v>715.88</v>
      </c>
      <c r="Q220" s="154"/>
    </row>
    <row r="221" spans="1:17" x14ac:dyDescent="0.2">
      <c r="A221" s="209">
        <v>37662</v>
      </c>
      <c r="B221" s="210">
        <v>79.2</v>
      </c>
      <c r="C221" s="210">
        <v>0</v>
      </c>
      <c r="D221" s="210">
        <v>79.2</v>
      </c>
      <c r="O221" s="158" t="s">
        <v>522</v>
      </c>
      <c r="P221" s="212">
        <v>0</v>
      </c>
      <c r="Q221" s="154"/>
    </row>
    <row r="222" spans="1:17" x14ac:dyDescent="0.2">
      <c r="A222" s="209">
        <v>37663</v>
      </c>
      <c r="B222" s="210">
        <v>675.40000000000009</v>
      </c>
      <c r="C222" s="210">
        <v>0</v>
      </c>
      <c r="D222" s="210">
        <v>675.40000000000009</v>
      </c>
      <c r="O222" s="158" t="s">
        <v>523</v>
      </c>
      <c r="P222" s="212">
        <v>911.30000000000007</v>
      </c>
      <c r="Q222" s="154"/>
    </row>
    <row r="223" spans="1:17" x14ac:dyDescent="0.2">
      <c r="A223" s="209">
        <v>37664</v>
      </c>
      <c r="B223" s="210">
        <v>44</v>
      </c>
      <c r="C223" s="210">
        <v>0</v>
      </c>
      <c r="D223" s="210">
        <v>44</v>
      </c>
      <c r="O223" s="158" t="s">
        <v>524</v>
      </c>
      <c r="P223" s="212">
        <v>440.13599999999997</v>
      </c>
      <c r="Q223" s="154"/>
    </row>
    <row r="224" spans="1:17" x14ac:dyDescent="0.2">
      <c r="A224" s="209">
        <v>37666</v>
      </c>
      <c r="B224" s="210">
        <v>11.616000000000001</v>
      </c>
      <c r="C224" s="210">
        <v>0</v>
      </c>
      <c r="D224" s="210">
        <v>11.616000000000001</v>
      </c>
      <c r="O224" s="158" t="s">
        <v>494</v>
      </c>
      <c r="P224" s="212">
        <v>0</v>
      </c>
      <c r="Q224" s="154"/>
    </row>
    <row r="225" spans="1:17" x14ac:dyDescent="0.2">
      <c r="A225" s="209">
        <v>37676</v>
      </c>
      <c r="B225" s="210">
        <v>425.03999999999996</v>
      </c>
      <c r="C225" s="210">
        <v>0</v>
      </c>
      <c r="D225" s="210">
        <v>425.03999999999996</v>
      </c>
      <c r="O225" s="158" t="s">
        <v>490</v>
      </c>
      <c r="P225" s="212">
        <v>1966.3612999999998</v>
      </c>
      <c r="Q225" s="154"/>
    </row>
    <row r="226" spans="1:17" x14ac:dyDescent="0.2">
      <c r="A226" s="209">
        <v>37679</v>
      </c>
      <c r="B226" s="210">
        <v>95.92</v>
      </c>
      <c r="C226" s="210">
        <v>0</v>
      </c>
      <c r="D226" s="210">
        <v>95.92</v>
      </c>
      <c r="O226" s="158" t="s">
        <v>489</v>
      </c>
      <c r="P226" s="212">
        <v>0</v>
      </c>
      <c r="Q226" s="154"/>
    </row>
    <row r="227" spans="1:17" x14ac:dyDescent="0.2">
      <c r="A227" s="209">
        <v>37680</v>
      </c>
      <c r="B227" s="210">
        <v>22.704000000000001</v>
      </c>
      <c r="C227" s="210">
        <v>0</v>
      </c>
      <c r="D227" s="210">
        <v>22.704000000000001</v>
      </c>
      <c r="O227" s="158" t="s">
        <v>488</v>
      </c>
      <c r="P227" s="212">
        <v>572.25</v>
      </c>
      <c r="Q227" s="154"/>
    </row>
    <row r="228" spans="1:17" x14ac:dyDescent="0.2">
      <c r="A228" s="209">
        <v>37682</v>
      </c>
      <c r="B228" s="210">
        <v>26.4</v>
      </c>
      <c r="C228" s="210">
        <v>14.75</v>
      </c>
      <c r="D228" s="210">
        <v>41.15</v>
      </c>
      <c r="O228" s="158" t="s">
        <v>487</v>
      </c>
      <c r="P228" s="212">
        <v>1568.444</v>
      </c>
      <c r="Q228" s="154"/>
    </row>
    <row r="229" spans="1:17" x14ac:dyDescent="0.2">
      <c r="A229" s="209">
        <v>37683</v>
      </c>
      <c r="B229" s="210">
        <v>679.8</v>
      </c>
      <c r="C229" s="210">
        <v>94.4</v>
      </c>
      <c r="D229" s="210">
        <v>774.2</v>
      </c>
      <c r="O229" s="158" t="s">
        <v>495</v>
      </c>
      <c r="P229" s="212">
        <v>0</v>
      </c>
      <c r="Q229" s="154"/>
    </row>
    <row r="230" spans="1:17" x14ac:dyDescent="0.2">
      <c r="A230" s="209">
        <v>37684</v>
      </c>
      <c r="B230" s="210">
        <v>1024.5840000000001</v>
      </c>
      <c r="C230" s="210">
        <v>194.7</v>
      </c>
      <c r="D230" s="210">
        <v>1219.2840000000001</v>
      </c>
      <c r="E230" s="108" t="s">
        <v>518</v>
      </c>
      <c r="F230" s="108">
        <v>0.8</v>
      </c>
      <c r="G230" s="108">
        <f>D230*F230</f>
        <v>975.42720000000008</v>
      </c>
      <c r="H230" s="108">
        <f>SUM(G230:G232)</f>
        <v>1684.2132000000001</v>
      </c>
      <c r="I230" s="112">
        <v>37684.68472222222</v>
      </c>
      <c r="J230" s="112">
        <v>37687.779166666667</v>
      </c>
      <c r="K230" s="108"/>
      <c r="L230" s="108" t="s">
        <v>428</v>
      </c>
      <c r="M230" s="108"/>
      <c r="N230" s="108"/>
      <c r="O230" s="158" t="s">
        <v>500</v>
      </c>
      <c r="P230" s="212">
        <v>91.168000000000006</v>
      </c>
      <c r="Q230" s="154"/>
    </row>
    <row r="231" spans="1:17" x14ac:dyDescent="0.2">
      <c r="A231" s="209">
        <v>37685</v>
      </c>
      <c r="B231" s="210">
        <v>325.86400000000003</v>
      </c>
      <c r="C231" s="210">
        <v>73.75</v>
      </c>
      <c r="D231" s="210">
        <v>399.61400000000003</v>
      </c>
      <c r="E231" s="108" t="s">
        <v>518</v>
      </c>
      <c r="F231" s="108">
        <v>1</v>
      </c>
      <c r="G231" s="108">
        <f t="shared" ref="G231:G232" si="9">D231*F231</f>
        <v>399.61400000000003</v>
      </c>
      <c r="H231" s="108"/>
      <c r="I231" s="108"/>
      <c r="J231" s="108"/>
      <c r="K231" s="108"/>
      <c r="L231" s="108"/>
      <c r="M231" s="108"/>
      <c r="N231" s="108"/>
      <c r="O231" s="158" t="s">
        <v>510</v>
      </c>
      <c r="P231" s="212">
        <v>2444.6272000000004</v>
      </c>
      <c r="Q231" s="154"/>
    </row>
    <row r="232" spans="1:17" x14ac:dyDescent="0.2">
      <c r="A232" s="209">
        <v>37686</v>
      </c>
      <c r="B232" s="210">
        <v>267.87200000000001</v>
      </c>
      <c r="C232" s="210">
        <v>41.3</v>
      </c>
      <c r="D232" s="210">
        <v>309.17200000000003</v>
      </c>
      <c r="E232" s="108" t="s">
        <v>518</v>
      </c>
      <c r="F232" s="108">
        <v>1</v>
      </c>
      <c r="G232" s="108">
        <f t="shared" si="9"/>
        <v>309.17200000000003</v>
      </c>
      <c r="H232" s="108"/>
      <c r="I232" s="108"/>
      <c r="J232" s="108"/>
      <c r="K232" s="108"/>
      <c r="L232" s="108"/>
      <c r="M232" s="108"/>
      <c r="N232" s="108"/>
      <c r="O232" s="158" t="s">
        <v>502</v>
      </c>
      <c r="P232" s="212">
        <v>1838.04</v>
      </c>
      <c r="Q232" s="154"/>
    </row>
    <row r="233" spans="1:17" x14ac:dyDescent="0.2">
      <c r="A233" s="209">
        <v>37688</v>
      </c>
      <c r="B233" s="210">
        <v>5.28</v>
      </c>
      <c r="C233" s="210">
        <v>0</v>
      </c>
      <c r="D233" s="210">
        <v>5.28</v>
      </c>
      <c r="O233" s="158" t="s">
        <v>503</v>
      </c>
      <c r="P233" s="212">
        <v>90.56</v>
      </c>
      <c r="Q233" s="154"/>
    </row>
    <row r="234" spans="1:17" x14ac:dyDescent="0.2">
      <c r="A234" s="209">
        <v>37689</v>
      </c>
      <c r="B234" s="210">
        <v>145.19999999999999</v>
      </c>
      <c r="C234" s="210">
        <v>0</v>
      </c>
      <c r="D234" s="210">
        <v>145.19999999999999</v>
      </c>
      <c r="O234" s="158" t="s">
        <v>504</v>
      </c>
      <c r="P234" s="212">
        <v>925.1</v>
      </c>
    </row>
    <row r="235" spans="1:17" x14ac:dyDescent="0.2">
      <c r="A235" s="209">
        <v>37692</v>
      </c>
      <c r="B235" s="210">
        <v>158.4</v>
      </c>
      <c r="C235" s="210">
        <v>59</v>
      </c>
      <c r="D235" s="210">
        <v>217.4</v>
      </c>
      <c r="O235" s="158" t="s">
        <v>505</v>
      </c>
      <c r="P235" s="212">
        <v>531.18999999999994</v>
      </c>
    </row>
    <row r="236" spans="1:17" x14ac:dyDescent="0.2">
      <c r="A236" s="209">
        <v>37694</v>
      </c>
      <c r="B236" s="210">
        <v>26.4</v>
      </c>
      <c r="C236" s="210">
        <v>0</v>
      </c>
      <c r="D236" s="210">
        <v>26.4</v>
      </c>
      <c r="E236" s="108" t="s">
        <v>520</v>
      </c>
      <c r="F236" s="108">
        <v>1</v>
      </c>
      <c r="G236" s="108">
        <f>D236*F236</f>
        <v>26.4</v>
      </c>
      <c r="H236" s="108">
        <f>SUM(G236)</f>
        <v>26.4</v>
      </c>
      <c r="I236" s="112">
        <v>37694.555555555555</v>
      </c>
      <c r="J236" s="112">
        <v>37696.504861111112</v>
      </c>
      <c r="K236" s="108"/>
      <c r="L236" s="108" t="s">
        <v>496</v>
      </c>
      <c r="M236" s="108"/>
      <c r="N236" s="108"/>
      <c r="O236" s="158" t="s">
        <v>506</v>
      </c>
      <c r="P236" s="212">
        <v>112.06799999999998</v>
      </c>
    </row>
    <row r="237" spans="1:17" x14ac:dyDescent="0.2">
      <c r="A237" s="209">
        <v>37711</v>
      </c>
      <c r="B237" s="210">
        <v>2.64</v>
      </c>
      <c r="C237" s="210">
        <v>0</v>
      </c>
      <c r="D237" s="210">
        <v>2.64</v>
      </c>
      <c r="O237" s="158" t="s">
        <v>507</v>
      </c>
      <c r="P237" s="212">
        <v>38.35</v>
      </c>
    </row>
    <row r="238" spans="1:17" x14ac:dyDescent="0.2">
      <c r="A238" s="209">
        <v>37715</v>
      </c>
      <c r="B238" s="210">
        <v>539</v>
      </c>
      <c r="C238" s="210">
        <v>0</v>
      </c>
      <c r="D238" s="210">
        <v>539</v>
      </c>
      <c r="E238" s="108" t="s">
        <v>521</v>
      </c>
      <c r="F238" s="108">
        <v>1</v>
      </c>
      <c r="G238" s="108">
        <f>D238*F238</f>
        <v>539</v>
      </c>
      <c r="H238" s="108">
        <f>SUM(G238:G239)</f>
        <v>627.44000000000005</v>
      </c>
      <c r="I238" s="112">
        <v>37715.694444444445</v>
      </c>
      <c r="J238" s="112">
        <v>37716.064583333333</v>
      </c>
      <c r="K238" s="108"/>
      <c r="L238" s="108" t="s">
        <v>519</v>
      </c>
      <c r="M238" s="108"/>
      <c r="N238" s="108"/>
      <c r="O238" s="158" t="s">
        <v>508</v>
      </c>
      <c r="P238" s="212">
        <v>789.62600000000009</v>
      </c>
    </row>
    <row r="239" spans="1:17" x14ac:dyDescent="0.2">
      <c r="A239" s="209">
        <v>37716</v>
      </c>
      <c r="B239" s="210">
        <v>884.4</v>
      </c>
      <c r="C239" s="210">
        <v>0</v>
      </c>
      <c r="D239" s="210">
        <v>884.4</v>
      </c>
      <c r="E239" s="108" t="s">
        <v>521</v>
      </c>
      <c r="F239" s="108">
        <v>0.1</v>
      </c>
      <c r="G239" s="108">
        <f>D239*F239</f>
        <v>88.44</v>
      </c>
      <c r="H239" s="108"/>
      <c r="I239" s="108"/>
      <c r="J239" s="108"/>
      <c r="K239" s="108"/>
      <c r="L239" s="108"/>
      <c r="M239" s="108"/>
      <c r="N239" s="108"/>
      <c r="O239" s="158" t="s">
        <v>509</v>
      </c>
      <c r="P239" s="212">
        <v>510.48699999999997</v>
      </c>
    </row>
    <row r="240" spans="1:17" x14ac:dyDescent="0.2">
      <c r="A240" s="209">
        <v>37717</v>
      </c>
      <c r="B240" s="210">
        <v>1227.5999999999999</v>
      </c>
      <c r="C240" s="210">
        <v>0</v>
      </c>
      <c r="D240" s="210">
        <v>1227.5999999999999</v>
      </c>
      <c r="O240" s="158" t="s">
        <v>444</v>
      </c>
      <c r="P240" s="212">
        <v>13.86</v>
      </c>
    </row>
    <row r="241" spans="1:16" x14ac:dyDescent="0.2">
      <c r="A241" s="209">
        <v>37718</v>
      </c>
      <c r="B241" s="210">
        <v>105.6</v>
      </c>
      <c r="C241" s="210">
        <v>59</v>
      </c>
      <c r="D241" s="210">
        <v>164.6</v>
      </c>
      <c r="O241" s="158" t="s">
        <v>443</v>
      </c>
      <c r="P241" s="212">
        <v>4300.0520000000006</v>
      </c>
    </row>
    <row r="242" spans="1:16" x14ac:dyDescent="0.2">
      <c r="A242" s="209">
        <v>37719</v>
      </c>
      <c r="B242" s="210">
        <v>13.2</v>
      </c>
      <c r="C242" s="210">
        <v>0</v>
      </c>
      <c r="D242" s="210">
        <v>13.2</v>
      </c>
      <c r="O242" s="158" t="s">
        <v>442</v>
      </c>
      <c r="P242" s="212">
        <v>296.60000000000002</v>
      </c>
    </row>
    <row r="243" spans="1:16" x14ac:dyDescent="0.2">
      <c r="A243" s="209">
        <v>37926</v>
      </c>
      <c r="B243" s="210">
        <v>0.2112</v>
      </c>
      <c r="C243" s="210">
        <v>39.323500000000003</v>
      </c>
      <c r="D243" s="210">
        <v>39.534700000000001</v>
      </c>
      <c r="O243" s="158" t="s">
        <v>438</v>
      </c>
      <c r="P243" s="212">
        <v>132.369</v>
      </c>
    </row>
    <row r="244" spans="1:16" x14ac:dyDescent="0.2">
      <c r="A244" s="209">
        <v>37953</v>
      </c>
      <c r="B244" s="210">
        <v>48.4</v>
      </c>
      <c r="C244" s="210">
        <v>0</v>
      </c>
      <c r="D244" s="210">
        <v>48.4</v>
      </c>
      <c r="O244" s="158" t="s">
        <v>452</v>
      </c>
      <c r="P244" s="212">
        <v>308</v>
      </c>
    </row>
    <row r="245" spans="1:16" x14ac:dyDescent="0.2">
      <c r="A245" s="209">
        <v>37965</v>
      </c>
      <c r="B245" s="210">
        <v>243.76</v>
      </c>
      <c r="C245" s="210">
        <v>11.799999999999999</v>
      </c>
      <c r="D245" s="210">
        <v>255.56</v>
      </c>
      <c r="O245" s="158" t="s">
        <v>454</v>
      </c>
      <c r="P245" s="212">
        <v>10.56</v>
      </c>
    </row>
    <row r="246" spans="1:16" x14ac:dyDescent="0.2">
      <c r="A246" s="209">
        <v>37966</v>
      </c>
      <c r="B246" s="210">
        <v>5.28</v>
      </c>
      <c r="C246" s="210">
        <v>0</v>
      </c>
      <c r="D246" s="210">
        <v>5.28</v>
      </c>
      <c r="O246" s="158" t="s">
        <v>456</v>
      </c>
      <c r="P246" s="212">
        <v>604.92499999999995</v>
      </c>
    </row>
    <row r="247" spans="1:16" x14ac:dyDescent="0.2">
      <c r="A247" s="209">
        <v>37968</v>
      </c>
      <c r="B247" s="210">
        <v>8.4480000000000004</v>
      </c>
      <c r="C247" s="210">
        <v>0</v>
      </c>
      <c r="D247" s="210">
        <v>8.4480000000000004</v>
      </c>
      <c r="O247" s="158" t="s">
        <v>462</v>
      </c>
      <c r="P247" s="212">
        <v>3541.2941999999998</v>
      </c>
    </row>
    <row r="248" spans="1:16" x14ac:dyDescent="0.2">
      <c r="A248" s="209">
        <v>37970</v>
      </c>
      <c r="B248" s="210">
        <v>209.88</v>
      </c>
      <c r="C248" s="210">
        <v>0</v>
      </c>
      <c r="D248" s="210">
        <v>209.88</v>
      </c>
      <c r="O248" s="158" t="s">
        <v>459</v>
      </c>
      <c r="P248" s="212">
        <v>1050.4930000000002</v>
      </c>
    </row>
    <row r="249" spans="1:16" x14ac:dyDescent="0.2">
      <c r="A249" s="209">
        <v>37971</v>
      </c>
      <c r="B249" s="210">
        <v>187</v>
      </c>
      <c r="C249" s="210">
        <v>59</v>
      </c>
      <c r="D249" s="210">
        <v>246</v>
      </c>
      <c r="O249" s="158" t="s">
        <v>460</v>
      </c>
      <c r="P249" s="212">
        <v>246.15359999999998</v>
      </c>
    </row>
    <row r="250" spans="1:16" x14ac:dyDescent="0.2">
      <c r="A250" s="209">
        <v>37972</v>
      </c>
      <c r="B250" s="210">
        <v>49.28</v>
      </c>
      <c r="C250" s="210">
        <v>0</v>
      </c>
      <c r="D250" s="210">
        <v>49.28</v>
      </c>
      <c r="O250" s="158" t="s">
        <v>461</v>
      </c>
      <c r="P250" s="212">
        <v>0</v>
      </c>
    </row>
    <row r="251" spans="1:16" x14ac:dyDescent="0.2">
      <c r="A251" s="209">
        <v>37973</v>
      </c>
      <c r="B251" s="210">
        <v>149.072</v>
      </c>
      <c r="C251" s="210">
        <v>38.35</v>
      </c>
      <c r="D251" s="210">
        <v>187.422</v>
      </c>
      <c r="O251" s="158" t="s">
        <v>455</v>
      </c>
      <c r="P251" s="212">
        <v>0</v>
      </c>
    </row>
    <row r="252" spans="1:16" x14ac:dyDescent="0.2">
      <c r="A252" s="209">
        <v>37974</v>
      </c>
      <c r="B252" s="210">
        <v>110</v>
      </c>
      <c r="C252" s="210">
        <v>38.35</v>
      </c>
      <c r="D252" s="210">
        <v>148.35</v>
      </c>
      <c r="O252" s="158" t="s">
        <v>470</v>
      </c>
      <c r="P252" s="212">
        <v>2122.91</v>
      </c>
    </row>
    <row r="253" spans="1:16" x14ac:dyDescent="0.2">
      <c r="A253" s="209">
        <v>37978</v>
      </c>
      <c r="B253" s="210">
        <v>209</v>
      </c>
      <c r="C253" s="210">
        <v>50.15</v>
      </c>
      <c r="D253" s="210">
        <v>259.14999999999998</v>
      </c>
      <c r="O253" s="158" t="s">
        <v>471</v>
      </c>
      <c r="P253" s="212">
        <v>0</v>
      </c>
    </row>
    <row r="254" spans="1:16" x14ac:dyDescent="0.2">
      <c r="A254" s="209">
        <v>37981</v>
      </c>
      <c r="B254" s="210">
        <v>25.344000000000001</v>
      </c>
      <c r="C254" s="210">
        <v>0</v>
      </c>
      <c r="D254" s="210">
        <v>25.344000000000001</v>
      </c>
      <c r="O254" s="158" t="s">
        <v>473</v>
      </c>
      <c r="P254" s="212">
        <v>0</v>
      </c>
    </row>
    <row r="255" spans="1:16" x14ac:dyDescent="0.2">
      <c r="A255" s="209">
        <v>37984</v>
      </c>
      <c r="B255" s="210">
        <v>2.64</v>
      </c>
      <c r="C255" s="210">
        <v>0</v>
      </c>
      <c r="D255" s="210">
        <v>2.64</v>
      </c>
      <c r="O255" s="158" t="s">
        <v>474</v>
      </c>
      <c r="P255" s="212">
        <v>4.4000000000000004</v>
      </c>
    </row>
    <row r="256" spans="1:16" x14ac:dyDescent="0.2">
      <c r="A256" s="209">
        <v>37988</v>
      </c>
      <c r="B256" s="210">
        <v>7.92</v>
      </c>
      <c r="C256" s="210">
        <v>0</v>
      </c>
      <c r="D256" s="210">
        <v>7.92</v>
      </c>
      <c r="O256" s="158" t="s">
        <v>476</v>
      </c>
      <c r="P256" s="212">
        <v>0</v>
      </c>
    </row>
    <row r="257" spans="1:16" x14ac:dyDescent="0.2">
      <c r="A257" s="209">
        <v>37991</v>
      </c>
      <c r="B257" s="210">
        <v>286</v>
      </c>
      <c r="C257" s="210">
        <v>0</v>
      </c>
      <c r="D257" s="210">
        <v>286</v>
      </c>
      <c r="E257" s="108" t="s">
        <v>522</v>
      </c>
      <c r="F257" s="108">
        <v>0</v>
      </c>
      <c r="G257" s="108">
        <f>D257*F257</f>
        <v>0</v>
      </c>
      <c r="H257" s="108">
        <f>SUM(G257)</f>
        <v>0</v>
      </c>
      <c r="I257" s="112">
        <v>37990.70208333333</v>
      </c>
      <c r="J257" s="112">
        <v>37990.964583333334</v>
      </c>
      <c r="K257" s="119">
        <v>37990.59375</v>
      </c>
      <c r="L257" s="119">
        <v>37991.125</v>
      </c>
      <c r="M257" s="117" t="s">
        <v>428</v>
      </c>
      <c r="N257" s="108"/>
      <c r="O257" s="158" t="s">
        <v>498</v>
      </c>
      <c r="P257" s="212"/>
    </row>
    <row r="258" spans="1:16" x14ac:dyDescent="0.2">
      <c r="A258" s="209">
        <v>37994</v>
      </c>
      <c r="B258" s="210">
        <v>132</v>
      </c>
      <c r="C258" s="210">
        <v>0</v>
      </c>
      <c r="D258" s="210">
        <v>132</v>
      </c>
      <c r="O258" s="158" t="s">
        <v>499</v>
      </c>
      <c r="P258" s="212">
        <v>28000.289500000003</v>
      </c>
    </row>
    <row r="259" spans="1:16" x14ac:dyDescent="0.2">
      <c r="A259" s="209">
        <v>37995</v>
      </c>
      <c r="B259" s="210">
        <v>651.20000000000005</v>
      </c>
      <c r="C259" s="210">
        <v>118</v>
      </c>
      <c r="D259" s="210">
        <v>769.2</v>
      </c>
      <c r="O259" s="154"/>
    </row>
    <row r="260" spans="1:16" x14ac:dyDescent="0.2">
      <c r="A260" s="209">
        <v>37996</v>
      </c>
      <c r="B260" s="210">
        <v>48.048000000000002</v>
      </c>
      <c r="C260" s="210">
        <v>0</v>
      </c>
      <c r="D260" s="210">
        <v>48.048000000000002</v>
      </c>
      <c r="O260" s="154"/>
    </row>
    <row r="261" spans="1:16" x14ac:dyDescent="0.2">
      <c r="A261" s="209">
        <v>38000</v>
      </c>
      <c r="B261" s="210">
        <v>154</v>
      </c>
      <c r="C261" s="210">
        <v>0</v>
      </c>
      <c r="D261" s="210">
        <v>154</v>
      </c>
      <c r="O261" s="154"/>
    </row>
    <row r="262" spans="1:16" x14ac:dyDescent="0.2">
      <c r="A262" s="209">
        <v>38001</v>
      </c>
      <c r="B262" s="210">
        <v>281.60000000000002</v>
      </c>
      <c r="C262" s="210">
        <v>64.899999999999991</v>
      </c>
      <c r="D262" s="210">
        <v>346.5</v>
      </c>
      <c r="O262" s="154"/>
    </row>
    <row r="263" spans="1:16" x14ac:dyDescent="0.2">
      <c r="A263" s="213">
        <v>38003</v>
      </c>
      <c r="B263" s="214">
        <v>822.80000000000007</v>
      </c>
      <c r="C263" s="214">
        <v>88.5</v>
      </c>
      <c r="D263" s="214">
        <v>911.30000000000007</v>
      </c>
      <c r="E263" s="108" t="s">
        <v>523</v>
      </c>
      <c r="F263" s="108">
        <v>1</v>
      </c>
      <c r="G263" s="108">
        <f>D263*F263</f>
        <v>911.30000000000007</v>
      </c>
      <c r="H263" s="108">
        <f>SUM(G263)</f>
        <v>911.30000000000007</v>
      </c>
      <c r="I263" s="112">
        <v>38003.373611111114</v>
      </c>
      <c r="J263" s="112">
        <v>38003.834722222222</v>
      </c>
      <c r="K263" s="119">
        <v>38003.010416666664</v>
      </c>
      <c r="L263" s="119">
        <v>38003.458333333336</v>
      </c>
      <c r="M263" s="117" t="s">
        <v>445</v>
      </c>
      <c r="N263" s="108"/>
      <c r="O263" s="154"/>
    </row>
    <row r="264" spans="1:16" x14ac:dyDescent="0.2">
      <c r="A264" s="209">
        <v>38005</v>
      </c>
      <c r="B264" s="210">
        <v>444.4</v>
      </c>
      <c r="C264" s="210">
        <v>0</v>
      </c>
      <c r="D264" s="210">
        <v>444.4</v>
      </c>
      <c r="O264" s="154"/>
    </row>
    <row r="265" spans="1:16" x14ac:dyDescent="0.2">
      <c r="A265" s="209">
        <v>38009</v>
      </c>
      <c r="B265" s="210">
        <v>158.39999999999998</v>
      </c>
      <c r="C265" s="210">
        <v>29.5</v>
      </c>
      <c r="D265" s="210">
        <v>187.89999999999998</v>
      </c>
      <c r="O265" s="154"/>
    </row>
    <row r="266" spans="1:16" x14ac:dyDescent="0.2">
      <c r="A266" s="209">
        <v>38012</v>
      </c>
      <c r="B266" s="210">
        <v>605</v>
      </c>
      <c r="C266" s="210">
        <v>94.4</v>
      </c>
      <c r="D266" s="210">
        <v>699.4</v>
      </c>
      <c r="O266" s="154"/>
    </row>
    <row r="267" spans="1:16" x14ac:dyDescent="0.2">
      <c r="A267" s="209">
        <v>38013</v>
      </c>
      <c r="B267" s="210">
        <v>561.44000000000005</v>
      </c>
      <c r="C267" s="210">
        <v>14.75</v>
      </c>
      <c r="D267" s="210">
        <v>576.19000000000005</v>
      </c>
      <c r="O267" s="154"/>
    </row>
    <row r="268" spans="1:16" x14ac:dyDescent="0.2">
      <c r="A268" s="209">
        <v>38014</v>
      </c>
      <c r="B268" s="210">
        <v>16.896000000000001</v>
      </c>
      <c r="C268" s="210">
        <v>0</v>
      </c>
      <c r="D268" s="210">
        <v>16.896000000000001</v>
      </c>
      <c r="O268" s="154"/>
    </row>
    <row r="269" spans="1:16" x14ac:dyDescent="0.2">
      <c r="A269" s="209">
        <v>38019</v>
      </c>
      <c r="B269" s="210">
        <v>950.4</v>
      </c>
      <c r="C269" s="210">
        <v>138.65</v>
      </c>
      <c r="D269" s="210">
        <v>1089.05</v>
      </c>
      <c r="O269" s="154"/>
    </row>
    <row r="270" spans="1:16" x14ac:dyDescent="0.2">
      <c r="A270" s="209">
        <v>38020</v>
      </c>
      <c r="B270" s="210">
        <v>248.77599999999998</v>
      </c>
      <c r="C270" s="210">
        <v>0</v>
      </c>
      <c r="D270" s="210">
        <v>248.77599999999998</v>
      </c>
      <c r="O270" s="154"/>
    </row>
    <row r="271" spans="1:16" x14ac:dyDescent="0.2">
      <c r="A271" s="209">
        <v>38021</v>
      </c>
      <c r="B271" s="210">
        <v>2.64</v>
      </c>
      <c r="C271" s="210">
        <v>0</v>
      </c>
      <c r="D271" s="210">
        <v>2.64</v>
      </c>
      <c r="O271" s="154"/>
    </row>
    <row r="272" spans="1:16" x14ac:dyDescent="0.2">
      <c r="A272" s="209">
        <v>38022</v>
      </c>
      <c r="B272" s="210">
        <v>673.2</v>
      </c>
      <c r="C272" s="210">
        <v>141.6</v>
      </c>
      <c r="D272" s="210">
        <v>814.8</v>
      </c>
      <c r="O272" s="154"/>
    </row>
    <row r="273" spans="1:15" x14ac:dyDescent="0.2">
      <c r="A273" s="209">
        <v>38023</v>
      </c>
      <c r="B273" s="210">
        <v>253.44</v>
      </c>
      <c r="C273" s="210">
        <v>17.7</v>
      </c>
      <c r="D273" s="210">
        <v>271.14</v>
      </c>
      <c r="O273" s="154"/>
    </row>
    <row r="274" spans="1:15" x14ac:dyDescent="0.2">
      <c r="A274" s="209">
        <v>38024</v>
      </c>
      <c r="B274" s="210">
        <v>163.68</v>
      </c>
      <c r="C274" s="210">
        <v>59</v>
      </c>
      <c r="D274" s="210">
        <v>222.68</v>
      </c>
      <c r="O274" s="154"/>
    </row>
    <row r="275" spans="1:15" x14ac:dyDescent="0.2">
      <c r="A275" s="209">
        <v>38025</v>
      </c>
      <c r="B275" s="210">
        <v>52.8</v>
      </c>
      <c r="C275" s="210">
        <v>0</v>
      </c>
      <c r="D275" s="210">
        <v>52.8</v>
      </c>
      <c r="O275" s="154"/>
    </row>
    <row r="276" spans="1:15" x14ac:dyDescent="0.2">
      <c r="A276" s="209">
        <v>38028</v>
      </c>
      <c r="B276" s="210">
        <v>61.6</v>
      </c>
      <c r="C276" s="210">
        <v>0</v>
      </c>
      <c r="D276" s="210">
        <v>61.6</v>
      </c>
      <c r="O276" s="154"/>
    </row>
    <row r="277" spans="1:15" x14ac:dyDescent="0.2">
      <c r="A277" s="209">
        <v>38029</v>
      </c>
      <c r="B277" s="210">
        <v>74.8</v>
      </c>
      <c r="C277" s="210">
        <v>0</v>
      </c>
      <c r="D277" s="210">
        <v>74.8</v>
      </c>
      <c r="O277" s="154"/>
    </row>
    <row r="278" spans="1:15" x14ac:dyDescent="0.2">
      <c r="A278" s="209">
        <v>38030</v>
      </c>
      <c r="B278" s="210">
        <v>5.28</v>
      </c>
      <c r="C278" s="210">
        <v>0</v>
      </c>
      <c r="D278" s="210">
        <v>5.28</v>
      </c>
      <c r="O278" s="154"/>
    </row>
    <row r="279" spans="1:15" x14ac:dyDescent="0.2">
      <c r="A279" s="209">
        <v>38034</v>
      </c>
      <c r="B279" s="210">
        <v>77.44</v>
      </c>
      <c r="C279" s="210">
        <v>0</v>
      </c>
      <c r="D279" s="210">
        <v>77.44</v>
      </c>
      <c r="O279" s="154"/>
    </row>
    <row r="280" spans="1:15" x14ac:dyDescent="0.2">
      <c r="A280" s="209">
        <v>38035</v>
      </c>
      <c r="B280" s="210">
        <v>28.512</v>
      </c>
      <c r="C280" s="210">
        <v>0</v>
      </c>
      <c r="D280" s="210">
        <v>28.512</v>
      </c>
      <c r="O280" s="154"/>
    </row>
    <row r="281" spans="1:15" x14ac:dyDescent="0.2">
      <c r="A281" s="213">
        <v>38037</v>
      </c>
      <c r="B281" s="214">
        <v>356.4</v>
      </c>
      <c r="C281" s="214">
        <v>70.8</v>
      </c>
      <c r="D281" s="214">
        <v>427.2</v>
      </c>
      <c r="E281" s="108" t="s">
        <v>524</v>
      </c>
      <c r="F281" s="108">
        <v>1</v>
      </c>
      <c r="G281" s="108">
        <f>D281*F281</f>
        <v>427.2</v>
      </c>
      <c r="H281" s="108">
        <f>SUM(G281:G282)</f>
        <v>440.13599999999997</v>
      </c>
      <c r="I281" s="112">
        <v>38037.594444444447</v>
      </c>
      <c r="J281" s="112">
        <v>38039.195138888892</v>
      </c>
      <c r="K281" s="108"/>
      <c r="L281" s="108"/>
      <c r="M281" s="108" t="s">
        <v>525</v>
      </c>
      <c r="N281" s="108"/>
      <c r="O281" s="154"/>
    </row>
    <row r="282" spans="1:15" x14ac:dyDescent="0.2">
      <c r="A282" s="213">
        <v>38039</v>
      </c>
      <c r="B282" s="214">
        <v>129.36000000000001</v>
      </c>
      <c r="C282" s="214">
        <v>0</v>
      </c>
      <c r="D282" s="214">
        <v>129.36000000000001</v>
      </c>
      <c r="E282" s="108" t="s">
        <v>524</v>
      </c>
      <c r="F282" s="108">
        <v>0.1</v>
      </c>
      <c r="G282" s="108">
        <f>D282*F282</f>
        <v>12.936000000000002</v>
      </c>
      <c r="H282" s="108"/>
      <c r="I282" s="108"/>
      <c r="J282" s="108"/>
      <c r="K282" s="108"/>
      <c r="L282" s="108"/>
      <c r="M282" s="108"/>
      <c r="N282" s="108"/>
      <c r="O282" s="154"/>
    </row>
    <row r="283" spans="1:15" x14ac:dyDescent="0.2">
      <c r="A283" s="209">
        <v>38040</v>
      </c>
      <c r="B283" s="210">
        <v>42.768000000000001</v>
      </c>
      <c r="C283" s="210">
        <v>0</v>
      </c>
      <c r="D283" s="210">
        <v>42.768000000000001</v>
      </c>
      <c r="O283" s="154"/>
    </row>
    <row r="284" spans="1:15" x14ac:dyDescent="0.2">
      <c r="A284" s="209">
        <v>38041</v>
      </c>
      <c r="B284" s="210">
        <v>22</v>
      </c>
      <c r="C284" s="210">
        <v>0</v>
      </c>
      <c r="D284" s="210">
        <v>22</v>
      </c>
      <c r="O284" s="154"/>
    </row>
    <row r="285" spans="1:15" x14ac:dyDescent="0.2">
      <c r="A285" s="209">
        <v>38042</v>
      </c>
      <c r="B285" s="210">
        <v>66</v>
      </c>
      <c r="C285" s="210">
        <v>0</v>
      </c>
      <c r="D285" s="210">
        <v>66</v>
      </c>
      <c r="O285" s="154"/>
    </row>
    <row r="286" spans="1:15" x14ac:dyDescent="0.2">
      <c r="A286" s="209">
        <v>38043</v>
      </c>
      <c r="B286" s="210">
        <v>88.352000000000004</v>
      </c>
      <c r="C286" s="210">
        <v>11.799999999999999</v>
      </c>
      <c r="D286" s="210">
        <v>100.15199999999999</v>
      </c>
      <c r="O286" s="154"/>
    </row>
    <row r="287" spans="1:15" x14ac:dyDescent="0.2">
      <c r="A287" s="209">
        <v>38044</v>
      </c>
      <c r="B287" s="210">
        <v>91.52000000000001</v>
      </c>
      <c r="C287" s="210">
        <v>0</v>
      </c>
      <c r="D287" s="210">
        <v>91.52000000000001</v>
      </c>
      <c r="O287" s="154"/>
    </row>
    <row r="288" spans="1:15" x14ac:dyDescent="0.2">
      <c r="A288" s="209">
        <v>38045</v>
      </c>
      <c r="B288" s="210">
        <v>21.12</v>
      </c>
      <c r="C288" s="210">
        <v>0</v>
      </c>
      <c r="D288" s="210">
        <v>21.12</v>
      </c>
      <c r="O288" s="154"/>
    </row>
    <row r="289" spans="1:15" x14ac:dyDescent="0.2">
      <c r="A289" s="209">
        <v>38046</v>
      </c>
      <c r="B289" s="210">
        <v>4.4000000000000003E-3</v>
      </c>
      <c r="C289" s="210">
        <v>2.9499999999999999E-3</v>
      </c>
      <c r="D289" s="210">
        <v>7.3500000000000006E-3</v>
      </c>
      <c r="O289" s="154"/>
    </row>
    <row r="290" spans="1:15" x14ac:dyDescent="0.2">
      <c r="A290" s="209">
        <v>38054</v>
      </c>
      <c r="B290" s="210">
        <v>26.4</v>
      </c>
      <c r="C290" s="210">
        <v>0</v>
      </c>
      <c r="D290" s="210">
        <v>26.4</v>
      </c>
      <c r="O290" s="154"/>
    </row>
    <row r="291" spans="1:15" x14ac:dyDescent="0.2">
      <c r="A291" s="209">
        <v>38055</v>
      </c>
      <c r="B291" s="210">
        <v>61.6</v>
      </c>
      <c r="C291" s="210">
        <v>0</v>
      </c>
      <c r="D291" s="210">
        <v>61.6</v>
      </c>
      <c r="O291" s="154"/>
    </row>
    <row r="292" spans="1:15" x14ac:dyDescent="0.2">
      <c r="A292" s="209">
        <v>38056</v>
      </c>
      <c r="B292" s="210">
        <v>71.28</v>
      </c>
      <c r="C292" s="210">
        <v>0</v>
      </c>
      <c r="D292" s="210">
        <v>71.28</v>
      </c>
      <c r="O292" s="154"/>
    </row>
    <row r="293" spans="1:15" x14ac:dyDescent="0.2">
      <c r="A293" s="209">
        <v>38058</v>
      </c>
      <c r="B293" s="210">
        <v>42.24</v>
      </c>
      <c r="C293" s="210">
        <v>0</v>
      </c>
      <c r="D293" s="210">
        <v>42.24</v>
      </c>
      <c r="O293" s="154"/>
    </row>
    <row r="294" spans="1:15" x14ac:dyDescent="0.2">
      <c r="A294" s="209">
        <v>38063</v>
      </c>
      <c r="B294" s="210">
        <v>331.32</v>
      </c>
      <c r="C294" s="210">
        <v>0</v>
      </c>
      <c r="D294" s="210">
        <v>331.32</v>
      </c>
      <c r="O294" s="154"/>
    </row>
    <row r="295" spans="1:15" x14ac:dyDescent="0.2">
      <c r="A295" s="209">
        <v>38064</v>
      </c>
      <c r="B295" s="210">
        <v>97.240000000000009</v>
      </c>
      <c r="C295" s="210">
        <v>0</v>
      </c>
      <c r="D295" s="210">
        <v>97.240000000000009</v>
      </c>
      <c r="O295" s="154"/>
    </row>
    <row r="296" spans="1:15" x14ac:dyDescent="0.2">
      <c r="A296" s="209">
        <v>38065</v>
      </c>
      <c r="B296" s="210">
        <v>71.28</v>
      </c>
      <c r="C296" s="210">
        <v>0</v>
      </c>
      <c r="D296" s="210">
        <v>71.28</v>
      </c>
      <c r="O296" s="154"/>
    </row>
    <row r="297" spans="1:15" x14ac:dyDescent="0.2">
      <c r="A297" s="209">
        <v>38303</v>
      </c>
      <c r="B297" s="210">
        <v>2.64</v>
      </c>
      <c r="C297" s="210">
        <v>0</v>
      </c>
      <c r="D297" s="210">
        <v>2.64</v>
      </c>
      <c r="O297" s="154"/>
    </row>
    <row r="298" spans="1:15" x14ac:dyDescent="0.2">
      <c r="A298" s="209">
        <v>38315</v>
      </c>
      <c r="B298" s="210">
        <v>580.79999999999995</v>
      </c>
      <c r="C298" s="210">
        <v>0</v>
      </c>
      <c r="D298" s="210">
        <v>580.79999999999995</v>
      </c>
      <c r="O298" s="154"/>
    </row>
    <row r="299" spans="1:15" x14ac:dyDescent="0.2">
      <c r="A299" s="209">
        <v>38318</v>
      </c>
      <c r="B299" s="210">
        <v>26.4</v>
      </c>
      <c r="C299" s="210">
        <v>0</v>
      </c>
      <c r="D299" s="210">
        <v>26.4</v>
      </c>
      <c r="O299" s="154"/>
    </row>
    <row r="300" spans="1:15" x14ac:dyDescent="0.2">
      <c r="A300" s="209">
        <v>38320</v>
      </c>
      <c r="B300" s="210">
        <v>101.2</v>
      </c>
      <c r="C300" s="210">
        <v>0</v>
      </c>
      <c r="D300" s="210">
        <v>101.2</v>
      </c>
      <c r="O300" s="154"/>
    </row>
    <row r="301" spans="1:15" x14ac:dyDescent="0.2">
      <c r="A301" s="209">
        <v>38321</v>
      </c>
      <c r="B301" s="210">
        <v>2655.7520000000004</v>
      </c>
      <c r="C301" s="210">
        <v>165.2</v>
      </c>
      <c r="D301" s="210">
        <v>2820.9520000000002</v>
      </c>
      <c r="O301" s="154"/>
    </row>
    <row r="302" spans="1:15" x14ac:dyDescent="0.2">
      <c r="A302" s="209">
        <v>38322</v>
      </c>
      <c r="B302" s="210">
        <v>235.84</v>
      </c>
      <c r="C302" s="210">
        <v>0</v>
      </c>
      <c r="D302" s="210">
        <v>235.84</v>
      </c>
      <c r="O302" s="154"/>
    </row>
    <row r="303" spans="1:15" x14ac:dyDescent="0.2">
      <c r="A303" s="209">
        <v>38323</v>
      </c>
      <c r="B303" s="210">
        <v>130.9</v>
      </c>
      <c r="C303" s="210">
        <v>32.449999999999996</v>
      </c>
      <c r="D303" s="210">
        <v>163.35</v>
      </c>
      <c r="O303" s="154"/>
    </row>
    <row r="304" spans="1:15" x14ac:dyDescent="0.2">
      <c r="A304" s="209">
        <v>38324</v>
      </c>
      <c r="B304" s="210">
        <v>73.524000000000001</v>
      </c>
      <c r="C304" s="210">
        <v>0</v>
      </c>
      <c r="D304" s="210">
        <v>73.524000000000001</v>
      </c>
      <c r="O304" s="154"/>
    </row>
    <row r="305" spans="1:15" x14ac:dyDescent="0.2">
      <c r="A305" s="209">
        <v>38325</v>
      </c>
      <c r="B305" s="210">
        <v>52.8</v>
      </c>
      <c r="C305" s="210">
        <v>0</v>
      </c>
      <c r="D305" s="210">
        <v>52.8</v>
      </c>
      <c r="O305" s="154"/>
    </row>
    <row r="306" spans="1:15" x14ac:dyDescent="0.2">
      <c r="A306" s="209">
        <v>38326</v>
      </c>
      <c r="B306" s="210">
        <v>22</v>
      </c>
      <c r="C306" s="210">
        <v>0</v>
      </c>
      <c r="D306" s="210">
        <v>22</v>
      </c>
      <c r="O306" s="154"/>
    </row>
    <row r="307" spans="1:15" x14ac:dyDescent="0.2">
      <c r="A307" s="209">
        <v>38331</v>
      </c>
      <c r="B307" s="210">
        <v>0.2112</v>
      </c>
      <c r="C307" s="210">
        <v>39.323500000000003</v>
      </c>
      <c r="D307" s="210">
        <v>39.534700000000001</v>
      </c>
      <c r="O307" s="154"/>
    </row>
    <row r="308" spans="1:15" x14ac:dyDescent="0.2">
      <c r="A308" s="209">
        <v>38338</v>
      </c>
      <c r="B308" s="210">
        <v>7.0400000000000004E-2</v>
      </c>
      <c r="C308" s="210">
        <v>0.1888</v>
      </c>
      <c r="D308" s="210">
        <v>0.25919999999999999</v>
      </c>
      <c r="O308" s="154"/>
    </row>
    <row r="309" spans="1:15" x14ac:dyDescent="0.2">
      <c r="A309" s="209">
        <v>38341</v>
      </c>
      <c r="B309" s="210">
        <v>119.15199999999999</v>
      </c>
      <c r="C309" s="210">
        <v>0</v>
      </c>
      <c r="D309" s="210">
        <v>119.15199999999999</v>
      </c>
    </row>
    <row r="310" spans="1:15" x14ac:dyDescent="0.2">
      <c r="A310" s="209">
        <v>38342</v>
      </c>
      <c r="B310" s="210">
        <v>77</v>
      </c>
      <c r="C310" s="210">
        <v>0</v>
      </c>
      <c r="D310" s="210">
        <v>77</v>
      </c>
    </row>
    <row r="311" spans="1:15" x14ac:dyDescent="0.2">
      <c r="A311" s="209">
        <v>38348</v>
      </c>
      <c r="B311" s="210">
        <v>161.47999999999999</v>
      </c>
      <c r="C311" s="210">
        <v>0</v>
      </c>
      <c r="D311" s="210">
        <v>161.47999999999999</v>
      </c>
    </row>
    <row r="312" spans="1:15" x14ac:dyDescent="0.2">
      <c r="A312" s="209">
        <v>38350</v>
      </c>
      <c r="B312" s="210">
        <v>131.91200000000001</v>
      </c>
      <c r="C312" s="210">
        <v>17.7</v>
      </c>
      <c r="D312" s="210">
        <v>149.61200000000002</v>
      </c>
      <c r="I312" s="109"/>
      <c r="J312" s="109"/>
    </row>
    <row r="313" spans="1:15" x14ac:dyDescent="0.2">
      <c r="A313" s="209">
        <v>38351</v>
      </c>
      <c r="B313" s="210">
        <v>17.16</v>
      </c>
      <c r="C313" s="210">
        <v>0</v>
      </c>
      <c r="D313" s="210">
        <v>17.16</v>
      </c>
      <c r="E313" s="122" t="s">
        <v>494</v>
      </c>
      <c r="F313" s="108">
        <v>0</v>
      </c>
      <c r="G313" s="108">
        <f>D313*F313</f>
        <v>0</v>
      </c>
      <c r="H313" s="108">
        <f>SUM(G313)</f>
        <v>0</v>
      </c>
      <c r="I313" s="112">
        <v>38353.706944444442</v>
      </c>
      <c r="J313" s="112">
        <v>38354.01458333333</v>
      </c>
      <c r="K313" s="119">
        <v>38353.583333333336</v>
      </c>
      <c r="L313" s="119">
        <v>38354.041666666664</v>
      </c>
      <c r="M313" s="107" t="s">
        <v>492</v>
      </c>
      <c r="N313" s="108"/>
    </row>
    <row r="314" spans="1:15" x14ac:dyDescent="0.2">
      <c r="A314" s="209">
        <v>38355</v>
      </c>
      <c r="B314" s="210">
        <v>1866.3040000000001</v>
      </c>
      <c r="C314" s="210">
        <v>203.55</v>
      </c>
      <c r="D314" s="210">
        <v>2069.8539999999998</v>
      </c>
      <c r="E314" s="122" t="s">
        <v>490</v>
      </c>
      <c r="F314" s="108">
        <v>0.8</v>
      </c>
      <c r="G314" s="108">
        <f>D314*F314</f>
        <v>1655.8832</v>
      </c>
      <c r="H314" s="108">
        <f>SUM(G314)</f>
        <v>1655.8832</v>
      </c>
      <c r="I314" s="112">
        <v>38355.550000000003</v>
      </c>
      <c r="J314" s="112">
        <v>38355.790277777778</v>
      </c>
      <c r="K314" s="119">
        <v>38355.416666666664</v>
      </c>
      <c r="L314" s="119">
        <v>38355.6875</v>
      </c>
      <c r="M314" s="107" t="s">
        <v>493</v>
      </c>
      <c r="N314" s="108"/>
    </row>
    <row r="315" spans="1:15" x14ac:dyDescent="0.2">
      <c r="A315" s="209">
        <v>38356</v>
      </c>
      <c r="B315" s="210">
        <v>511.06</v>
      </c>
      <c r="C315" s="210">
        <v>76.7</v>
      </c>
      <c r="D315" s="210">
        <v>587.76</v>
      </c>
      <c r="K315" s="120"/>
      <c r="L315" s="120"/>
      <c r="M315" s="114"/>
    </row>
    <row r="316" spans="1:15" x14ac:dyDescent="0.2">
      <c r="A316" s="209">
        <v>38357</v>
      </c>
      <c r="B316" s="210">
        <v>558.79999999999995</v>
      </c>
      <c r="C316" s="210">
        <v>203.55</v>
      </c>
      <c r="D316" s="210">
        <v>762.35</v>
      </c>
    </row>
    <row r="317" spans="1:15" x14ac:dyDescent="0.2">
      <c r="A317" s="209">
        <v>38358</v>
      </c>
      <c r="B317" s="210">
        <v>1090.232</v>
      </c>
      <c r="C317" s="210">
        <v>59</v>
      </c>
      <c r="D317" s="210">
        <v>1149.232</v>
      </c>
    </row>
    <row r="318" spans="1:15" x14ac:dyDescent="0.2">
      <c r="A318" s="209">
        <v>38359</v>
      </c>
      <c r="B318" s="210">
        <v>206.8</v>
      </c>
      <c r="C318" s="210">
        <v>11.799999999999999</v>
      </c>
      <c r="D318" s="210">
        <v>218.6</v>
      </c>
    </row>
    <row r="319" spans="1:15" x14ac:dyDescent="0.2">
      <c r="A319" s="209">
        <v>38362</v>
      </c>
      <c r="B319" s="210">
        <v>55.44</v>
      </c>
      <c r="C319" s="210">
        <v>0</v>
      </c>
      <c r="D319" s="210">
        <v>55.44</v>
      </c>
    </row>
    <row r="320" spans="1:15" x14ac:dyDescent="0.2">
      <c r="A320" s="209">
        <v>38365</v>
      </c>
      <c r="B320" s="210">
        <v>147.4</v>
      </c>
      <c r="C320" s="210">
        <v>0</v>
      </c>
      <c r="D320" s="210">
        <v>147.4</v>
      </c>
      <c r="E320" s="122" t="s">
        <v>489</v>
      </c>
      <c r="F320" s="108">
        <v>0</v>
      </c>
      <c r="G320" s="108">
        <f>D320*F320</f>
        <v>0</v>
      </c>
      <c r="H320" s="108">
        <f>SUM(G320)</f>
        <v>0</v>
      </c>
      <c r="I320" s="112">
        <v>38363.564583333333</v>
      </c>
      <c r="J320" s="112">
        <v>38365.350694444445</v>
      </c>
      <c r="K320" s="108"/>
      <c r="L320" s="108"/>
      <c r="M320" s="107" t="s">
        <v>447</v>
      </c>
      <c r="N320" s="108"/>
    </row>
    <row r="321" spans="1:5" x14ac:dyDescent="0.2">
      <c r="A321" s="209">
        <v>38366</v>
      </c>
      <c r="B321" s="210">
        <v>140.80000000000001</v>
      </c>
      <c r="C321" s="210">
        <v>0</v>
      </c>
      <c r="D321" s="210">
        <v>140.80000000000001</v>
      </c>
      <c r="E321" s="124"/>
    </row>
    <row r="322" spans="1:5" x14ac:dyDescent="0.2">
      <c r="A322" s="209">
        <v>38370</v>
      </c>
      <c r="B322" s="210">
        <v>339.24</v>
      </c>
      <c r="C322" s="210">
        <v>118</v>
      </c>
      <c r="D322" s="210">
        <v>457.24</v>
      </c>
      <c r="E322" s="124"/>
    </row>
    <row r="323" spans="1:5" x14ac:dyDescent="0.2">
      <c r="A323" s="209">
        <v>38371</v>
      </c>
      <c r="B323" s="210">
        <v>257.39999999999998</v>
      </c>
      <c r="C323" s="210">
        <v>0</v>
      </c>
      <c r="D323" s="210">
        <v>257.39999999999998</v>
      </c>
    </row>
    <row r="324" spans="1:5" x14ac:dyDescent="0.2">
      <c r="A324" s="209">
        <v>38372</v>
      </c>
      <c r="B324" s="210">
        <v>685.3</v>
      </c>
      <c r="C324" s="210">
        <v>103.25</v>
      </c>
      <c r="D324" s="210">
        <v>788.55</v>
      </c>
    </row>
    <row r="325" spans="1:5" x14ac:dyDescent="0.2">
      <c r="A325" s="209">
        <v>38373</v>
      </c>
      <c r="B325" s="210">
        <v>658.24</v>
      </c>
      <c r="C325" s="210">
        <v>123.89999999999999</v>
      </c>
      <c r="D325" s="210">
        <v>782.14</v>
      </c>
    </row>
    <row r="326" spans="1:5" x14ac:dyDescent="0.2">
      <c r="A326" s="209">
        <v>38374</v>
      </c>
      <c r="B326" s="210">
        <v>86.24</v>
      </c>
      <c r="C326" s="210">
        <v>0</v>
      </c>
      <c r="D326" s="210">
        <v>86.24</v>
      </c>
    </row>
    <row r="327" spans="1:5" x14ac:dyDescent="0.2">
      <c r="A327" s="209">
        <v>38376</v>
      </c>
      <c r="B327" s="210">
        <v>249.48</v>
      </c>
      <c r="C327" s="210">
        <v>0</v>
      </c>
      <c r="D327" s="210">
        <v>249.48</v>
      </c>
    </row>
    <row r="328" spans="1:5" x14ac:dyDescent="0.2">
      <c r="A328" s="209">
        <v>38378</v>
      </c>
      <c r="B328" s="210">
        <v>515.68000000000006</v>
      </c>
      <c r="C328" s="210">
        <v>135.69999999999999</v>
      </c>
      <c r="D328" s="210">
        <v>651.38</v>
      </c>
    </row>
    <row r="329" spans="1:5" x14ac:dyDescent="0.2">
      <c r="A329" s="209">
        <v>38379</v>
      </c>
      <c r="B329" s="210">
        <v>198.88</v>
      </c>
      <c r="C329" s="210">
        <v>67.849999999999994</v>
      </c>
      <c r="D329" s="210">
        <v>266.73</v>
      </c>
    </row>
    <row r="330" spans="1:5" x14ac:dyDescent="0.2">
      <c r="A330" s="209">
        <v>38380</v>
      </c>
      <c r="B330" s="210">
        <v>85.800000000000011</v>
      </c>
      <c r="C330" s="210">
        <v>0</v>
      </c>
      <c r="D330" s="210">
        <v>85.800000000000011</v>
      </c>
    </row>
    <row r="331" spans="1:5" x14ac:dyDescent="0.2">
      <c r="A331" s="209">
        <v>38386</v>
      </c>
      <c r="B331" s="210">
        <v>35.200000000000003</v>
      </c>
      <c r="C331" s="210">
        <v>0</v>
      </c>
      <c r="D331" s="210">
        <v>35.200000000000003</v>
      </c>
    </row>
    <row r="332" spans="1:5" x14ac:dyDescent="0.2">
      <c r="A332" s="209">
        <v>38387</v>
      </c>
      <c r="B332" s="210">
        <v>44</v>
      </c>
      <c r="C332" s="210">
        <v>0</v>
      </c>
      <c r="D332" s="210">
        <v>44</v>
      </c>
    </row>
    <row r="333" spans="1:5" x14ac:dyDescent="0.2">
      <c r="A333" s="209">
        <v>38388</v>
      </c>
      <c r="B333" s="210">
        <v>54.78</v>
      </c>
      <c r="C333" s="210">
        <v>0</v>
      </c>
      <c r="D333" s="210">
        <v>54.78</v>
      </c>
    </row>
    <row r="334" spans="1:5" x14ac:dyDescent="0.2">
      <c r="A334" s="209">
        <v>38390</v>
      </c>
      <c r="B334" s="210">
        <v>95.699999999999989</v>
      </c>
      <c r="C334" s="210">
        <v>0</v>
      </c>
      <c r="D334" s="210">
        <v>95.699999999999989</v>
      </c>
    </row>
    <row r="335" spans="1:5" x14ac:dyDescent="0.2">
      <c r="A335" s="209">
        <v>38391</v>
      </c>
      <c r="B335" s="210">
        <v>6.6</v>
      </c>
      <c r="C335" s="210">
        <v>0</v>
      </c>
      <c r="D335" s="210">
        <v>6.6</v>
      </c>
    </row>
    <row r="336" spans="1:5" x14ac:dyDescent="0.2">
      <c r="A336" s="209">
        <v>38392</v>
      </c>
      <c r="B336" s="210">
        <v>488.4</v>
      </c>
      <c r="C336" s="210">
        <v>29.5</v>
      </c>
      <c r="D336" s="210">
        <v>517.9</v>
      </c>
    </row>
    <row r="337" spans="1:14" x14ac:dyDescent="0.2">
      <c r="A337" s="209">
        <v>38393</v>
      </c>
      <c r="B337" s="210">
        <v>26.4</v>
      </c>
      <c r="C337" s="210">
        <v>0</v>
      </c>
      <c r="D337" s="210">
        <v>26.4</v>
      </c>
    </row>
    <row r="338" spans="1:14" x14ac:dyDescent="0.2">
      <c r="A338" s="209">
        <v>38394</v>
      </c>
      <c r="B338" s="210">
        <v>13.2</v>
      </c>
      <c r="C338" s="210">
        <v>0</v>
      </c>
      <c r="D338" s="210">
        <v>13.2</v>
      </c>
    </row>
    <row r="339" spans="1:14" x14ac:dyDescent="0.2">
      <c r="A339" s="209">
        <v>38399</v>
      </c>
      <c r="B339" s="210">
        <v>37.4</v>
      </c>
      <c r="C339" s="210">
        <v>0</v>
      </c>
      <c r="D339" s="210">
        <v>37.4</v>
      </c>
    </row>
    <row r="340" spans="1:14" x14ac:dyDescent="0.2">
      <c r="A340" s="209">
        <v>38403</v>
      </c>
      <c r="B340" s="210">
        <v>528</v>
      </c>
      <c r="C340" s="210">
        <v>44.25</v>
      </c>
      <c r="D340" s="210">
        <v>572.25</v>
      </c>
      <c r="E340" s="122" t="s">
        <v>488</v>
      </c>
      <c r="F340" s="108">
        <v>0.95</v>
      </c>
      <c r="G340" s="108">
        <f t="shared" ref="G340:G341" si="10">D340*F340</f>
        <v>543.63749999999993</v>
      </c>
      <c r="H340" s="108">
        <f>SUM(G340:G341)</f>
        <v>543.63749999999993</v>
      </c>
      <c r="I340" s="112">
        <v>38403.433333333334</v>
      </c>
      <c r="J340" s="112">
        <v>38404.020138888889</v>
      </c>
      <c r="K340" s="119">
        <v>38402.9375</v>
      </c>
      <c r="L340" s="119">
        <v>38403.708333333336</v>
      </c>
      <c r="M340" s="107" t="s">
        <v>428</v>
      </c>
      <c r="N340" s="117">
        <v>1</v>
      </c>
    </row>
    <row r="341" spans="1:14" x14ac:dyDescent="0.2">
      <c r="A341" s="209">
        <v>38404</v>
      </c>
      <c r="B341" s="210">
        <v>542.30000000000007</v>
      </c>
      <c r="C341" s="210">
        <v>0</v>
      </c>
      <c r="D341" s="210">
        <v>542.30000000000007</v>
      </c>
      <c r="E341" s="122" t="s">
        <v>488</v>
      </c>
      <c r="F341" s="108">
        <v>0</v>
      </c>
      <c r="G341" s="108">
        <f t="shared" si="10"/>
        <v>0</v>
      </c>
      <c r="H341" s="108"/>
      <c r="I341" s="108"/>
      <c r="J341" s="108"/>
      <c r="K341" s="108"/>
      <c r="L341" s="108"/>
      <c r="M341" s="108"/>
      <c r="N341" s="108"/>
    </row>
    <row r="342" spans="1:14" x14ac:dyDescent="0.2">
      <c r="A342" s="209">
        <v>38405</v>
      </c>
      <c r="B342" s="210">
        <v>33</v>
      </c>
      <c r="C342" s="210">
        <v>0</v>
      </c>
      <c r="D342" s="210">
        <v>33</v>
      </c>
    </row>
    <row r="343" spans="1:14" x14ac:dyDescent="0.2">
      <c r="A343" s="209">
        <v>38406</v>
      </c>
      <c r="B343" s="210">
        <v>37.4</v>
      </c>
      <c r="C343" s="210">
        <v>0</v>
      </c>
      <c r="D343" s="210">
        <v>37.4</v>
      </c>
    </row>
    <row r="344" spans="1:14" x14ac:dyDescent="0.2">
      <c r="A344" s="209">
        <v>38407</v>
      </c>
      <c r="B344" s="210">
        <v>54.12</v>
      </c>
      <c r="C344" s="210">
        <v>0</v>
      </c>
      <c r="D344" s="210">
        <v>54.12</v>
      </c>
    </row>
    <row r="345" spans="1:14" x14ac:dyDescent="0.2">
      <c r="A345" s="209">
        <v>38408</v>
      </c>
      <c r="B345" s="210">
        <v>112.64</v>
      </c>
      <c r="C345" s="210">
        <v>17.7</v>
      </c>
      <c r="D345" s="210">
        <v>130.34</v>
      </c>
    </row>
    <row r="346" spans="1:14" x14ac:dyDescent="0.2">
      <c r="A346" s="209">
        <v>38411</v>
      </c>
      <c r="B346" s="210">
        <v>1963.06</v>
      </c>
      <c r="C346" s="210">
        <v>73.75</v>
      </c>
      <c r="D346" s="210">
        <v>2036.81</v>
      </c>
    </row>
    <row r="347" spans="1:14" x14ac:dyDescent="0.2">
      <c r="A347" s="209">
        <v>38412</v>
      </c>
      <c r="B347" s="210">
        <v>52.8</v>
      </c>
      <c r="C347" s="210">
        <v>0</v>
      </c>
      <c r="D347" s="210">
        <v>52.8</v>
      </c>
    </row>
    <row r="348" spans="1:14" x14ac:dyDescent="0.2">
      <c r="A348" s="209">
        <v>38415</v>
      </c>
      <c r="B348" s="210">
        <v>15.84</v>
      </c>
      <c r="C348" s="210">
        <v>0</v>
      </c>
      <c r="D348" s="210">
        <v>15.84</v>
      </c>
    </row>
    <row r="349" spans="1:14" x14ac:dyDescent="0.2">
      <c r="A349" s="209">
        <v>38419</v>
      </c>
      <c r="B349" s="210">
        <v>15.84</v>
      </c>
      <c r="C349" s="210">
        <v>0</v>
      </c>
      <c r="D349" s="210">
        <v>15.84</v>
      </c>
    </row>
    <row r="350" spans="1:14" x14ac:dyDescent="0.2">
      <c r="A350" s="209">
        <v>38420</v>
      </c>
      <c r="B350" s="210">
        <v>66.528000000000006</v>
      </c>
      <c r="C350" s="210">
        <v>0</v>
      </c>
      <c r="D350" s="210">
        <v>66.528000000000006</v>
      </c>
    </row>
    <row r="351" spans="1:14" x14ac:dyDescent="0.2">
      <c r="A351" s="209">
        <v>38421</v>
      </c>
      <c r="B351" s="210">
        <v>434.45600000000002</v>
      </c>
      <c r="C351" s="210">
        <v>0</v>
      </c>
      <c r="D351" s="210">
        <v>434.45600000000002</v>
      </c>
    </row>
    <row r="352" spans="1:14" x14ac:dyDescent="0.2">
      <c r="A352" s="209">
        <v>38422</v>
      </c>
      <c r="B352" s="210">
        <v>313.72000000000003</v>
      </c>
      <c r="C352" s="210">
        <v>0</v>
      </c>
      <c r="D352" s="210">
        <v>313.72000000000003</v>
      </c>
    </row>
    <row r="353" spans="1:14" x14ac:dyDescent="0.2">
      <c r="A353" s="209">
        <v>38423</v>
      </c>
      <c r="B353" s="210">
        <v>105.6</v>
      </c>
      <c r="C353" s="210">
        <v>0</v>
      </c>
      <c r="D353" s="210">
        <v>105.6</v>
      </c>
    </row>
    <row r="354" spans="1:14" x14ac:dyDescent="0.2">
      <c r="A354" s="209">
        <v>38425</v>
      </c>
      <c r="B354" s="210">
        <v>97.02</v>
      </c>
      <c r="C354" s="210">
        <v>0</v>
      </c>
      <c r="D354" s="210">
        <v>97.02</v>
      </c>
    </row>
    <row r="355" spans="1:14" x14ac:dyDescent="0.2">
      <c r="A355" s="209">
        <v>38426</v>
      </c>
      <c r="B355" s="210">
        <v>19.36</v>
      </c>
      <c r="C355" s="210">
        <v>0</v>
      </c>
      <c r="D355" s="210">
        <v>19.36</v>
      </c>
    </row>
    <row r="356" spans="1:14" x14ac:dyDescent="0.2">
      <c r="A356" s="209">
        <v>38427</v>
      </c>
      <c r="B356" s="210">
        <v>39.6</v>
      </c>
      <c r="C356" s="210">
        <v>0</v>
      </c>
      <c r="D356" s="210">
        <v>39.6</v>
      </c>
    </row>
    <row r="357" spans="1:14" x14ac:dyDescent="0.2">
      <c r="A357" s="209">
        <v>38428</v>
      </c>
      <c r="B357" s="210">
        <v>1409.1439999999998</v>
      </c>
      <c r="C357" s="210">
        <v>159.29999999999998</v>
      </c>
      <c r="D357" s="210">
        <v>1568.444</v>
      </c>
      <c r="E357" s="122" t="s">
        <v>487</v>
      </c>
      <c r="F357" s="108">
        <v>0.95</v>
      </c>
      <c r="G357" s="108">
        <f t="shared" ref="G357:G358" si="11">D357*F357</f>
        <v>1490.0218</v>
      </c>
      <c r="H357" s="108">
        <f>SUM(G357:G358)</f>
        <v>1490.0218</v>
      </c>
      <c r="I357" s="112">
        <v>38428.825694444444</v>
      </c>
      <c r="J357" s="112">
        <v>38429.541666666664</v>
      </c>
      <c r="K357" s="108"/>
      <c r="L357" s="108" t="s">
        <v>428</v>
      </c>
      <c r="M357" s="108"/>
      <c r="N357" s="108"/>
    </row>
    <row r="358" spans="1:14" x14ac:dyDescent="0.2">
      <c r="A358" s="209">
        <v>38429</v>
      </c>
      <c r="B358" s="210">
        <v>205.92000000000002</v>
      </c>
      <c r="C358" s="210">
        <v>0</v>
      </c>
      <c r="D358" s="210">
        <v>205.92000000000002</v>
      </c>
      <c r="E358" s="122" t="s">
        <v>495</v>
      </c>
      <c r="F358" s="108">
        <v>0</v>
      </c>
      <c r="G358" s="108">
        <f t="shared" si="11"/>
        <v>0</v>
      </c>
      <c r="H358" s="108">
        <f t="shared" ref="H358" si="12">SUM(G358)</f>
        <v>0</v>
      </c>
      <c r="I358" s="112">
        <v>38429.686805555553</v>
      </c>
      <c r="J358" s="112">
        <v>38430.84375</v>
      </c>
      <c r="K358" s="108"/>
      <c r="L358" s="108" t="s">
        <v>496</v>
      </c>
      <c r="M358" s="108"/>
      <c r="N358" s="108"/>
    </row>
    <row r="359" spans="1:14" x14ac:dyDescent="0.2">
      <c r="A359" s="209">
        <v>38432</v>
      </c>
      <c r="B359" s="210">
        <v>8.8000000000000007</v>
      </c>
      <c r="C359" s="210">
        <v>0</v>
      </c>
      <c r="D359" s="210">
        <v>8.8000000000000007</v>
      </c>
    </row>
    <row r="360" spans="1:14" x14ac:dyDescent="0.2">
      <c r="A360" s="209">
        <v>38433</v>
      </c>
      <c r="B360" s="210">
        <v>39.6</v>
      </c>
      <c r="C360" s="210">
        <v>0</v>
      </c>
      <c r="D360" s="210">
        <v>39.6</v>
      </c>
    </row>
    <row r="361" spans="1:14" x14ac:dyDescent="0.2">
      <c r="A361" s="209">
        <v>38434</v>
      </c>
      <c r="B361" s="210">
        <v>40.92</v>
      </c>
      <c r="C361" s="210">
        <v>0</v>
      </c>
      <c r="D361" s="210">
        <v>40.92</v>
      </c>
    </row>
    <row r="362" spans="1:14" x14ac:dyDescent="0.2">
      <c r="A362" s="209">
        <v>38435</v>
      </c>
      <c r="B362" s="210">
        <v>50.160000000000004</v>
      </c>
      <c r="C362" s="210">
        <v>0</v>
      </c>
      <c r="D362" s="210">
        <v>50.160000000000004</v>
      </c>
    </row>
    <row r="363" spans="1:14" x14ac:dyDescent="0.2">
      <c r="A363" s="209">
        <v>38437</v>
      </c>
      <c r="B363" s="210">
        <v>29.04</v>
      </c>
      <c r="C363" s="210">
        <v>0</v>
      </c>
      <c r="D363" s="210">
        <v>29.04</v>
      </c>
    </row>
    <row r="364" spans="1:14" x14ac:dyDescent="0.2">
      <c r="A364" s="209">
        <v>38672</v>
      </c>
      <c r="B364" s="210">
        <v>30.8</v>
      </c>
      <c r="C364" s="210">
        <v>0</v>
      </c>
      <c r="D364" s="210">
        <v>30.8</v>
      </c>
    </row>
    <row r="365" spans="1:14" x14ac:dyDescent="0.2">
      <c r="A365" s="209">
        <v>38674</v>
      </c>
      <c r="B365" s="210">
        <v>154</v>
      </c>
      <c r="C365" s="210">
        <v>0</v>
      </c>
      <c r="D365" s="210">
        <v>154</v>
      </c>
    </row>
    <row r="366" spans="1:14" x14ac:dyDescent="0.2">
      <c r="A366" s="209">
        <v>38679</v>
      </c>
      <c r="B366" s="210">
        <v>681.56000000000006</v>
      </c>
      <c r="C366" s="210">
        <v>141.6</v>
      </c>
      <c r="D366" s="210">
        <v>823.16000000000008</v>
      </c>
    </row>
    <row r="367" spans="1:14" x14ac:dyDescent="0.2">
      <c r="A367" s="209">
        <v>38681</v>
      </c>
      <c r="B367" s="210">
        <v>1562.3519999999999</v>
      </c>
      <c r="C367" s="210">
        <v>0</v>
      </c>
      <c r="D367" s="210">
        <v>1562.3519999999999</v>
      </c>
    </row>
    <row r="368" spans="1:14" x14ac:dyDescent="0.2">
      <c r="A368" s="209">
        <v>38682</v>
      </c>
      <c r="B368" s="210">
        <v>1.76</v>
      </c>
      <c r="C368" s="210">
        <v>0</v>
      </c>
      <c r="D368" s="210">
        <v>1.76</v>
      </c>
    </row>
    <row r="369" spans="1:4" x14ac:dyDescent="0.2">
      <c r="A369" s="209">
        <v>38685</v>
      </c>
      <c r="B369" s="210">
        <v>66</v>
      </c>
      <c r="C369" s="210">
        <v>0</v>
      </c>
      <c r="D369" s="210">
        <v>66</v>
      </c>
    </row>
    <row r="370" spans="1:4" x14ac:dyDescent="0.2">
      <c r="A370" s="209">
        <v>38687</v>
      </c>
      <c r="B370" s="210">
        <v>1003.1999999999999</v>
      </c>
      <c r="C370" s="210">
        <v>132.75</v>
      </c>
      <c r="D370" s="210">
        <v>1135.9499999999998</v>
      </c>
    </row>
    <row r="371" spans="1:4" x14ac:dyDescent="0.2">
      <c r="A371" s="209">
        <v>38689</v>
      </c>
      <c r="B371" s="210">
        <v>88</v>
      </c>
      <c r="C371" s="210">
        <v>0</v>
      </c>
      <c r="D371" s="210">
        <v>88</v>
      </c>
    </row>
    <row r="372" spans="1:4" x14ac:dyDescent="0.2">
      <c r="A372" s="209">
        <v>38690</v>
      </c>
      <c r="B372" s="210">
        <v>308</v>
      </c>
      <c r="C372" s="210">
        <v>59</v>
      </c>
      <c r="D372" s="210">
        <v>367</v>
      </c>
    </row>
    <row r="373" spans="1:4" x14ac:dyDescent="0.2">
      <c r="A373" s="209">
        <v>38691</v>
      </c>
      <c r="B373" s="210">
        <v>901.56000000000006</v>
      </c>
      <c r="C373" s="210">
        <v>0</v>
      </c>
      <c r="D373" s="210">
        <v>901.56000000000006</v>
      </c>
    </row>
    <row r="374" spans="1:4" x14ac:dyDescent="0.2">
      <c r="A374" s="209">
        <v>38692</v>
      </c>
      <c r="B374" s="210">
        <v>79.2</v>
      </c>
      <c r="C374" s="210">
        <v>0</v>
      </c>
      <c r="D374" s="210">
        <v>79.2</v>
      </c>
    </row>
    <row r="375" spans="1:4" x14ac:dyDescent="0.2">
      <c r="A375" s="209">
        <v>38693</v>
      </c>
      <c r="B375" s="210">
        <v>206.71199999999999</v>
      </c>
      <c r="C375" s="210">
        <v>0</v>
      </c>
      <c r="D375" s="210">
        <v>206.71199999999999</v>
      </c>
    </row>
    <row r="376" spans="1:4" x14ac:dyDescent="0.2">
      <c r="A376" s="209">
        <v>38694</v>
      </c>
      <c r="B376" s="210">
        <v>1611.28</v>
      </c>
      <c r="C376" s="210">
        <v>233.05</v>
      </c>
      <c r="D376" s="210">
        <v>1844.33</v>
      </c>
    </row>
    <row r="377" spans="1:4" x14ac:dyDescent="0.2">
      <c r="A377" s="209">
        <v>38695</v>
      </c>
      <c r="B377" s="210">
        <v>578.16</v>
      </c>
      <c r="C377" s="210">
        <v>17.7</v>
      </c>
      <c r="D377" s="210">
        <v>595.86</v>
      </c>
    </row>
    <row r="378" spans="1:4" x14ac:dyDescent="0.2">
      <c r="A378" s="209">
        <v>38698</v>
      </c>
      <c r="B378" s="210">
        <v>202.84</v>
      </c>
      <c r="C378" s="210">
        <v>0</v>
      </c>
      <c r="D378" s="210">
        <v>202.84</v>
      </c>
    </row>
    <row r="379" spans="1:4" x14ac:dyDescent="0.2">
      <c r="A379" s="209">
        <v>38699</v>
      </c>
      <c r="B379" s="210">
        <v>4.4000000000000004</v>
      </c>
      <c r="C379" s="210">
        <v>0</v>
      </c>
      <c r="D379" s="210">
        <v>4.4000000000000004</v>
      </c>
    </row>
    <row r="380" spans="1:4" x14ac:dyDescent="0.2">
      <c r="A380" s="209">
        <v>38700</v>
      </c>
      <c r="B380" s="210">
        <v>1006.28</v>
      </c>
      <c r="C380" s="210">
        <v>244.84999999999997</v>
      </c>
      <c r="D380" s="210">
        <v>1251.1300000000001</v>
      </c>
    </row>
    <row r="381" spans="1:4" x14ac:dyDescent="0.2">
      <c r="A381" s="209">
        <v>38701</v>
      </c>
      <c r="B381" s="210">
        <v>356.4</v>
      </c>
      <c r="C381" s="210">
        <v>123.89999999999999</v>
      </c>
      <c r="D381" s="210">
        <v>480.29999999999995</v>
      </c>
    </row>
    <row r="382" spans="1:4" x14ac:dyDescent="0.2">
      <c r="A382" s="209">
        <v>38702</v>
      </c>
      <c r="B382" s="210">
        <v>253</v>
      </c>
      <c r="C382" s="210">
        <v>29.5</v>
      </c>
      <c r="D382" s="210">
        <v>282.5</v>
      </c>
    </row>
    <row r="383" spans="1:4" x14ac:dyDescent="0.2">
      <c r="A383" s="209">
        <v>38703</v>
      </c>
      <c r="B383" s="210">
        <v>13.2</v>
      </c>
      <c r="C383" s="210">
        <v>0</v>
      </c>
      <c r="D383" s="210">
        <v>13.2</v>
      </c>
    </row>
    <row r="384" spans="1:4" x14ac:dyDescent="0.2">
      <c r="A384" s="209">
        <v>38704</v>
      </c>
      <c r="B384" s="210">
        <v>44</v>
      </c>
      <c r="C384" s="210">
        <v>0</v>
      </c>
      <c r="D384" s="210">
        <v>44</v>
      </c>
    </row>
    <row r="385" spans="1:18" x14ac:dyDescent="0.2">
      <c r="A385" s="209">
        <v>38705</v>
      </c>
      <c r="B385" s="210">
        <v>17.600000000000001</v>
      </c>
      <c r="C385" s="210">
        <v>0</v>
      </c>
      <c r="D385" s="210">
        <v>17.600000000000001</v>
      </c>
    </row>
    <row r="386" spans="1:18" x14ac:dyDescent="0.2">
      <c r="A386" s="209">
        <v>38706</v>
      </c>
      <c r="B386" s="210">
        <v>99.44</v>
      </c>
      <c r="C386" s="210">
        <v>0</v>
      </c>
      <c r="D386" s="210">
        <v>99.44</v>
      </c>
    </row>
    <row r="387" spans="1:18" x14ac:dyDescent="0.2">
      <c r="A387" s="209">
        <v>38707</v>
      </c>
      <c r="B387" s="210">
        <v>127.6</v>
      </c>
      <c r="C387" s="210">
        <v>0</v>
      </c>
      <c r="D387" s="210">
        <v>127.6</v>
      </c>
    </row>
    <row r="388" spans="1:18" x14ac:dyDescent="0.2">
      <c r="A388" s="209">
        <v>38708</v>
      </c>
      <c r="B388" s="210">
        <v>129.57999999999998</v>
      </c>
      <c r="C388" s="210">
        <v>0</v>
      </c>
      <c r="D388" s="210">
        <v>129.57999999999998</v>
      </c>
    </row>
    <row r="389" spans="1:18" x14ac:dyDescent="0.2">
      <c r="A389" s="209">
        <v>38716</v>
      </c>
      <c r="B389" s="210">
        <v>907.72</v>
      </c>
      <c r="C389" s="210">
        <v>109.14999999999999</v>
      </c>
      <c r="D389" s="210">
        <v>1016.87</v>
      </c>
    </row>
    <row r="390" spans="1:18" x14ac:dyDescent="0.2">
      <c r="A390" s="209">
        <v>38717</v>
      </c>
      <c r="B390" s="210">
        <v>88</v>
      </c>
      <c r="C390" s="210">
        <v>0</v>
      </c>
      <c r="D390" s="210">
        <v>88</v>
      </c>
    </row>
    <row r="391" spans="1:18" x14ac:dyDescent="0.2">
      <c r="A391" s="209">
        <v>38727</v>
      </c>
      <c r="B391" s="210">
        <v>74.8</v>
      </c>
      <c r="C391" s="210">
        <v>0</v>
      </c>
      <c r="D391" s="210">
        <v>74.8</v>
      </c>
    </row>
    <row r="392" spans="1:18" x14ac:dyDescent="0.2">
      <c r="A392" s="209">
        <v>38729</v>
      </c>
      <c r="B392" s="210">
        <v>70.400000000000006</v>
      </c>
      <c r="C392" s="210">
        <v>0</v>
      </c>
      <c r="D392" s="210">
        <v>70.400000000000006</v>
      </c>
    </row>
    <row r="393" spans="1:18" x14ac:dyDescent="0.2">
      <c r="A393" s="209">
        <v>38730</v>
      </c>
      <c r="B393" s="210">
        <v>33.264000000000003</v>
      </c>
      <c r="C393" s="210">
        <v>0</v>
      </c>
      <c r="D393" s="210">
        <v>33.264000000000003</v>
      </c>
    </row>
    <row r="394" spans="1:18" x14ac:dyDescent="0.2">
      <c r="A394" s="209">
        <v>38734</v>
      </c>
      <c r="B394" s="210">
        <v>358.11599999999999</v>
      </c>
      <c r="C394" s="210">
        <v>0</v>
      </c>
      <c r="D394" s="210">
        <v>358.11599999999999</v>
      </c>
    </row>
    <row r="395" spans="1:18" x14ac:dyDescent="0.2">
      <c r="A395" s="209">
        <v>38736</v>
      </c>
      <c r="B395" s="210">
        <v>26.4</v>
      </c>
      <c r="C395" s="210">
        <v>0</v>
      </c>
      <c r="D395" s="210">
        <v>26.4</v>
      </c>
    </row>
    <row r="396" spans="1:18" x14ac:dyDescent="0.2">
      <c r="A396" s="209">
        <v>38737</v>
      </c>
      <c r="B396" s="210">
        <v>1415.568</v>
      </c>
      <c r="C396" s="210">
        <v>67.849999999999994</v>
      </c>
      <c r="D396" s="210">
        <v>1483.4180000000001</v>
      </c>
      <c r="E396" s="122" t="s">
        <v>500</v>
      </c>
      <c r="F396" s="107">
        <v>0.9</v>
      </c>
      <c r="G396" s="108">
        <f>D396*F396</f>
        <v>1335.0762000000002</v>
      </c>
      <c r="H396" s="107">
        <f>SUM(G396:G397)</f>
        <v>1426.2442000000001</v>
      </c>
      <c r="I396" s="109">
        <v>38738.056250000001</v>
      </c>
      <c r="J396" s="109">
        <v>38738.161111111112</v>
      </c>
      <c r="K396" s="107"/>
      <c r="L396" s="107"/>
      <c r="M396" s="107"/>
      <c r="N396" s="107"/>
      <c r="R396" s="95"/>
    </row>
    <row r="397" spans="1:18" x14ac:dyDescent="0.2">
      <c r="A397" s="209">
        <v>38738</v>
      </c>
      <c r="B397" s="210">
        <v>911.68</v>
      </c>
      <c r="C397" s="210">
        <v>0</v>
      </c>
      <c r="D397" s="210">
        <v>911.68</v>
      </c>
      <c r="E397" s="122" t="s">
        <v>500</v>
      </c>
      <c r="F397" s="108">
        <v>0.1</v>
      </c>
      <c r="G397" s="108">
        <f>D397*F397</f>
        <v>91.168000000000006</v>
      </c>
      <c r="H397" s="108"/>
      <c r="I397" s="109">
        <v>38738.056250000001</v>
      </c>
      <c r="J397" s="109">
        <v>38738.161111111112</v>
      </c>
      <c r="K397" s="110">
        <v>38737.625</v>
      </c>
      <c r="L397" s="110">
        <v>38738.0625</v>
      </c>
      <c r="M397" s="110" t="s">
        <v>428</v>
      </c>
      <c r="N397" s="111">
        <v>5</v>
      </c>
      <c r="O397" s="211" t="s">
        <v>497</v>
      </c>
      <c r="P397" s="154" t="s">
        <v>511</v>
      </c>
      <c r="Q397" s="154"/>
      <c r="R397" s="95"/>
    </row>
    <row r="398" spans="1:18" x14ac:dyDescent="0.2">
      <c r="A398" s="209">
        <v>38740</v>
      </c>
      <c r="B398" s="210">
        <v>776.16</v>
      </c>
      <c r="C398" s="210">
        <v>0</v>
      </c>
      <c r="D398" s="210">
        <v>776.16</v>
      </c>
      <c r="O398" s="158" t="s">
        <v>500</v>
      </c>
      <c r="P398" s="212">
        <v>729.34400000000005</v>
      </c>
      <c r="Q398" s="154"/>
      <c r="R398" s="95"/>
    </row>
    <row r="399" spans="1:18" x14ac:dyDescent="0.2">
      <c r="A399" s="209">
        <v>38741</v>
      </c>
      <c r="B399" s="210">
        <v>259.82</v>
      </c>
      <c r="C399" s="210">
        <v>0</v>
      </c>
      <c r="D399" s="210">
        <v>259.82</v>
      </c>
      <c r="O399" s="158" t="s">
        <v>510</v>
      </c>
      <c r="P399" s="212">
        <v>2444.6272000000004</v>
      </c>
      <c r="Q399" s="154"/>
      <c r="R399" s="95"/>
    </row>
    <row r="400" spans="1:18" x14ac:dyDescent="0.2">
      <c r="A400" s="209">
        <v>38747</v>
      </c>
      <c r="B400" s="210">
        <v>466.84000000000003</v>
      </c>
      <c r="C400" s="210">
        <v>0</v>
      </c>
      <c r="D400" s="210">
        <v>466.84000000000003</v>
      </c>
      <c r="O400" s="158" t="s">
        <v>502</v>
      </c>
      <c r="P400" s="212">
        <v>1838.04</v>
      </c>
      <c r="Q400" s="154"/>
      <c r="R400" s="95"/>
    </row>
    <row r="401" spans="1:18" x14ac:dyDescent="0.2">
      <c r="A401" s="209">
        <v>38748</v>
      </c>
      <c r="B401" s="210">
        <v>70.400000000000006</v>
      </c>
      <c r="C401" s="210">
        <v>0</v>
      </c>
      <c r="D401" s="210">
        <v>70.400000000000006</v>
      </c>
      <c r="O401" s="158" t="s">
        <v>503</v>
      </c>
      <c r="P401" s="212">
        <v>90.56</v>
      </c>
      <c r="Q401" s="154"/>
      <c r="R401" s="95"/>
    </row>
    <row r="402" spans="1:18" x14ac:dyDescent="0.2">
      <c r="A402" s="209">
        <v>38750</v>
      </c>
      <c r="B402" s="210">
        <v>26.4</v>
      </c>
      <c r="C402" s="210">
        <v>0</v>
      </c>
      <c r="D402" s="210">
        <v>26.4</v>
      </c>
      <c r="O402" s="158" t="s">
        <v>504</v>
      </c>
      <c r="P402" s="212">
        <v>925.1</v>
      </c>
      <c r="Q402" s="154"/>
      <c r="R402" s="95"/>
    </row>
    <row r="403" spans="1:18" x14ac:dyDescent="0.2">
      <c r="A403" s="209">
        <v>38751</v>
      </c>
      <c r="B403" s="210">
        <v>46.2</v>
      </c>
      <c r="C403" s="210">
        <v>0</v>
      </c>
      <c r="D403" s="210">
        <v>46.2</v>
      </c>
      <c r="O403" s="158" t="s">
        <v>505</v>
      </c>
      <c r="P403" s="212">
        <v>531.18999999999994</v>
      </c>
      <c r="Q403" s="154"/>
      <c r="R403" s="95"/>
    </row>
    <row r="404" spans="1:18" x14ac:dyDescent="0.2">
      <c r="A404" s="209">
        <v>38754</v>
      </c>
      <c r="B404" s="210">
        <v>27.72</v>
      </c>
      <c r="C404" s="210">
        <v>0</v>
      </c>
      <c r="D404" s="210">
        <v>27.72</v>
      </c>
      <c r="O404" s="158" t="s">
        <v>506</v>
      </c>
      <c r="P404" s="212">
        <v>112.06799999999998</v>
      </c>
      <c r="Q404" s="154"/>
      <c r="R404" s="95"/>
    </row>
    <row r="405" spans="1:18" x14ac:dyDescent="0.2">
      <c r="A405" s="209">
        <v>38755</v>
      </c>
      <c r="B405" s="210">
        <v>138.6</v>
      </c>
      <c r="C405" s="210">
        <v>0</v>
      </c>
      <c r="D405" s="210">
        <v>138.6</v>
      </c>
      <c r="O405" s="158" t="s">
        <v>507</v>
      </c>
      <c r="P405" s="212">
        <v>38.35</v>
      </c>
      <c r="Q405" s="154"/>
      <c r="R405" s="95"/>
    </row>
    <row r="406" spans="1:18" x14ac:dyDescent="0.2">
      <c r="A406" s="209">
        <v>38757</v>
      </c>
      <c r="B406" s="210">
        <v>317.89999999999998</v>
      </c>
      <c r="C406" s="210">
        <v>103.25</v>
      </c>
      <c r="D406" s="210">
        <v>421.15</v>
      </c>
      <c r="O406" s="158" t="s">
        <v>508</v>
      </c>
      <c r="P406" s="212">
        <v>789.62600000000009</v>
      </c>
      <c r="Q406" s="154"/>
      <c r="R406" s="95"/>
    </row>
    <row r="407" spans="1:18" x14ac:dyDescent="0.2">
      <c r="A407" s="209">
        <v>38758</v>
      </c>
      <c r="B407" s="210">
        <v>124.608</v>
      </c>
      <c r="C407" s="210">
        <v>0</v>
      </c>
      <c r="D407" s="210">
        <v>124.608</v>
      </c>
      <c r="O407" s="158" t="s">
        <v>509</v>
      </c>
      <c r="P407" s="212">
        <v>510.48699999999997</v>
      </c>
      <c r="Q407" s="154"/>
      <c r="R407" s="95"/>
    </row>
    <row r="408" spans="1:18" x14ac:dyDescent="0.2">
      <c r="A408" s="209">
        <v>38759</v>
      </c>
      <c r="B408" s="210">
        <v>160.6</v>
      </c>
      <c r="C408" s="210">
        <v>59</v>
      </c>
      <c r="D408" s="210">
        <v>219.6</v>
      </c>
      <c r="O408" s="158" t="s">
        <v>444</v>
      </c>
      <c r="P408" s="212">
        <v>13.86</v>
      </c>
      <c r="Q408" s="154"/>
      <c r="R408" s="95"/>
    </row>
    <row r="409" spans="1:18" x14ac:dyDescent="0.2">
      <c r="A409" s="209">
        <v>38761</v>
      </c>
      <c r="B409" s="210">
        <v>188.49600000000001</v>
      </c>
      <c r="C409" s="210">
        <v>0</v>
      </c>
      <c r="D409" s="210">
        <v>188.49600000000001</v>
      </c>
      <c r="O409" s="158" t="s">
        <v>443</v>
      </c>
      <c r="P409" s="212">
        <v>4300.0520000000006</v>
      </c>
      <c r="Q409" s="154"/>
      <c r="R409" s="95"/>
    </row>
    <row r="410" spans="1:18" x14ac:dyDescent="0.2">
      <c r="A410" s="209">
        <v>38763</v>
      </c>
      <c r="B410" s="210">
        <v>423.5</v>
      </c>
      <c r="C410" s="210">
        <v>73.75</v>
      </c>
      <c r="D410" s="210">
        <v>497.25000000000006</v>
      </c>
      <c r="O410" s="158" t="s">
        <v>442</v>
      </c>
      <c r="P410" s="212">
        <v>296.60000000000002</v>
      </c>
      <c r="Q410" s="154"/>
      <c r="R410" s="95"/>
    </row>
    <row r="411" spans="1:18" x14ac:dyDescent="0.2">
      <c r="A411" s="209">
        <v>38764</v>
      </c>
      <c r="B411" s="210">
        <v>2949.5840000000003</v>
      </c>
      <c r="C411" s="210">
        <v>106.2</v>
      </c>
      <c r="D411" s="210">
        <v>3055.7840000000006</v>
      </c>
      <c r="E411" s="122" t="s">
        <v>510</v>
      </c>
      <c r="F411" s="108">
        <v>0.85</v>
      </c>
      <c r="G411" s="108">
        <f>D411*F411</f>
        <v>2597.4164000000005</v>
      </c>
      <c r="H411" s="108">
        <f>SUM(G411:G411)</f>
        <v>2597.4164000000005</v>
      </c>
      <c r="I411" s="112">
        <v>38764.228472222225</v>
      </c>
      <c r="J411" s="112">
        <v>38764.740277777775</v>
      </c>
      <c r="K411" s="113">
        <v>38764.291666666664</v>
      </c>
      <c r="L411" s="113">
        <v>38764.770833333336</v>
      </c>
      <c r="M411" s="108" t="s">
        <v>432</v>
      </c>
      <c r="N411" s="108">
        <v>2</v>
      </c>
      <c r="O411" s="158" t="s">
        <v>438</v>
      </c>
      <c r="P411" s="212">
        <v>132.369</v>
      </c>
      <c r="Q411" s="154"/>
      <c r="R411" s="95"/>
    </row>
    <row r="412" spans="1:18" x14ac:dyDescent="0.2">
      <c r="A412" s="209">
        <v>38765</v>
      </c>
      <c r="B412" s="210">
        <v>263.12</v>
      </c>
      <c r="C412" s="210">
        <v>29.5</v>
      </c>
      <c r="D412" s="210">
        <v>292.62</v>
      </c>
      <c r="O412" s="158" t="s">
        <v>452</v>
      </c>
      <c r="P412" s="212">
        <v>308</v>
      </c>
      <c r="Q412" s="154"/>
      <c r="R412" s="95"/>
    </row>
    <row r="413" spans="1:18" x14ac:dyDescent="0.2">
      <c r="A413" s="209">
        <v>38768</v>
      </c>
      <c r="B413" s="210">
        <v>230.56</v>
      </c>
      <c r="C413" s="210">
        <v>0</v>
      </c>
      <c r="D413" s="210">
        <v>230.56</v>
      </c>
      <c r="O413" s="158" t="s">
        <v>454</v>
      </c>
      <c r="P413" s="212">
        <v>10.56</v>
      </c>
      <c r="Q413" s="154"/>
      <c r="R413" s="95"/>
    </row>
    <row r="414" spans="1:18" x14ac:dyDescent="0.2">
      <c r="A414" s="209">
        <v>38772</v>
      </c>
      <c r="B414" s="210">
        <v>92.4</v>
      </c>
      <c r="C414" s="210">
        <v>0</v>
      </c>
      <c r="D414" s="210">
        <v>92.4</v>
      </c>
      <c r="O414" s="158" t="s">
        <v>456</v>
      </c>
      <c r="P414" s="212">
        <v>604.92499999999995</v>
      </c>
      <c r="Q414" s="154"/>
      <c r="R414" s="95"/>
    </row>
    <row r="415" spans="1:18" x14ac:dyDescent="0.2">
      <c r="A415" s="209">
        <v>38774</v>
      </c>
      <c r="B415" s="210">
        <v>138.6</v>
      </c>
      <c r="C415" s="210">
        <v>0</v>
      </c>
      <c r="D415" s="210">
        <v>138.6</v>
      </c>
      <c r="O415" s="158" t="s">
        <v>462</v>
      </c>
      <c r="P415" s="212">
        <v>3541.2941999999998</v>
      </c>
      <c r="R415" s="95"/>
    </row>
    <row r="416" spans="1:18" x14ac:dyDescent="0.2">
      <c r="A416" s="209">
        <v>38775</v>
      </c>
      <c r="B416" s="210">
        <v>24.2</v>
      </c>
      <c r="C416" s="210">
        <v>0</v>
      </c>
      <c r="D416" s="210">
        <v>24.2</v>
      </c>
      <c r="O416" s="158" t="s">
        <v>459</v>
      </c>
      <c r="P416" s="212">
        <v>1050.4930000000002</v>
      </c>
      <c r="R416" s="95"/>
    </row>
    <row r="417" spans="1:18" x14ac:dyDescent="0.2">
      <c r="A417" s="209">
        <v>38777</v>
      </c>
      <c r="B417" s="210">
        <v>28.6</v>
      </c>
      <c r="C417" s="210">
        <v>0</v>
      </c>
      <c r="D417" s="210">
        <v>28.6</v>
      </c>
      <c r="O417" s="158" t="s">
        <v>460</v>
      </c>
      <c r="P417" s="212">
        <v>246.15359999999998</v>
      </c>
      <c r="R417" s="95"/>
    </row>
    <row r="418" spans="1:18" x14ac:dyDescent="0.2">
      <c r="A418" s="209">
        <v>38778</v>
      </c>
      <c r="B418" s="210">
        <v>412.5</v>
      </c>
      <c r="C418" s="210">
        <v>0</v>
      </c>
      <c r="D418" s="210">
        <v>412.5</v>
      </c>
      <c r="O418" s="158" t="s">
        <v>461</v>
      </c>
      <c r="P418" s="212">
        <v>0</v>
      </c>
      <c r="R418" s="95"/>
    </row>
    <row r="419" spans="1:18" x14ac:dyDescent="0.2">
      <c r="A419" s="209">
        <v>38779</v>
      </c>
      <c r="B419" s="210">
        <v>40.26</v>
      </c>
      <c r="C419" s="210">
        <v>0</v>
      </c>
      <c r="D419" s="210">
        <v>40.26</v>
      </c>
      <c r="O419" s="158" t="s">
        <v>455</v>
      </c>
      <c r="P419" s="212">
        <v>0</v>
      </c>
      <c r="R419" s="95"/>
    </row>
    <row r="420" spans="1:18" x14ac:dyDescent="0.2">
      <c r="A420" s="209">
        <v>38780</v>
      </c>
      <c r="B420" s="210">
        <v>17.600000000000001</v>
      </c>
      <c r="C420" s="210">
        <v>0</v>
      </c>
      <c r="D420" s="210">
        <v>17.600000000000001</v>
      </c>
      <c r="O420" s="158" t="s">
        <v>470</v>
      </c>
      <c r="P420" s="212">
        <v>2122.91</v>
      </c>
      <c r="R420" s="95"/>
    </row>
    <row r="421" spans="1:18" x14ac:dyDescent="0.2">
      <c r="A421" s="209">
        <v>38782</v>
      </c>
      <c r="B421" s="210">
        <v>1796.74</v>
      </c>
      <c r="C421" s="210">
        <v>41.3</v>
      </c>
      <c r="D421" s="210">
        <v>1838.04</v>
      </c>
      <c r="E421" s="122" t="s">
        <v>502</v>
      </c>
      <c r="F421" s="108">
        <v>1</v>
      </c>
      <c r="G421" s="108">
        <f>D421*F421</f>
        <v>1838.04</v>
      </c>
      <c r="H421" s="108">
        <f>SUM(G421)</f>
        <v>1838.04</v>
      </c>
      <c r="I421" s="112">
        <v>38782.041666666664</v>
      </c>
      <c r="J421" s="112">
        <v>38782.59375</v>
      </c>
      <c r="K421" s="113">
        <v>38782.25</v>
      </c>
      <c r="L421" s="113">
        <v>38782.5</v>
      </c>
      <c r="M421" s="108" t="s">
        <v>428</v>
      </c>
      <c r="N421" s="108">
        <v>1.5</v>
      </c>
      <c r="O421" s="158" t="s">
        <v>471</v>
      </c>
      <c r="P421" s="212">
        <v>0</v>
      </c>
      <c r="R421" s="95"/>
    </row>
    <row r="422" spans="1:18" x14ac:dyDescent="0.2">
      <c r="A422" s="209">
        <v>38783</v>
      </c>
      <c r="B422" s="210">
        <v>81.84</v>
      </c>
      <c r="C422" s="210">
        <v>23.599999999999998</v>
      </c>
      <c r="D422" s="210">
        <v>105.44</v>
      </c>
      <c r="E422" s="122" t="s">
        <v>503</v>
      </c>
      <c r="F422" s="108">
        <v>0.5</v>
      </c>
      <c r="G422" s="108">
        <f t="shared" ref="G422:G424" si="13">D422*F422</f>
        <v>52.72</v>
      </c>
      <c r="H422" s="108">
        <f>SUM(G422:G424)</f>
        <v>90.56</v>
      </c>
      <c r="I422" s="112">
        <v>38783.561111111114</v>
      </c>
      <c r="J422" s="112">
        <v>38785.097916666666</v>
      </c>
      <c r="K422" s="108"/>
      <c r="L422" s="108"/>
      <c r="M422" s="108" t="s">
        <v>431</v>
      </c>
      <c r="N422" s="108"/>
      <c r="O422" s="158" t="s">
        <v>473</v>
      </c>
      <c r="P422" s="212">
        <v>0</v>
      </c>
      <c r="R422" s="95"/>
    </row>
    <row r="423" spans="1:18" x14ac:dyDescent="0.2">
      <c r="A423" s="209">
        <v>38784</v>
      </c>
      <c r="B423" s="210">
        <v>20.239999999999998</v>
      </c>
      <c r="C423" s="210">
        <v>0</v>
      </c>
      <c r="D423" s="210">
        <v>20.239999999999998</v>
      </c>
      <c r="E423" s="122" t="s">
        <v>503</v>
      </c>
      <c r="F423" s="108">
        <v>1</v>
      </c>
      <c r="G423" s="108">
        <f t="shared" si="13"/>
        <v>20.239999999999998</v>
      </c>
      <c r="H423" s="108"/>
      <c r="I423" s="108"/>
      <c r="J423" s="108"/>
      <c r="K423" s="108"/>
      <c r="L423" s="108"/>
      <c r="M423" s="108"/>
      <c r="N423" s="108"/>
      <c r="O423" s="158" t="s">
        <v>474</v>
      </c>
      <c r="P423" s="212">
        <v>4.4000000000000004</v>
      </c>
      <c r="R423" s="95"/>
    </row>
    <row r="424" spans="1:18" x14ac:dyDescent="0.2">
      <c r="A424" s="209">
        <v>38786</v>
      </c>
      <c r="B424" s="210">
        <v>17.600000000000001</v>
      </c>
      <c r="C424" s="210">
        <v>0</v>
      </c>
      <c r="D424" s="210">
        <v>17.600000000000001</v>
      </c>
      <c r="E424" s="122" t="s">
        <v>503</v>
      </c>
      <c r="F424" s="108">
        <v>1</v>
      </c>
      <c r="G424" s="108">
        <f t="shared" si="13"/>
        <v>17.600000000000001</v>
      </c>
      <c r="I424" s="108"/>
      <c r="J424" s="108"/>
      <c r="K424" s="108"/>
      <c r="L424" s="108"/>
      <c r="M424" s="108"/>
      <c r="N424" s="108"/>
      <c r="O424" s="158" t="s">
        <v>476</v>
      </c>
      <c r="P424" s="212">
        <v>0</v>
      </c>
      <c r="R424" s="95"/>
    </row>
    <row r="425" spans="1:18" x14ac:dyDescent="0.2">
      <c r="A425" s="209">
        <v>38792</v>
      </c>
      <c r="B425" s="210">
        <v>1205.1600000000001</v>
      </c>
      <c r="C425" s="210">
        <v>17.7</v>
      </c>
      <c r="D425" s="210">
        <v>1222.8600000000001</v>
      </c>
      <c r="O425" s="158" t="s">
        <v>498</v>
      </c>
      <c r="P425" s="212"/>
      <c r="R425" s="95"/>
    </row>
    <row r="426" spans="1:18" x14ac:dyDescent="0.2">
      <c r="A426" s="209">
        <v>38794</v>
      </c>
      <c r="B426" s="210">
        <v>28.6</v>
      </c>
      <c r="C426" s="210">
        <v>0</v>
      </c>
      <c r="D426" s="210">
        <v>28.6</v>
      </c>
      <c r="O426" s="158" t="s">
        <v>499</v>
      </c>
      <c r="P426" s="212">
        <v>20641.009000000002</v>
      </c>
      <c r="R426" s="95"/>
    </row>
    <row r="427" spans="1:18" x14ac:dyDescent="0.2">
      <c r="A427" s="209">
        <v>38799</v>
      </c>
      <c r="B427" s="210">
        <v>241.12</v>
      </c>
      <c r="C427" s="210">
        <v>11.799999999999999</v>
      </c>
      <c r="D427" s="210">
        <v>252.92</v>
      </c>
      <c r="R427" s="95"/>
    </row>
    <row r="428" spans="1:18" x14ac:dyDescent="0.2">
      <c r="A428" s="209">
        <v>38800</v>
      </c>
      <c r="B428" s="210">
        <v>98.472000000000008</v>
      </c>
      <c r="C428" s="210">
        <v>0</v>
      </c>
      <c r="D428" s="210">
        <v>98.472000000000008</v>
      </c>
      <c r="P428" s="97"/>
      <c r="R428" s="95"/>
    </row>
    <row r="429" spans="1:18" x14ac:dyDescent="0.2">
      <c r="A429" s="209">
        <v>38802</v>
      </c>
      <c r="B429" s="210">
        <v>253</v>
      </c>
      <c r="C429" s="210">
        <v>118</v>
      </c>
      <c r="D429" s="210">
        <v>371</v>
      </c>
      <c r="O429" s="154"/>
      <c r="P429" s="154"/>
    </row>
    <row r="430" spans="1:18" x14ac:dyDescent="0.2">
      <c r="A430" s="209">
        <v>38803</v>
      </c>
      <c r="B430" s="210">
        <v>8.8000000000000007</v>
      </c>
      <c r="C430" s="210">
        <v>0</v>
      </c>
      <c r="D430" s="210">
        <v>8.8000000000000007</v>
      </c>
      <c r="O430" s="154"/>
      <c r="P430" s="154"/>
    </row>
    <row r="431" spans="1:18" x14ac:dyDescent="0.2">
      <c r="A431" s="209">
        <v>38804</v>
      </c>
      <c r="B431" s="210">
        <v>39.6</v>
      </c>
      <c r="C431" s="210">
        <v>0</v>
      </c>
      <c r="D431" s="210">
        <v>39.6</v>
      </c>
      <c r="O431" s="154"/>
      <c r="P431" s="154"/>
    </row>
    <row r="432" spans="1:18" x14ac:dyDescent="0.2">
      <c r="A432" s="209">
        <v>39041</v>
      </c>
      <c r="B432" s="210">
        <v>17.600000000000001</v>
      </c>
      <c r="C432" s="210">
        <v>0</v>
      </c>
      <c r="D432" s="210">
        <v>17.600000000000001</v>
      </c>
      <c r="O432" s="154"/>
      <c r="P432" s="154"/>
    </row>
    <row r="433" spans="1:16" x14ac:dyDescent="0.2">
      <c r="A433" s="209">
        <v>39042</v>
      </c>
      <c r="B433" s="210">
        <v>159.06</v>
      </c>
      <c r="C433" s="210">
        <v>0</v>
      </c>
      <c r="D433" s="210">
        <v>159.06</v>
      </c>
      <c r="O433" s="154"/>
      <c r="P433" s="154"/>
    </row>
    <row r="434" spans="1:16" x14ac:dyDescent="0.2">
      <c r="A434" s="209">
        <v>39043</v>
      </c>
      <c r="B434" s="210">
        <v>73.7</v>
      </c>
      <c r="C434" s="210">
        <v>0</v>
      </c>
      <c r="D434" s="210">
        <v>73.7</v>
      </c>
      <c r="O434" s="154"/>
      <c r="P434" s="154"/>
    </row>
    <row r="435" spans="1:16" x14ac:dyDescent="0.2">
      <c r="A435" s="209">
        <v>39045</v>
      </c>
      <c r="B435" s="210">
        <v>81.84</v>
      </c>
      <c r="C435" s="210">
        <v>0</v>
      </c>
      <c r="D435" s="210">
        <v>81.84</v>
      </c>
      <c r="O435" s="154"/>
      <c r="P435" s="154"/>
    </row>
    <row r="436" spans="1:16" x14ac:dyDescent="0.2">
      <c r="A436" s="209">
        <v>39051</v>
      </c>
      <c r="B436" s="210">
        <v>422.40000000000003</v>
      </c>
      <c r="C436" s="210">
        <v>0</v>
      </c>
      <c r="D436" s="210">
        <v>422.40000000000003</v>
      </c>
      <c r="O436" s="154"/>
      <c r="P436" s="154"/>
    </row>
    <row r="437" spans="1:16" x14ac:dyDescent="0.2">
      <c r="A437" s="209">
        <v>39052</v>
      </c>
      <c r="B437" s="210">
        <v>925.1</v>
      </c>
      <c r="C437" s="210">
        <v>0</v>
      </c>
      <c r="D437" s="210">
        <v>925.1</v>
      </c>
      <c r="E437" s="122" t="s">
        <v>504</v>
      </c>
      <c r="F437" s="108">
        <v>1</v>
      </c>
      <c r="G437" s="108">
        <f>D437*F437</f>
        <v>925.1</v>
      </c>
      <c r="H437" s="108">
        <f>SUM(G437)</f>
        <v>925.1</v>
      </c>
      <c r="I437" s="112">
        <v>39052.147916666669</v>
      </c>
      <c r="J437" s="112">
        <v>39052.924305555556</v>
      </c>
      <c r="K437" s="119">
        <v>39052.104166666664</v>
      </c>
      <c r="L437" s="119">
        <v>39052.583333333336</v>
      </c>
      <c r="M437" s="107" t="s">
        <v>428</v>
      </c>
      <c r="N437" s="117">
        <v>10</v>
      </c>
      <c r="O437" s="154"/>
      <c r="P437" s="154"/>
    </row>
    <row r="438" spans="1:16" x14ac:dyDescent="0.2">
      <c r="A438" s="209">
        <v>39053</v>
      </c>
      <c r="B438" s="210">
        <v>263.56</v>
      </c>
      <c r="C438" s="210">
        <v>0</v>
      </c>
      <c r="D438" s="210">
        <v>263.56</v>
      </c>
      <c r="I438" s="109"/>
      <c r="J438" s="109"/>
      <c r="O438" s="154"/>
      <c r="P438" s="154"/>
    </row>
    <row r="439" spans="1:16" x14ac:dyDescent="0.2">
      <c r="A439" s="209">
        <v>39054</v>
      </c>
      <c r="B439" s="210">
        <v>22</v>
      </c>
      <c r="C439" s="210">
        <v>0</v>
      </c>
      <c r="D439" s="210">
        <v>22</v>
      </c>
      <c r="I439" s="109"/>
      <c r="J439" s="109"/>
      <c r="O439" s="154"/>
      <c r="P439" s="154"/>
    </row>
    <row r="440" spans="1:16" x14ac:dyDescent="0.2">
      <c r="A440" s="209">
        <v>39055</v>
      </c>
      <c r="B440" s="210">
        <v>154.66000000000003</v>
      </c>
      <c r="C440" s="210">
        <v>0</v>
      </c>
      <c r="D440" s="210">
        <v>154.66000000000003</v>
      </c>
      <c r="I440" s="109"/>
      <c r="J440" s="109"/>
      <c r="O440" s="154"/>
      <c r="P440" s="154"/>
    </row>
    <row r="441" spans="1:16" x14ac:dyDescent="0.2">
      <c r="A441" s="209">
        <v>39056</v>
      </c>
      <c r="B441" s="210">
        <v>552.20000000000005</v>
      </c>
      <c r="C441" s="210">
        <v>61.95</v>
      </c>
      <c r="D441" s="210">
        <v>614.15000000000009</v>
      </c>
      <c r="I441" s="109"/>
      <c r="J441" s="109"/>
      <c r="O441" s="154"/>
      <c r="P441" s="154"/>
    </row>
    <row r="442" spans="1:16" x14ac:dyDescent="0.2">
      <c r="A442" s="209">
        <v>39057</v>
      </c>
      <c r="B442" s="210">
        <v>138.6</v>
      </c>
      <c r="C442" s="210">
        <v>244.85</v>
      </c>
      <c r="D442" s="210">
        <v>383.45</v>
      </c>
      <c r="I442" s="109"/>
      <c r="J442" s="109"/>
      <c r="O442" s="154"/>
      <c r="P442" s="154"/>
    </row>
    <row r="443" spans="1:16" x14ac:dyDescent="0.2">
      <c r="A443" s="209">
        <v>39060</v>
      </c>
      <c r="B443" s="210">
        <v>13.2</v>
      </c>
      <c r="C443" s="210">
        <v>0</v>
      </c>
      <c r="D443" s="210">
        <v>13.2</v>
      </c>
      <c r="O443" s="154"/>
      <c r="P443" s="154"/>
    </row>
    <row r="444" spans="1:16" x14ac:dyDescent="0.2">
      <c r="A444" s="209">
        <v>39064</v>
      </c>
      <c r="B444" s="210">
        <v>4.4000000000000004</v>
      </c>
      <c r="C444" s="210">
        <v>0</v>
      </c>
      <c r="D444" s="210">
        <v>4.4000000000000004</v>
      </c>
      <c r="O444" s="154"/>
      <c r="P444" s="154"/>
    </row>
    <row r="445" spans="1:16" x14ac:dyDescent="0.2">
      <c r="A445" s="209">
        <v>39066</v>
      </c>
      <c r="B445" s="210">
        <v>83.16</v>
      </c>
      <c r="C445" s="210">
        <v>0</v>
      </c>
      <c r="D445" s="210">
        <v>83.16</v>
      </c>
      <c r="O445" s="154"/>
      <c r="P445" s="154"/>
    </row>
    <row r="446" spans="1:16" x14ac:dyDescent="0.2">
      <c r="A446" s="209">
        <v>39070</v>
      </c>
      <c r="B446" s="210">
        <v>121.616</v>
      </c>
      <c r="C446" s="210">
        <v>0</v>
      </c>
      <c r="D446" s="210">
        <v>121.616</v>
      </c>
      <c r="O446" s="154"/>
      <c r="P446" s="154"/>
    </row>
    <row r="447" spans="1:16" x14ac:dyDescent="0.2">
      <c r="A447" s="209">
        <v>39071</v>
      </c>
      <c r="B447" s="210">
        <v>87.78</v>
      </c>
      <c r="C447" s="210">
        <v>0</v>
      </c>
      <c r="D447" s="210">
        <v>87.78</v>
      </c>
      <c r="O447" s="154"/>
      <c r="P447" s="154"/>
    </row>
    <row r="448" spans="1:16" x14ac:dyDescent="0.2">
      <c r="A448" s="209">
        <v>39075</v>
      </c>
      <c r="B448" s="210">
        <v>88</v>
      </c>
      <c r="C448" s="210">
        <v>0</v>
      </c>
      <c r="D448" s="210">
        <v>88</v>
      </c>
      <c r="O448" s="154"/>
      <c r="P448" s="154"/>
    </row>
    <row r="449" spans="1:16" x14ac:dyDescent="0.2">
      <c r="A449" s="209">
        <v>39078</v>
      </c>
      <c r="B449" s="210">
        <v>17.600000000000001</v>
      </c>
      <c r="C449" s="210">
        <v>0</v>
      </c>
      <c r="D449" s="210">
        <v>17.600000000000001</v>
      </c>
      <c r="O449" s="154"/>
      <c r="P449" s="154"/>
    </row>
    <row r="450" spans="1:16" x14ac:dyDescent="0.2">
      <c r="A450" s="209">
        <v>39084</v>
      </c>
      <c r="B450" s="210">
        <v>17.600000000000001</v>
      </c>
      <c r="C450" s="210">
        <v>0</v>
      </c>
      <c r="D450" s="210">
        <v>17.600000000000001</v>
      </c>
      <c r="O450" s="154"/>
      <c r="P450" s="154"/>
    </row>
    <row r="451" spans="1:16" x14ac:dyDescent="0.2">
      <c r="A451" s="209">
        <v>39090</v>
      </c>
      <c r="B451" s="210">
        <v>8.8000000000000007</v>
      </c>
      <c r="C451" s="210">
        <v>0</v>
      </c>
      <c r="D451" s="210">
        <v>8.8000000000000007</v>
      </c>
      <c r="O451" s="154"/>
      <c r="P451" s="154"/>
    </row>
    <row r="452" spans="1:16" x14ac:dyDescent="0.2">
      <c r="A452" s="209">
        <v>39092</v>
      </c>
      <c r="B452" s="210">
        <v>2.2000000000000002</v>
      </c>
      <c r="C452" s="210">
        <v>0</v>
      </c>
      <c r="D452" s="210">
        <v>2.2000000000000002</v>
      </c>
      <c r="O452" s="154"/>
      <c r="P452" s="154"/>
    </row>
    <row r="453" spans="1:16" x14ac:dyDescent="0.2">
      <c r="A453" s="209">
        <v>39094</v>
      </c>
      <c r="B453" s="210">
        <v>121</v>
      </c>
      <c r="C453" s="210">
        <v>17.7</v>
      </c>
      <c r="D453" s="210">
        <v>138.69999999999999</v>
      </c>
      <c r="O453" s="154"/>
      <c r="P453" s="154"/>
    </row>
    <row r="454" spans="1:16" x14ac:dyDescent="0.2">
      <c r="A454" s="209">
        <v>39095</v>
      </c>
      <c r="B454" s="210">
        <v>85.36</v>
      </c>
      <c r="C454" s="210">
        <v>0</v>
      </c>
      <c r="D454" s="210">
        <v>85.36</v>
      </c>
      <c r="O454" s="154"/>
      <c r="P454" s="154"/>
    </row>
    <row r="455" spans="1:16" x14ac:dyDescent="0.2">
      <c r="A455" s="209">
        <v>39096</v>
      </c>
      <c r="B455" s="210">
        <v>132</v>
      </c>
      <c r="C455" s="210">
        <v>0</v>
      </c>
      <c r="D455" s="210">
        <v>132</v>
      </c>
      <c r="E455" s="122" t="s">
        <v>505</v>
      </c>
      <c r="F455" s="108">
        <v>0.3</v>
      </c>
      <c r="G455" s="108">
        <f>D455*F455</f>
        <v>39.6</v>
      </c>
      <c r="H455" s="108">
        <f>SUM(G455:G456)</f>
        <v>629.50799999999992</v>
      </c>
      <c r="I455" s="112">
        <v>39096.885416666664</v>
      </c>
      <c r="J455" s="112">
        <v>39097.425694444442</v>
      </c>
      <c r="K455" s="119">
        <v>39096.791666666664</v>
      </c>
      <c r="L455" s="119">
        <v>39097.583333333336</v>
      </c>
      <c r="M455" s="107" t="s">
        <v>433</v>
      </c>
      <c r="N455" s="117">
        <v>3</v>
      </c>
      <c r="O455" s="154"/>
      <c r="P455" s="154"/>
    </row>
    <row r="456" spans="1:16" x14ac:dyDescent="0.2">
      <c r="A456" s="209">
        <v>39097</v>
      </c>
      <c r="B456" s="210">
        <v>983.18</v>
      </c>
      <c r="C456" s="210">
        <v>0</v>
      </c>
      <c r="D456" s="210">
        <v>983.18</v>
      </c>
      <c r="E456" s="122" t="s">
        <v>505</v>
      </c>
      <c r="F456" s="108">
        <v>0.6</v>
      </c>
      <c r="G456" s="108">
        <f>D456*F456</f>
        <v>589.9079999999999</v>
      </c>
      <c r="H456" s="108"/>
      <c r="I456" s="112"/>
      <c r="J456" s="112"/>
      <c r="K456" s="108"/>
      <c r="L456" s="108"/>
      <c r="M456" s="108"/>
      <c r="N456" s="108"/>
      <c r="O456" s="154"/>
      <c r="P456" s="154"/>
    </row>
    <row r="457" spans="1:16" x14ac:dyDescent="0.2">
      <c r="A457" s="209">
        <v>39098</v>
      </c>
      <c r="B457" s="210">
        <v>330.66</v>
      </c>
      <c r="C457" s="210">
        <v>0</v>
      </c>
      <c r="D457" s="210">
        <v>330.66</v>
      </c>
      <c r="I457" s="109"/>
      <c r="J457" s="109"/>
      <c r="O457" s="154"/>
      <c r="P457" s="154"/>
    </row>
    <row r="458" spans="1:16" x14ac:dyDescent="0.2">
      <c r="A458" s="209">
        <v>39099</v>
      </c>
      <c r="B458" s="210">
        <v>114.84</v>
      </c>
      <c r="C458" s="210">
        <v>0</v>
      </c>
      <c r="D458" s="210">
        <v>114.84</v>
      </c>
      <c r="I458" s="109"/>
      <c r="J458" s="109"/>
      <c r="O458" s="154"/>
      <c r="P458" s="154"/>
    </row>
    <row r="459" spans="1:16" x14ac:dyDescent="0.2">
      <c r="A459" s="209">
        <v>39100</v>
      </c>
      <c r="B459" s="210">
        <v>239.79999999999998</v>
      </c>
      <c r="C459" s="210">
        <v>73.75</v>
      </c>
      <c r="D459" s="210">
        <v>313.55</v>
      </c>
      <c r="I459" s="109"/>
      <c r="J459" s="109"/>
      <c r="O459" s="154"/>
      <c r="P459" s="154"/>
    </row>
    <row r="460" spans="1:16" x14ac:dyDescent="0.2">
      <c r="A460" s="209">
        <v>39101</v>
      </c>
      <c r="B460" s="210">
        <v>186.78</v>
      </c>
      <c r="C460" s="210">
        <v>44.25</v>
      </c>
      <c r="D460" s="210">
        <v>231.03</v>
      </c>
      <c r="O460" s="154"/>
      <c r="P460" s="154"/>
    </row>
    <row r="461" spans="1:16" x14ac:dyDescent="0.2">
      <c r="A461" s="209">
        <v>39102</v>
      </c>
      <c r="B461" s="210">
        <v>17.600000000000001</v>
      </c>
      <c r="C461" s="210">
        <v>0</v>
      </c>
      <c r="D461" s="210">
        <v>17.600000000000001</v>
      </c>
      <c r="O461" s="154"/>
      <c r="P461" s="154"/>
    </row>
    <row r="462" spans="1:16" x14ac:dyDescent="0.2">
      <c r="A462" s="209">
        <v>39104</v>
      </c>
      <c r="B462" s="210">
        <v>373.55999999999995</v>
      </c>
      <c r="C462" s="210">
        <v>0</v>
      </c>
      <c r="D462" s="210">
        <v>373.55999999999995</v>
      </c>
      <c r="E462" s="122" t="s">
        <v>506</v>
      </c>
      <c r="F462" s="108">
        <v>0.7</v>
      </c>
      <c r="G462" s="108">
        <f>D462*F462</f>
        <v>261.49199999999996</v>
      </c>
      <c r="H462" s="108">
        <f>SUM(G462)</f>
        <v>261.49199999999996</v>
      </c>
      <c r="I462" s="112">
        <v>39103.751388888886</v>
      </c>
      <c r="J462" s="112">
        <v>39104.263194444444</v>
      </c>
      <c r="K462" s="119">
        <v>39103.208333333336</v>
      </c>
      <c r="L462" s="119">
        <v>75607.833333333328</v>
      </c>
      <c r="M462" s="107" t="s">
        <v>434</v>
      </c>
      <c r="N462" s="117">
        <v>3</v>
      </c>
      <c r="O462" s="154"/>
      <c r="P462" s="154"/>
    </row>
    <row r="463" spans="1:16" x14ac:dyDescent="0.2">
      <c r="A463" s="209">
        <v>39105</v>
      </c>
      <c r="B463" s="210">
        <v>847</v>
      </c>
      <c r="C463" s="210">
        <v>0</v>
      </c>
      <c r="D463" s="210">
        <v>847</v>
      </c>
      <c r="I463" s="109"/>
      <c r="J463" s="109"/>
    </row>
    <row r="464" spans="1:16" x14ac:dyDescent="0.2">
      <c r="A464" s="209">
        <v>39107</v>
      </c>
      <c r="B464" s="210">
        <v>4.4000000000000004</v>
      </c>
      <c r="C464" s="210">
        <v>0</v>
      </c>
      <c r="D464" s="210">
        <v>4.4000000000000004</v>
      </c>
      <c r="I464" s="109"/>
      <c r="J464" s="109"/>
    </row>
    <row r="465" spans="1:10" x14ac:dyDescent="0.2">
      <c r="A465" s="209">
        <v>39108</v>
      </c>
      <c r="B465" s="210">
        <v>90.2</v>
      </c>
      <c r="C465" s="210">
        <v>0</v>
      </c>
      <c r="D465" s="210">
        <v>90.2</v>
      </c>
      <c r="I465" s="109"/>
      <c r="J465" s="109"/>
    </row>
    <row r="466" spans="1:10" x14ac:dyDescent="0.2">
      <c r="A466" s="209">
        <v>39109</v>
      </c>
      <c r="B466" s="210">
        <v>6.6</v>
      </c>
      <c r="C466" s="210">
        <v>0</v>
      </c>
      <c r="D466" s="210">
        <v>6.6</v>
      </c>
    </row>
    <row r="467" spans="1:10" x14ac:dyDescent="0.2">
      <c r="A467" s="209">
        <v>39111</v>
      </c>
      <c r="B467" s="210">
        <v>802.56</v>
      </c>
      <c r="C467" s="210">
        <v>244.85</v>
      </c>
      <c r="D467" s="210">
        <v>1047.4099999999999</v>
      </c>
    </row>
    <row r="468" spans="1:10" x14ac:dyDescent="0.2">
      <c r="A468" s="209">
        <v>39112</v>
      </c>
      <c r="B468" s="210">
        <v>763.84</v>
      </c>
      <c r="C468" s="210">
        <v>651.94999999999993</v>
      </c>
      <c r="D468" s="210">
        <v>1415.79</v>
      </c>
    </row>
    <row r="469" spans="1:10" x14ac:dyDescent="0.2">
      <c r="A469" s="209">
        <v>39113</v>
      </c>
      <c r="B469" s="210">
        <v>55</v>
      </c>
      <c r="C469" s="210">
        <v>38.349999999999994</v>
      </c>
      <c r="D469" s="210">
        <v>93.35</v>
      </c>
    </row>
    <row r="470" spans="1:10" x14ac:dyDescent="0.2">
      <c r="A470" s="209">
        <v>39114</v>
      </c>
      <c r="B470" s="210">
        <v>160.16</v>
      </c>
      <c r="C470" s="210">
        <v>88.5</v>
      </c>
      <c r="D470" s="210">
        <v>248.66</v>
      </c>
    </row>
    <row r="471" spans="1:10" x14ac:dyDescent="0.2">
      <c r="A471" s="209">
        <v>39115</v>
      </c>
      <c r="B471" s="210">
        <v>52.8</v>
      </c>
      <c r="C471" s="210">
        <v>0</v>
      </c>
      <c r="D471" s="210">
        <v>52.8</v>
      </c>
    </row>
    <row r="472" spans="1:10" x14ac:dyDescent="0.2">
      <c r="A472" s="209">
        <v>39117</v>
      </c>
      <c r="B472" s="210">
        <v>77</v>
      </c>
      <c r="C472" s="210">
        <v>0</v>
      </c>
      <c r="D472" s="210">
        <v>77</v>
      </c>
    </row>
    <row r="473" spans="1:10" x14ac:dyDescent="0.2">
      <c r="A473" s="209">
        <v>39118</v>
      </c>
      <c r="B473" s="210">
        <v>25.96</v>
      </c>
      <c r="C473" s="210">
        <v>0</v>
      </c>
      <c r="D473" s="210">
        <v>25.96</v>
      </c>
    </row>
    <row r="474" spans="1:10" x14ac:dyDescent="0.2">
      <c r="A474" s="209">
        <v>39119</v>
      </c>
      <c r="B474" s="210">
        <v>509.52</v>
      </c>
      <c r="C474" s="210">
        <v>0</v>
      </c>
      <c r="D474" s="210">
        <v>509.52</v>
      </c>
    </row>
    <row r="475" spans="1:10" x14ac:dyDescent="0.2">
      <c r="A475" s="209">
        <v>39120</v>
      </c>
      <c r="B475" s="210">
        <v>391.16</v>
      </c>
      <c r="C475" s="210">
        <v>0</v>
      </c>
      <c r="D475" s="210">
        <v>391.16</v>
      </c>
    </row>
    <row r="476" spans="1:10" x14ac:dyDescent="0.2">
      <c r="A476" s="209">
        <v>39125</v>
      </c>
      <c r="B476" s="210">
        <v>818.40000000000009</v>
      </c>
      <c r="C476" s="210">
        <v>29.5</v>
      </c>
      <c r="D476" s="210">
        <v>847.90000000000009</v>
      </c>
    </row>
    <row r="477" spans="1:10" x14ac:dyDescent="0.2">
      <c r="A477" s="209">
        <v>39126</v>
      </c>
      <c r="B477" s="210">
        <v>1305.48</v>
      </c>
      <c r="C477" s="210">
        <v>53.099999999999994</v>
      </c>
      <c r="D477" s="210">
        <v>1358.58</v>
      </c>
    </row>
    <row r="478" spans="1:10" x14ac:dyDescent="0.2">
      <c r="A478" s="209">
        <v>39127</v>
      </c>
      <c r="B478" s="210">
        <v>19.8</v>
      </c>
      <c r="C478" s="210">
        <v>0</v>
      </c>
      <c r="D478" s="210">
        <v>19.8</v>
      </c>
    </row>
    <row r="479" spans="1:10" x14ac:dyDescent="0.2">
      <c r="A479" s="209">
        <v>39128</v>
      </c>
      <c r="B479" s="210">
        <v>4.4000000000000004</v>
      </c>
      <c r="C479" s="210">
        <v>0</v>
      </c>
      <c r="D479" s="210">
        <v>4.4000000000000004</v>
      </c>
    </row>
    <row r="480" spans="1:10" x14ac:dyDescent="0.2">
      <c r="A480" s="209">
        <v>39133</v>
      </c>
      <c r="B480" s="210">
        <v>98.12</v>
      </c>
      <c r="C480" s="210">
        <v>0</v>
      </c>
      <c r="D480" s="210">
        <v>98.12</v>
      </c>
    </row>
    <row r="481" spans="1:14" x14ac:dyDescent="0.2">
      <c r="A481" s="209">
        <v>39134</v>
      </c>
      <c r="B481" s="210">
        <v>407.44</v>
      </c>
      <c r="C481" s="210">
        <v>0</v>
      </c>
      <c r="D481" s="210">
        <v>407.44</v>
      </c>
      <c r="I481" s="109"/>
      <c r="J481" s="109"/>
    </row>
    <row r="482" spans="1:14" x14ac:dyDescent="0.2">
      <c r="A482" s="209">
        <v>39137</v>
      </c>
      <c r="B482" s="210">
        <v>0</v>
      </c>
      <c r="C482" s="210">
        <v>38.35</v>
      </c>
      <c r="D482" s="210">
        <v>38.35</v>
      </c>
      <c r="E482" s="122" t="s">
        <v>507</v>
      </c>
      <c r="F482" s="108">
        <v>1</v>
      </c>
      <c r="G482" s="108">
        <f>D482*F482</f>
        <v>38.35</v>
      </c>
      <c r="H482" s="108">
        <f>SUM(G482)</f>
        <v>38.35</v>
      </c>
      <c r="I482" s="112">
        <v>39136.991666666669</v>
      </c>
      <c r="J482" s="112">
        <v>39138.845833333333</v>
      </c>
      <c r="K482" s="119">
        <v>39136.9375</v>
      </c>
      <c r="L482" s="119">
        <v>39139.208333333336</v>
      </c>
      <c r="M482" s="107" t="s">
        <v>435</v>
      </c>
      <c r="N482" s="117"/>
    </row>
    <row r="483" spans="1:14" x14ac:dyDescent="0.2">
      <c r="A483" s="209">
        <v>39139</v>
      </c>
      <c r="B483" s="210">
        <v>156.63999999999999</v>
      </c>
      <c r="C483" s="210">
        <v>0</v>
      </c>
      <c r="D483" s="210">
        <v>156.63999999999999</v>
      </c>
    </row>
    <row r="484" spans="1:14" x14ac:dyDescent="0.2">
      <c r="A484" s="209">
        <v>39140</v>
      </c>
      <c r="B484" s="210">
        <v>558.36</v>
      </c>
      <c r="C484" s="210">
        <v>47.199999999999996</v>
      </c>
      <c r="D484" s="210">
        <v>605.55999999999995</v>
      </c>
    </row>
    <row r="485" spans="1:14" x14ac:dyDescent="0.2">
      <c r="A485" s="209">
        <v>39141</v>
      </c>
      <c r="B485" s="210">
        <v>338.8</v>
      </c>
      <c r="C485" s="210">
        <v>0</v>
      </c>
      <c r="D485" s="210">
        <v>338.8</v>
      </c>
      <c r="I485" s="109"/>
      <c r="J485" s="109"/>
    </row>
    <row r="486" spans="1:14" x14ac:dyDescent="0.2">
      <c r="A486" s="209">
        <v>39142</v>
      </c>
      <c r="B486" s="210">
        <v>721.77600000000007</v>
      </c>
      <c r="C486" s="210">
        <v>67.849999999999994</v>
      </c>
      <c r="D486" s="210">
        <v>789.62600000000009</v>
      </c>
      <c r="E486" s="122" t="s">
        <v>508</v>
      </c>
      <c r="F486" s="108">
        <v>1</v>
      </c>
      <c r="G486" s="108">
        <f>D486*F486</f>
        <v>789.62600000000009</v>
      </c>
      <c r="H486" s="108">
        <f>SUM(G486)</f>
        <v>789.62600000000009</v>
      </c>
      <c r="I486" s="112">
        <v>39142.303472222222</v>
      </c>
      <c r="J486" s="112">
        <v>39142.65</v>
      </c>
      <c r="K486" s="119">
        <v>39142.1875</v>
      </c>
      <c r="L486" s="119">
        <v>39142.6875</v>
      </c>
      <c r="M486" s="107" t="s">
        <v>436</v>
      </c>
      <c r="N486" s="117">
        <v>2</v>
      </c>
    </row>
    <row r="487" spans="1:14" x14ac:dyDescent="0.2">
      <c r="A487" s="209">
        <v>39143</v>
      </c>
      <c r="B487" s="210">
        <v>124.08</v>
      </c>
      <c r="C487" s="210">
        <v>5.8999999999999995</v>
      </c>
      <c r="D487" s="210">
        <v>129.98000000000002</v>
      </c>
      <c r="K487" s="120"/>
      <c r="L487" s="120"/>
      <c r="M487" s="97"/>
      <c r="N487" s="97"/>
    </row>
    <row r="488" spans="1:14" x14ac:dyDescent="0.2">
      <c r="A488" s="209">
        <v>39144</v>
      </c>
      <c r="B488" s="210">
        <v>67.583999999999989</v>
      </c>
      <c r="C488" s="210">
        <v>73.75</v>
      </c>
      <c r="D488" s="210">
        <v>141.334</v>
      </c>
    </row>
    <row r="489" spans="1:14" x14ac:dyDescent="0.2">
      <c r="A489" s="209">
        <v>39147</v>
      </c>
      <c r="B489" s="210">
        <v>586.96</v>
      </c>
      <c r="C489" s="210">
        <v>398.25</v>
      </c>
      <c r="D489" s="210">
        <v>985.21</v>
      </c>
    </row>
    <row r="490" spans="1:14" x14ac:dyDescent="0.2">
      <c r="A490" s="209">
        <v>39148</v>
      </c>
      <c r="B490" s="210">
        <v>540.31999999999994</v>
      </c>
      <c r="C490" s="210">
        <v>70.8</v>
      </c>
      <c r="D490" s="210">
        <v>611.11999999999989</v>
      </c>
    </row>
    <row r="491" spans="1:14" x14ac:dyDescent="0.2">
      <c r="A491" s="209">
        <v>39150</v>
      </c>
      <c r="B491" s="210">
        <v>30.8</v>
      </c>
      <c r="C491" s="210">
        <v>0</v>
      </c>
      <c r="D491" s="210">
        <v>30.8</v>
      </c>
    </row>
    <row r="492" spans="1:14" x14ac:dyDescent="0.2">
      <c r="A492" s="209">
        <v>39157</v>
      </c>
      <c r="B492" s="210">
        <v>108.24</v>
      </c>
      <c r="C492" s="210">
        <v>0</v>
      </c>
      <c r="D492" s="210">
        <v>108.24</v>
      </c>
    </row>
    <row r="493" spans="1:14" x14ac:dyDescent="0.2">
      <c r="A493" s="209">
        <v>39158</v>
      </c>
      <c r="B493" s="210">
        <v>17.600000000000001</v>
      </c>
      <c r="C493" s="210">
        <v>0</v>
      </c>
      <c r="D493" s="210">
        <v>17.600000000000001</v>
      </c>
    </row>
    <row r="494" spans="1:14" x14ac:dyDescent="0.2">
      <c r="A494" s="209">
        <v>39180</v>
      </c>
      <c r="B494" s="210">
        <v>83.16</v>
      </c>
      <c r="C494" s="210">
        <v>0</v>
      </c>
      <c r="D494" s="210">
        <v>83.16</v>
      </c>
    </row>
    <row r="495" spans="1:14" x14ac:dyDescent="0.2">
      <c r="A495" s="209">
        <v>39182</v>
      </c>
      <c r="B495" s="210">
        <v>79.2</v>
      </c>
      <c r="C495" s="210">
        <v>0</v>
      </c>
      <c r="D495" s="210">
        <v>79.2</v>
      </c>
    </row>
    <row r="496" spans="1:14" x14ac:dyDescent="0.2">
      <c r="A496" s="209">
        <v>39183</v>
      </c>
      <c r="B496" s="210">
        <v>281.60000000000002</v>
      </c>
      <c r="C496" s="210">
        <v>174.05</v>
      </c>
      <c r="D496" s="210">
        <v>455.65</v>
      </c>
      <c r="E496" s="122" t="s">
        <v>509</v>
      </c>
      <c r="F496" s="108">
        <v>0.8</v>
      </c>
      <c r="G496" s="108">
        <f t="shared" ref="G496:G497" si="14">D496*F496</f>
        <v>364.52</v>
      </c>
      <c r="H496" s="108">
        <f>SUM(G496:G497)</f>
        <v>556.05200000000002</v>
      </c>
      <c r="I496" s="112">
        <v>39183.515972222223</v>
      </c>
      <c r="J496" s="112">
        <v>39184.109027777777</v>
      </c>
      <c r="K496" s="110">
        <v>39183.270833333336</v>
      </c>
      <c r="L496" s="110">
        <v>39184.1875</v>
      </c>
      <c r="M496" s="107" t="s">
        <v>436</v>
      </c>
      <c r="N496" s="117">
        <v>7</v>
      </c>
    </row>
    <row r="497" spans="1:14" x14ac:dyDescent="0.2">
      <c r="A497" s="209">
        <v>39184</v>
      </c>
      <c r="B497" s="210">
        <v>638.44000000000005</v>
      </c>
      <c r="C497" s="210">
        <v>0</v>
      </c>
      <c r="D497" s="210">
        <v>638.44000000000005</v>
      </c>
      <c r="E497" s="122" t="s">
        <v>509</v>
      </c>
      <c r="F497" s="108">
        <v>0.3</v>
      </c>
      <c r="G497" s="108">
        <f t="shared" si="14"/>
        <v>191.53200000000001</v>
      </c>
      <c r="H497" s="108"/>
      <c r="I497" s="108"/>
      <c r="J497" s="108"/>
      <c r="K497" s="108"/>
      <c r="L497" s="108"/>
      <c r="M497" s="108"/>
      <c r="N497" s="108"/>
    </row>
    <row r="498" spans="1:14" x14ac:dyDescent="0.2">
      <c r="A498" s="215">
        <v>39387</v>
      </c>
      <c r="B498" s="216" t="s">
        <v>14</v>
      </c>
      <c r="C498" s="216" t="s">
        <v>14</v>
      </c>
      <c r="D498" s="205"/>
    </row>
    <row r="499" spans="1:14" x14ac:dyDescent="0.2">
      <c r="A499" s="215">
        <v>39388</v>
      </c>
      <c r="B499" s="216" t="s">
        <v>14</v>
      </c>
      <c r="C499" s="216" t="s">
        <v>14</v>
      </c>
      <c r="D499" s="205"/>
    </row>
    <row r="500" spans="1:14" x14ac:dyDescent="0.2">
      <c r="A500" s="215">
        <v>39389</v>
      </c>
      <c r="B500" s="216" t="s">
        <v>14</v>
      </c>
      <c r="C500" s="216" t="s">
        <v>14</v>
      </c>
      <c r="D500" s="205"/>
    </row>
    <row r="501" spans="1:14" x14ac:dyDescent="0.2">
      <c r="A501" s="215">
        <v>39390</v>
      </c>
      <c r="B501" s="216" t="s">
        <v>14</v>
      </c>
      <c r="C501" s="216" t="s">
        <v>14</v>
      </c>
      <c r="D501" s="205"/>
    </row>
    <row r="502" spans="1:14" x14ac:dyDescent="0.2">
      <c r="A502" s="215">
        <v>39391</v>
      </c>
      <c r="B502" s="216" t="s">
        <v>14</v>
      </c>
      <c r="C502" s="216" t="s">
        <v>14</v>
      </c>
      <c r="D502" s="205"/>
    </row>
    <row r="503" spans="1:14" x14ac:dyDescent="0.2">
      <c r="A503" s="215">
        <v>39392</v>
      </c>
      <c r="B503" s="216" t="s">
        <v>14</v>
      </c>
      <c r="C503" s="216" t="s">
        <v>14</v>
      </c>
      <c r="D503" s="205"/>
    </row>
    <row r="504" spans="1:14" x14ac:dyDescent="0.2">
      <c r="A504" s="215">
        <v>39393</v>
      </c>
      <c r="B504" s="216" t="s">
        <v>14</v>
      </c>
      <c r="C504" s="216" t="s">
        <v>14</v>
      </c>
      <c r="D504" s="205"/>
    </row>
    <row r="505" spans="1:14" x14ac:dyDescent="0.2">
      <c r="A505" s="215">
        <v>39394</v>
      </c>
      <c r="B505" s="216" t="s">
        <v>14</v>
      </c>
      <c r="C505" s="216" t="s">
        <v>14</v>
      </c>
      <c r="D505" s="205"/>
    </row>
    <row r="506" spans="1:14" x14ac:dyDescent="0.2">
      <c r="A506" s="215">
        <v>39395</v>
      </c>
      <c r="B506" s="216" t="s">
        <v>14</v>
      </c>
      <c r="C506" s="216" t="s">
        <v>14</v>
      </c>
      <c r="D506" s="205"/>
    </row>
    <row r="507" spans="1:14" x14ac:dyDescent="0.2">
      <c r="A507" s="215">
        <v>39396</v>
      </c>
      <c r="B507" s="216" t="s">
        <v>14</v>
      </c>
      <c r="C507" s="216" t="s">
        <v>14</v>
      </c>
      <c r="D507" s="205"/>
    </row>
    <row r="508" spans="1:14" x14ac:dyDescent="0.2">
      <c r="A508" s="215">
        <v>39397</v>
      </c>
      <c r="B508" s="216" t="s">
        <v>14</v>
      </c>
      <c r="C508" s="216" t="s">
        <v>14</v>
      </c>
      <c r="D508" s="205"/>
    </row>
    <row r="509" spans="1:14" x14ac:dyDescent="0.2">
      <c r="A509" s="215">
        <v>39398</v>
      </c>
      <c r="B509" s="216" t="s">
        <v>14</v>
      </c>
      <c r="C509" s="216" t="s">
        <v>14</v>
      </c>
      <c r="D509" s="205"/>
    </row>
    <row r="510" spans="1:14" x14ac:dyDescent="0.2">
      <c r="A510" s="215">
        <v>39399</v>
      </c>
      <c r="B510" s="216" t="s">
        <v>14</v>
      </c>
      <c r="C510" s="216" t="s">
        <v>14</v>
      </c>
      <c r="D510" s="205"/>
    </row>
    <row r="511" spans="1:14" x14ac:dyDescent="0.2">
      <c r="A511" s="215">
        <v>39400</v>
      </c>
      <c r="B511" s="216" t="s">
        <v>14</v>
      </c>
      <c r="C511" s="216" t="s">
        <v>14</v>
      </c>
      <c r="D511" s="205"/>
    </row>
    <row r="512" spans="1:14" x14ac:dyDescent="0.2">
      <c r="A512" s="215">
        <v>39401</v>
      </c>
      <c r="B512" s="216" t="s">
        <v>14</v>
      </c>
      <c r="C512" s="216" t="s">
        <v>14</v>
      </c>
      <c r="D512" s="205"/>
    </row>
    <row r="513" spans="1:14" x14ac:dyDescent="0.2">
      <c r="A513" s="215">
        <v>39402</v>
      </c>
      <c r="B513" s="216">
        <v>38.808</v>
      </c>
      <c r="C513" s="216">
        <v>0</v>
      </c>
      <c r="D513" s="205">
        <v>38.808</v>
      </c>
    </row>
    <row r="514" spans="1:14" x14ac:dyDescent="0.2">
      <c r="A514" s="215">
        <v>39403</v>
      </c>
      <c r="B514" s="216" t="s">
        <v>14</v>
      </c>
      <c r="C514" s="216" t="s">
        <v>14</v>
      </c>
      <c r="D514" s="205"/>
    </row>
    <row r="515" spans="1:14" x14ac:dyDescent="0.2">
      <c r="A515" s="215">
        <v>39404</v>
      </c>
      <c r="B515" s="216" t="s">
        <v>14</v>
      </c>
      <c r="C515" s="216" t="s">
        <v>14</v>
      </c>
      <c r="D515" s="205"/>
    </row>
    <row r="516" spans="1:14" x14ac:dyDescent="0.2">
      <c r="A516" s="215">
        <v>39405</v>
      </c>
      <c r="B516" s="216" t="s">
        <v>14</v>
      </c>
      <c r="C516" s="216" t="s">
        <v>14</v>
      </c>
      <c r="D516" s="205"/>
    </row>
    <row r="517" spans="1:14" x14ac:dyDescent="0.2">
      <c r="A517" s="215">
        <v>39406</v>
      </c>
      <c r="B517" s="216" t="s">
        <v>14</v>
      </c>
      <c r="C517" s="216" t="s">
        <v>14</v>
      </c>
      <c r="D517" s="205"/>
    </row>
    <row r="518" spans="1:14" x14ac:dyDescent="0.2">
      <c r="A518" s="215">
        <v>39407</v>
      </c>
      <c r="B518" s="216">
        <v>171.6</v>
      </c>
      <c r="C518" s="216">
        <v>76.7</v>
      </c>
      <c r="D518" s="205">
        <v>248.3</v>
      </c>
    </row>
    <row r="519" spans="1:14" x14ac:dyDescent="0.2">
      <c r="A519" s="215">
        <v>39408</v>
      </c>
      <c r="B519" s="216">
        <v>288.28800000000001</v>
      </c>
      <c r="C519" s="216">
        <v>29.5</v>
      </c>
      <c r="D519" s="205">
        <v>317.78800000000001</v>
      </c>
    </row>
    <row r="520" spans="1:14" x14ac:dyDescent="0.2">
      <c r="A520" s="215">
        <v>39409</v>
      </c>
      <c r="B520" s="216">
        <v>110.88</v>
      </c>
      <c r="C520" s="216">
        <v>0</v>
      </c>
      <c r="D520" s="205">
        <v>110.88</v>
      </c>
    </row>
    <row r="521" spans="1:14" x14ac:dyDescent="0.2">
      <c r="A521" s="215">
        <v>39410</v>
      </c>
      <c r="B521" s="216">
        <v>33.264000000000003</v>
      </c>
      <c r="C521" s="216">
        <v>0</v>
      </c>
      <c r="D521" s="205">
        <v>33.264000000000003</v>
      </c>
    </row>
    <row r="522" spans="1:14" x14ac:dyDescent="0.2">
      <c r="A522" s="215">
        <v>39411</v>
      </c>
      <c r="B522" s="216" t="s">
        <v>14</v>
      </c>
      <c r="C522" s="205"/>
      <c r="D522" s="205"/>
    </row>
    <row r="523" spans="1:14" x14ac:dyDescent="0.2">
      <c r="A523" s="215">
        <v>39412</v>
      </c>
      <c r="B523" s="216" t="s">
        <v>14</v>
      </c>
      <c r="C523" s="205"/>
      <c r="D523" s="205"/>
    </row>
    <row r="524" spans="1:14" x14ac:dyDescent="0.2">
      <c r="A524" s="215">
        <v>39413</v>
      </c>
      <c r="B524" s="216" t="s">
        <v>14</v>
      </c>
      <c r="C524" s="205"/>
      <c r="D524" s="205"/>
    </row>
    <row r="525" spans="1:14" x14ac:dyDescent="0.2">
      <c r="A525" s="215">
        <v>39414</v>
      </c>
      <c r="B525" s="216" t="s">
        <v>14</v>
      </c>
      <c r="C525" s="205"/>
      <c r="D525" s="205"/>
    </row>
    <row r="526" spans="1:14" x14ac:dyDescent="0.2">
      <c r="A526" s="215">
        <v>39415</v>
      </c>
      <c r="B526" s="216" t="s">
        <v>14</v>
      </c>
      <c r="C526" s="205"/>
      <c r="D526" s="205"/>
    </row>
    <row r="527" spans="1:14" x14ac:dyDescent="0.2">
      <c r="A527" s="215">
        <v>39416</v>
      </c>
      <c r="B527" s="216" t="s">
        <v>14</v>
      </c>
      <c r="C527" s="205"/>
      <c r="D527" s="205"/>
    </row>
    <row r="528" spans="1:14" x14ac:dyDescent="0.2">
      <c r="A528" s="215">
        <v>39417</v>
      </c>
      <c r="B528" s="216" t="s">
        <v>14</v>
      </c>
      <c r="C528" s="216" t="s">
        <v>14</v>
      </c>
      <c r="D528" s="205"/>
      <c r="E528" s="122" t="s">
        <v>444</v>
      </c>
      <c r="F528" s="108">
        <v>1</v>
      </c>
      <c r="G528" s="108">
        <f>D528*F528</f>
        <v>0</v>
      </c>
      <c r="H528" s="108">
        <f>SUM(G528:G530)</f>
        <v>13.86</v>
      </c>
      <c r="I528" s="112">
        <v>39417.838888888888</v>
      </c>
      <c r="J528" s="112">
        <v>39419.236805555556</v>
      </c>
      <c r="K528" s="110">
        <v>39417.458333333336</v>
      </c>
      <c r="L528" s="110">
        <v>39417.958333333336</v>
      </c>
      <c r="M528" s="107" t="s">
        <v>445</v>
      </c>
      <c r="N528" s="117">
        <v>3</v>
      </c>
    </row>
    <row r="529" spans="1:14" x14ac:dyDescent="0.2">
      <c r="A529" s="215">
        <v>39418</v>
      </c>
      <c r="B529" s="216" t="s">
        <v>14</v>
      </c>
      <c r="C529" s="216" t="s">
        <v>14</v>
      </c>
      <c r="D529" s="205"/>
      <c r="E529" s="122" t="s">
        <v>444</v>
      </c>
      <c r="F529" s="108">
        <v>1</v>
      </c>
      <c r="G529" s="108">
        <f t="shared" ref="G529:G530" si="15">D529*F529</f>
        <v>0</v>
      </c>
      <c r="H529" s="108"/>
      <c r="I529" s="108"/>
      <c r="J529" s="108"/>
      <c r="K529" s="108"/>
      <c r="L529" s="108"/>
      <c r="M529" s="108"/>
      <c r="N529" s="108"/>
    </row>
    <row r="530" spans="1:14" x14ac:dyDescent="0.2">
      <c r="A530" s="215">
        <v>39419</v>
      </c>
      <c r="B530" s="216">
        <v>13.86</v>
      </c>
      <c r="C530" s="216">
        <v>0</v>
      </c>
      <c r="D530" s="205">
        <v>13.86</v>
      </c>
      <c r="E530" s="122" t="s">
        <v>444</v>
      </c>
      <c r="F530" s="108">
        <v>1</v>
      </c>
      <c r="G530" s="108">
        <f t="shared" si="15"/>
        <v>13.86</v>
      </c>
      <c r="H530" s="108"/>
      <c r="I530" s="108"/>
      <c r="J530" s="108"/>
      <c r="K530" s="108"/>
      <c r="L530" s="108"/>
      <c r="M530" s="108"/>
      <c r="N530" s="108"/>
    </row>
    <row r="531" spans="1:14" x14ac:dyDescent="0.2">
      <c r="A531" s="215">
        <v>39420</v>
      </c>
      <c r="B531" s="216">
        <v>3604.48</v>
      </c>
      <c r="C531" s="216">
        <v>182.9</v>
      </c>
      <c r="D531" s="205">
        <v>3787.38</v>
      </c>
    </row>
    <row r="532" spans="1:14" x14ac:dyDescent="0.2">
      <c r="A532" s="215">
        <v>39421</v>
      </c>
      <c r="B532" s="216">
        <v>1555.664</v>
      </c>
      <c r="C532" s="216">
        <v>20.65</v>
      </c>
      <c r="D532" s="205">
        <v>1576.3140000000001</v>
      </c>
    </row>
    <row r="533" spans="1:14" x14ac:dyDescent="0.2">
      <c r="A533" s="215">
        <v>39422</v>
      </c>
      <c r="B533" s="216">
        <v>1000.384</v>
      </c>
      <c r="C533" s="216">
        <v>244.85</v>
      </c>
      <c r="D533" s="205">
        <v>1245.2339999999999</v>
      </c>
    </row>
    <row r="534" spans="1:14" x14ac:dyDescent="0.2">
      <c r="A534" s="215">
        <v>39423</v>
      </c>
      <c r="B534" s="216">
        <v>627.66</v>
      </c>
      <c r="C534" s="216">
        <v>0</v>
      </c>
      <c r="D534" s="205">
        <v>627.66</v>
      </c>
    </row>
    <row r="535" spans="1:14" x14ac:dyDescent="0.2">
      <c r="A535" s="215">
        <v>39424</v>
      </c>
      <c r="B535" s="216" t="s">
        <v>14</v>
      </c>
      <c r="C535" s="216" t="s">
        <v>14</v>
      </c>
      <c r="D535" s="205"/>
    </row>
    <row r="536" spans="1:14" x14ac:dyDescent="0.2">
      <c r="A536" s="215">
        <v>39425</v>
      </c>
      <c r="B536" s="216" t="s">
        <v>14</v>
      </c>
      <c r="C536" s="216" t="s">
        <v>14</v>
      </c>
      <c r="D536" s="205"/>
    </row>
    <row r="537" spans="1:14" x14ac:dyDescent="0.2">
      <c r="A537" s="215">
        <v>39426</v>
      </c>
      <c r="B537" s="216">
        <v>172.48</v>
      </c>
      <c r="C537" s="216">
        <v>0</v>
      </c>
      <c r="D537" s="205">
        <v>172.48</v>
      </c>
      <c r="I537" s="109"/>
      <c r="J537" s="109"/>
    </row>
    <row r="538" spans="1:14" x14ac:dyDescent="0.2">
      <c r="A538" s="215">
        <v>39427</v>
      </c>
      <c r="B538" s="216">
        <v>3344.88</v>
      </c>
      <c r="C538" s="216">
        <v>159.30000000000001</v>
      </c>
      <c r="D538" s="205">
        <v>3504.1800000000003</v>
      </c>
      <c r="E538" s="122" t="s">
        <v>443</v>
      </c>
      <c r="F538" s="108">
        <v>0.9</v>
      </c>
      <c r="G538" s="108">
        <f t="shared" ref="G538:G539" si="16">D538*F538</f>
        <v>3153.7620000000002</v>
      </c>
      <c r="H538" s="108">
        <f>SUM(G538:G539)</f>
        <v>3949.634</v>
      </c>
      <c r="I538" s="112">
        <v>39427.42083333333</v>
      </c>
      <c r="J538" s="112">
        <v>39428.188888888886</v>
      </c>
      <c r="K538" s="110">
        <v>39427.1875</v>
      </c>
      <c r="L538" s="110">
        <v>39427.729166666664</v>
      </c>
      <c r="M538" s="107" t="s">
        <v>446</v>
      </c>
      <c r="N538" s="117">
        <v>3</v>
      </c>
    </row>
    <row r="539" spans="1:14" x14ac:dyDescent="0.2">
      <c r="A539" s="215">
        <v>39428</v>
      </c>
      <c r="B539" s="216">
        <v>3979.36</v>
      </c>
      <c r="C539" s="216">
        <v>0</v>
      </c>
      <c r="D539" s="205">
        <v>3979.36</v>
      </c>
      <c r="E539" s="122" t="s">
        <v>443</v>
      </c>
      <c r="F539" s="108">
        <v>0.2</v>
      </c>
      <c r="G539" s="108">
        <f t="shared" si="16"/>
        <v>795.87200000000007</v>
      </c>
      <c r="H539" s="108"/>
      <c r="I539" s="112"/>
      <c r="J539" s="112"/>
      <c r="K539" s="108"/>
      <c r="L539" s="108"/>
      <c r="M539" s="108"/>
      <c r="N539" s="108"/>
    </row>
    <row r="540" spans="1:14" x14ac:dyDescent="0.2">
      <c r="A540" s="215">
        <v>39429</v>
      </c>
      <c r="B540" s="216">
        <v>308.13200000000001</v>
      </c>
      <c r="C540" s="216">
        <v>2.95</v>
      </c>
      <c r="D540" s="205">
        <v>311.08199999999999</v>
      </c>
      <c r="I540" s="109"/>
      <c r="J540" s="109"/>
    </row>
    <row r="541" spans="1:14" x14ac:dyDescent="0.2">
      <c r="A541" s="215">
        <v>39430</v>
      </c>
      <c r="B541" s="216">
        <v>97.02</v>
      </c>
      <c r="C541" s="216">
        <v>0</v>
      </c>
      <c r="D541" s="205">
        <v>97.02</v>
      </c>
      <c r="I541" s="109"/>
      <c r="J541" s="109"/>
    </row>
    <row r="542" spans="1:14" x14ac:dyDescent="0.2">
      <c r="A542" s="215">
        <v>39431</v>
      </c>
      <c r="B542" s="216">
        <v>378.22399999999999</v>
      </c>
      <c r="C542" s="216">
        <v>141.6</v>
      </c>
      <c r="D542" s="205">
        <v>519.82399999999996</v>
      </c>
      <c r="I542" s="109"/>
      <c r="J542" s="109"/>
    </row>
    <row r="543" spans="1:14" x14ac:dyDescent="0.2">
      <c r="A543" s="215">
        <v>39432</v>
      </c>
      <c r="B543" s="216" t="s">
        <v>14</v>
      </c>
      <c r="C543" s="216" t="s">
        <v>14</v>
      </c>
      <c r="D543" s="205"/>
      <c r="I543" s="109"/>
      <c r="J543" s="109"/>
    </row>
    <row r="544" spans="1:14" x14ac:dyDescent="0.2">
      <c r="A544" s="215">
        <v>39433</v>
      </c>
      <c r="B544" s="216">
        <v>550</v>
      </c>
      <c r="C544" s="216">
        <v>0</v>
      </c>
      <c r="D544" s="205">
        <v>550</v>
      </c>
    </row>
    <row r="545" spans="1:4" x14ac:dyDescent="0.2">
      <c r="A545" s="215">
        <v>39434</v>
      </c>
      <c r="B545" s="216">
        <v>107.58</v>
      </c>
      <c r="C545" s="216">
        <v>0</v>
      </c>
      <c r="D545" s="205">
        <v>107.58</v>
      </c>
    </row>
    <row r="546" spans="1:4" x14ac:dyDescent="0.2">
      <c r="A546" s="215">
        <v>39435</v>
      </c>
      <c r="B546" s="216">
        <v>74.8</v>
      </c>
      <c r="C546" s="216">
        <v>0</v>
      </c>
      <c r="D546" s="205">
        <v>74.8</v>
      </c>
    </row>
    <row r="547" spans="1:4" x14ac:dyDescent="0.2">
      <c r="A547" s="215">
        <v>39436</v>
      </c>
      <c r="B547" s="216">
        <v>115.896</v>
      </c>
      <c r="C547" s="216">
        <v>0</v>
      </c>
      <c r="D547" s="205">
        <v>115.896</v>
      </c>
    </row>
    <row r="548" spans="1:4" x14ac:dyDescent="0.2">
      <c r="A548" s="215">
        <v>39437</v>
      </c>
      <c r="B548" s="216">
        <v>41.58</v>
      </c>
      <c r="C548" s="216">
        <v>0</v>
      </c>
      <c r="D548" s="205">
        <v>41.58</v>
      </c>
    </row>
    <row r="549" spans="1:4" x14ac:dyDescent="0.2">
      <c r="A549" s="215">
        <v>39438</v>
      </c>
      <c r="B549" s="216">
        <v>27.72</v>
      </c>
      <c r="C549" s="216">
        <v>138.65</v>
      </c>
      <c r="D549" s="205">
        <v>166.37</v>
      </c>
    </row>
    <row r="550" spans="1:4" x14ac:dyDescent="0.2">
      <c r="A550" s="215">
        <v>39439</v>
      </c>
      <c r="B550" s="216">
        <v>166.32</v>
      </c>
      <c r="C550" s="216">
        <v>29.5</v>
      </c>
      <c r="D550" s="205">
        <v>195.82</v>
      </c>
    </row>
    <row r="551" spans="1:4" x14ac:dyDescent="0.2">
      <c r="A551" s="215">
        <v>39440</v>
      </c>
      <c r="B551" s="216">
        <v>85.932000000000002</v>
      </c>
      <c r="C551" s="216">
        <v>0</v>
      </c>
      <c r="D551" s="205">
        <v>85.932000000000002</v>
      </c>
    </row>
    <row r="552" spans="1:4" x14ac:dyDescent="0.2">
      <c r="A552" s="215">
        <v>39441</v>
      </c>
      <c r="B552" s="216" t="s">
        <v>14</v>
      </c>
      <c r="C552" s="216" t="s">
        <v>14</v>
      </c>
      <c r="D552" s="205"/>
    </row>
    <row r="553" spans="1:4" x14ac:dyDescent="0.2">
      <c r="A553" s="215">
        <v>39442</v>
      </c>
      <c r="B553" s="216">
        <v>88.44</v>
      </c>
      <c r="C553" s="216">
        <v>0</v>
      </c>
      <c r="D553" s="205">
        <v>88.44</v>
      </c>
    </row>
    <row r="554" spans="1:4" x14ac:dyDescent="0.2">
      <c r="A554" s="215">
        <v>39443</v>
      </c>
      <c r="B554" s="216">
        <v>363.88</v>
      </c>
      <c r="C554" s="216">
        <v>0</v>
      </c>
      <c r="D554" s="205">
        <v>363.88</v>
      </c>
    </row>
    <row r="555" spans="1:4" x14ac:dyDescent="0.2">
      <c r="A555" s="215">
        <v>39444</v>
      </c>
      <c r="B555" s="216">
        <v>725.56</v>
      </c>
      <c r="C555" s="216">
        <v>44.25</v>
      </c>
      <c r="D555" s="205">
        <v>769.81</v>
      </c>
    </row>
    <row r="556" spans="1:4" x14ac:dyDescent="0.2">
      <c r="A556" s="215">
        <v>39445</v>
      </c>
      <c r="B556" s="216">
        <v>1635.48</v>
      </c>
      <c r="C556" s="216">
        <v>0</v>
      </c>
      <c r="D556" s="205">
        <v>1635.48</v>
      </c>
    </row>
    <row r="557" spans="1:4" x14ac:dyDescent="0.2">
      <c r="A557" s="215">
        <v>39446</v>
      </c>
      <c r="B557" s="216" t="s">
        <v>14</v>
      </c>
      <c r="C557" s="216" t="s">
        <v>14</v>
      </c>
      <c r="D557" s="205"/>
    </row>
    <row r="558" spans="1:4" x14ac:dyDescent="0.2">
      <c r="A558" s="215">
        <v>39447</v>
      </c>
      <c r="B558" s="216">
        <v>331.32</v>
      </c>
      <c r="C558" s="216">
        <v>0</v>
      </c>
      <c r="D558" s="205">
        <v>331.32</v>
      </c>
    </row>
    <row r="559" spans="1:4" x14ac:dyDescent="0.2">
      <c r="A559" s="215">
        <v>39448</v>
      </c>
      <c r="B559" s="216">
        <v>300.95999999999998</v>
      </c>
      <c r="C559" s="216">
        <v>106.2</v>
      </c>
      <c r="D559" s="205">
        <v>407.15999999999997</v>
      </c>
    </row>
    <row r="560" spans="1:4" x14ac:dyDescent="0.2">
      <c r="A560" s="215">
        <v>39449</v>
      </c>
      <c r="B560" s="216">
        <v>132</v>
      </c>
      <c r="C560" s="216">
        <v>0</v>
      </c>
      <c r="D560" s="205">
        <v>132</v>
      </c>
    </row>
    <row r="561" spans="1:13" x14ac:dyDescent="0.2">
      <c r="A561" s="215">
        <v>39450</v>
      </c>
      <c r="B561" s="216">
        <v>75.635999999999996</v>
      </c>
      <c r="C561" s="216">
        <v>0</v>
      </c>
      <c r="D561" s="205">
        <v>75.635999999999996</v>
      </c>
    </row>
    <row r="562" spans="1:13" x14ac:dyDescent="0.2">
      <c r="A562" s="215">
        <v>39451</v>
      </c>
      <c r="B562" s="216" t="s">
        <v>14</v>
      </c>
      <c r="C562" s="216" t="s">
        <v>14</v>
      </c>
      <c r="D562" s="205"/>
    </row>
    <row r="563" spans="1:13" x14ac:dyDescent="0.2">
      <c r="A563" s="215">
        <v>39452</v>
      </c>
      <c r="B563" s="216">
        <v>338.8</v>
      </c>
      <c r="C563" s="216">
        <v>47.2</v>
      </c>
      <c r="D563" s="205">
        <v>386</v>
      </c>
      <c r="E563" s="95" t="s">
        <v>442</v>
      </c>
      <c r="F563" s="108">
        <v>0</v>
      </c>
      <c r="G563" s="108">
        <f t="shared" ref="G563:G567" si="17">D563*F563</f>
        <v>0</v>
      </c>
      <c r="H563" s="108">
        <f>SUM(G563:G567)</f>
        <v>296.60000000000002</v>
      </c>
      <c r="I563" s="109">
        <v>39452.743055555555</v>
      </c>
      <c r="J563" s="109">
        <v>39456.253472222219</v>
      </c>
      <c r="M563" s="95" t="s">
        <v>447</v>
      </c>
    </row>
    <row r="564" spans="1:13" x14ac:dyDescent="0.2">
      <c r="A564" s="215">
        <v>39453</v>
      </c>
      <c r="B564" s="216">
        <v>145.19999999999999</v>
      </c>
      <c r="C564" s="216">
        <v>23.6</v>
      </c>
      <c r="D564" s="205">
        <v>168.79999999999998</v>
      </c>
      <c r="E564" s="95" t="s">
        <v>442</v>
      </c>
      <c r="F564" s="108">
        <v>1</v>
      </c>
      <c r="G564" s="108">
        <f t="shared" si="17"/>
        <v>168.79999999999998</v>
      </c>
      <c r="H564" s="108"/>
      <c r="I564" s="109"/>
      <c r="J564" s="109"/>
    </row>
    <row r="565" spans="1:13" x14ac:dyDescent="0.2">
      <c r="A565" s="215">
        <v>39454</v>
      </c>
      <c r="B565" s="216" t="s">
        <v>14</v>
      </c>
      <c r="C565" s="216" t="s">
        <v>14</v>
      </c>
      <c r="D565" s="205"/>
      <c r="E565" s="95" t="s">
        <v>442</v>
      </c>
      <c r="F565" s="108">
        <v>1</v>
      </c>
      <c r="G565" s="108">
        <f t="shared" si="17"/>
        <v>0</v>
      </c>
      <c r="H565" s="108"/>
      <c r="I565" s="109"/>
      <c r="J565" s="109"/>
    </row>
    <row r="566" spans="1:13" x14ac:dyDescent="0.2">
      <c r="A566" s="215">
        <v>39455</v>
      </c>
      <c r="B566" s="216">
        <v>92.4</v>
      </c>
      <c r="C566" s="216">
        <v>35.4</v>
      </c>
      <c r="D566" s="205">
        <v>127.80000000000001</v>
      </c>
      <c r="E566" s="95" t="s">
        <v>442</v>
      </c>
      <c r="F566" s="108">
        <v>1</v>
      </c>
      <c r="G566" s="108">
        <f t="shared" si="17"/>
        <v>127.80000000000001</v>
      </c>
      <c r="H566" s="108"/>
      <c r="I566" s="109"/>
      <c r="J566" s="109"/>
    </row>
    <row r="567" spans="1:13" x14ac:dyDescent="0.2">
      <c r="A567" s="215">
        <v>39456</v>
      </c>
      <c r="B567" s="216">
        <v>6.6</v>
      </c>
      <c r="C567" s="216">
        <v>0</v>
      </c>
      <c r="D567" s="205">
        <v>6.6</v>
      </c>
      <c r="E567" s="95" t="s">
        <v>442</v>
      </c>
      <c r="F567" s="108">
        <v>0</v>
      </c>
      <c r="G567" s="108">
        <f t="shared" si="17"/>
        <v>0</v>
      </c>
      <c r="H567" s="108"/>
      <c r="I567" s="109"/>
      <c r="J567" s="109"/>
    </row>
    <row r="568" spans="1:13" x14ac:dyDescent="0.2">
      <c r="A568" s="215">
        <v>39457</v>
      </c>
      <c r="B568" s="216">
        <v>358.6</v>
      </c>
      <c r="C568" s="216">
        <v>118</v>
      </c>
      <c r="D568" s="205">
        <v>476.6</v>
      </c>
    </row>
    <row r="569" spans="1:13" x14ac:dyDescent="0.2">
      <c r="A569" s="215">
        <v>39458</v>
      </c>
      <c r="B569" s="216">
        <v>1549.68</v>
      </c>
      <c r="C569" s="216">
        <v>118</v>
      </c>
      <c r="D569" s="205">
        <v>1667.68</v>
      </c>
    </row>
    <row r="570" spans="1:13" x14ac:dyDescent="0.2">
      <c r="A570" s="215">
        <v>39459</v>
      </c>
      <c r="B570" s="216">
        <v>66</v>
      </c>
      <c r="C570" s="216">
        <v>0</v>
      </c>
      <c r="D570" s="205">
        <v>66</v>
      </c>
    </row>
    <row r="571" spans="1:13" x14ac:dyDescent="0.2">
      <c r="A571" s="215">
        <v>39460</v>
      </c>
      <c r="B571" s="216" t="s">
        <v>14</v>
      </c>
      <c r="C571" s="216" t="s">
        <v>14</v>
      </c>
      <c r="D571" s="205"/>
    </row>
    <row r="572" spans="1:13" x14ac:dyDescent="0.2">
      <c r="A572" s="215">
        <v>39461</v>
      </c>
      <c r="B572" s="216" t="s">
        <v>14</v>
      </c>
      <c r="C572" s="216" t="s">
        <v>14</v>
      </c>
      <c r="D572" s="205"/>
    </row>
    <row r="573" spans="1:13" x14ac:dyDescent="0.2">
      <c r="A573" s="215">
        <v>39462</v>
      </c>
      <c r="B573" s="216">
        <v>166.32</v>
      </c>
      <c r="C573" s="216">
        <v>0</v>
      </c>
      <c r="D573" s="205">
        <v>166.32</v>
      </c>
    </row>
    <row r="574" spans="1:13" x14ac:dyDescent="0.2">
      <c r="A574" s="215">
        <v>39463</v>
      </c>
      <c r="B574" s="216">
        <v>382.536</v>
      </c>
      <c r="C574" s="216">
        <v>0</v>
      </c>
      <c r="D574" s="205">
        <v>382.536</v>
      </c>
    </row>
    <row r="575" spans="1:13" x14ac:dyDescent="0.2">
      <c r="A575" s="215">
        <v>39464</v>
      </c>
      <c r="B575" s="216" t="s">
        <v>14</v>
      </c>
      <c r="C575" s="216" t="s">
        <v>14</v>
      </c>
      <c r="D575" s="205"/>
    </row>
    <row r="576" spans="1:13" x14ac:dyDescent="0.2">
      <c r="A576" s="215">
        <v>39465</v>
      </c>
      <c r="B576" s="216" t="s">
        <v>14</v>
      </c>
      <c r="C576" s="216" t="s">
        <v>14</v>
      </c>
      <c r="D576" s="205"/>
    </row>
    <row r="577" spans="1:4" x14ac:dyDescent="0.2">
      <c r="A577" s="215">
        <v>39466</v>
      </c>
      <c r="B577" s="216">
        <v>194.04</v>
      </c>
      <c r="C577" s="216">
        <v>0</v>
      </c>
      <c r="D577" s="205">
        <v>194.04</v>
      </c>
    </row>
    <row r="578" spans="1:4" x14ac:dyDescent="0.2">
      <c r="A578" s="215">
        <v>39467</v>
      </c>
      <c r="B578" s="216" t="s">
        <v>14</v>
      </c>
      <c r="C578" s="216" t="s">
        <v>14</v>
      </c>
      <c r="D578" s="205"/>
    </row>
    <row r="579" spans="1:4" x14ac:dyDescent="0.2">
      <c r="A579" s="215">
        <v>39468</v>
      </c>
      <c r="B579" s="216">
        <v>990</v>
      </c>
      <c r="C579" s="216">
        <v>112.1</v>
      </c>
      <c r="D579" s="205">
        <v>1102.0999999999999</v>
      </c>
    </row>
    <row r="580" spans="1:4" x14ac:dyDescent="0.2">
      <c r="A580" s="215">
        <v>39469</v>
      </c>
      <c r="B580" s="216">
        <v>1590.6</v>
      </c>
      <c r="C580" s="216">
        <v>179.95</v>
      </c>
      <c r="D580" s="205">
        <v>1770.55</v>
      </c>
    </row>
    <row r="581" spans="1:4" x14ac:dyDescent="0.2">
      <c r="A581" s="215">
        <v>39470</v>
      </c>
      <c r="B581" s="216">
        <v>261.36</v>
      </c>
      <c r="C581" s="216">
        <v>0</v>
      </c>
      <c r="D581" s="205">
        <v>261.36</v>
      </c>
    </row>
    <row r="582" spans="1:4" x14ac:dyDescent="0.2">
      <c r="A582" s="215">
        <v>39471</v>
      </c>
      <c r="B582" s="216">
        <v>723.88800000000003</v>
      </c>
      <c r="C582" s="216">
        <v>0</v>
      </c>
      <c r="D582" s="205">
        <v>723.88800000000003</v>
      </c>
    </row>
    <row r="583" spans="1:4" x14ac:dyDescent="0.2">
      <c r="A583" s="215">
        <v>39472</v>
      </c>
      <c r="B583" s="216">
        <v>184.8</v>
      </c>
      <c r="C583" s="216">
        <v>29.5</v>
      </c>
      <c r="D583" s="205">
        <v>214.3</v>
      </c>
    </row>
    <row r="584" spans="1:4" x14ac:dyDescent="0.2">
      <c r="A584" s="215">
        <v>39473</v>
      </c>
      <c r="B584" s="216">
        <v>194.04</v>
      </c>
      <c r="C584" s="216">
        <v>0</v>
      </c>
      <c r="D584" s="205">
        <v>194.04</v>
      </c>
    </row>
    <row r="585" spans="1:4" x14ac:dyDescent="0.2">
      <c r="A585" s="215">
        <v>39474</v>
      </c>
      <c r="B585" s="216" t="s">
        <v>14</v>
      </c>
      <c r="C585" s="216" t="s">
        <v>14</v>
      </c>
      <c r="D585" s="205"/>
    </row>
    <row r="586" spans="1:4" x14ac:dyDescent="0.2">
      <c r="A586" s="215">
        <v>39475</v>
      </c>
      <c r="B586" s="216">
        <v>13.86</v>
      </c>
      <c r="C586" s="216">
        <v>0</v>
      </c>
      <c r="D586" s="205">
        <v>13.86</v>
      </c>
    </row>
    <row r="587" spans="1:4" x14ac:dyDescent="0.2">
      <c r="A587" s="215">
        <v>39476</v>
      </c>
      <c r="B587" s="216" t="s">
        <v>14</v>
      </c>
      <c r="C587" s="216" t="s">
        <v>14</v>
      </c>
      <c r="D587" s="205"/>
    </row>
    <row r="588" spans="1:4" x14ac:dyDescent="0.2">
      <c r="A588" s="215">
        <v>39477</v>
      </c>
      <c r="B588" s="216">
        <v>388.08</v>
      </c>
      <c r="C588" s="216">
        <v>123.9</v>
      </c>
      <c r="D588" s="205">
        <v>511.98</v>
      </c>
    </row>
    <row r="589" spans="1:4" x14ac:dyDescent="0.2">
      <c r="A589" s="215">
        <v>39478</v>
      </c>
      <c r="B589" s="216"/>
      <c r="C589" s="216"/>
      <c r="D589" s="205">
        <v>0</v>
      </c>
    </row>
    <row r="590" spans="1:4" x14ac:dyDescent="0.2">
      <c r="A590" s="215">
        <v>39479</v>
      </c>
      <c r="B590" s="216">
        <v>1548.36</v>
      </c>
      <c r="C590" s="216">
        <v>174.05</v>
      </c>
      <c r="D590" s="205">
        <v>1722.4099999999999</v>
      </c>
    </row>
    <row r="591" spans="1:4" x14ac:dyDescent="0.2">
      <c r="A591" s="215">
        <v>39480</v>
      </c>
      <c r="B591" s="216">
        <v>908.16</v>
      </c>
      <c r="C591" s="216">
        <v>0</v>
      </c>
      <c r="D591" s="205">
        <v>908.16</v>
      </c>
    </row>
    <row r="592" spans="1:4" x14ac:dyDescent="0.2">
      <c r="A592" s="215">
        <v>39481</v>
      </c>
      <c r="B592" s="216" t="s">
        <v>14</v>
      </c>
      <c r="C592" s="216" t="s">
        <v>14</v>
      </c>
      <c r="D592" s="205"/>
    </row>
    <row r="593" spans="1:14" x14ac:dyDescent="0.2">
      <c r="A593" s="215">
        <v>39482</v>
      </c>
      <c r="B593" s="216">
        <v>640.64</v>
      </c>
      <c r="C593" s="216">
        <v>73.75</v>
      </c>
      <c r="D593" s="205">
        <v>714.39</v>
      </c>
    </row>
    <row r="594" spans="1:14" x14ac:dyDescent="0.2">
      <c r="A594" s="215">
        <v>39483</v>
      </c>
      <c r="B594" s="216">
        <v>560.55999999999995</v>
      </c>
      <c r="C594" s="216">
        <v>47.2</v>
      </c>
      <c r="D594" s="205">
        <v>607.76</v>
      </c>
    </row>
    <row r="595" spans="1:14" x14ac:dyDescent="0.2">
      <c r="A595" s="215">
        <v>39484</v>
      </c>
      <c r="B595" s="216">
        <v>1897.94</v>
      </c>
      <c r="C595" s="216">
        <v>327.45</v>
      </c>
      <c r="D595" s="205">
        <v>2225.39</v>
      </c>
    </row>
    <row r="596" spans="1:14" x14ac:dyDescent="0.2">
      <c r="A596" s="215">
        <v>39485</v>
      </c>
      <c r="B596" s="216">
        <v>242</v>
      </c>
      <c r="C596" s="216">
        <v>0</v>
      </c>
      <c r="D596" s="205">
        <v>242</v>
      </c>
    </row>
    <row r="597" spans="1:14" x14ac:dyDescent="0.2">
      <c r="A597" s="215">
        <v>39486</v>
      </c>
      <c r="B597" s="216">
        <v>1632.4</v>
      </c>
      <c r="C597" s="216">
        <v>153.4</v>
      </c>
      <c r="D597" s="205">
        <v>1785.8000000000002</v>
      </c>
    </row>
    <row r="598" spans="1:14" x14ac:dyDescent="0.2">
      <c r="A598" s="215">
        <v>39487</v>
      </c>
      <c r="B598" s="216">
        <v>198.26400000000001</v>
      </c>
      <c r="C598" s="216">
        <v>17.7</v>
      </c>
      <c r="D598" s="205">
        <v>215.964</v>
      </c>
    </row>
    <row r="599" spans="1:14" x14ac:dyDescent="0.2">
      <c r="A599" s="215">
        <v>39488</v>
      </c>
      <c r="B599" s="216" t="s">
        <v>14</v>
      </c>
      <c r="C599" s="216" t="s">
        <v>14</v>
      </c>
      <c r="D599" s="205"/>
    </row>
    <row r="600" spans="1:14" x14ac:dyDescent="0.2">
      <c r="A600" s="215">
        <v>39489</v>
      </c>
      <c r="B600" s="216">
        <v>88</v>
      </c>
      <c r="C600" s="216">
        <v>50.15</v>
      </c>
      <c r="D600" s="205">
        <v>138.15</v>
      </c>
    </row>
    <row r="601" spans="1:14" x14ac:dyDescent="0.2">
      <c r="A601" s="215">
        <v>39490</v>
      </c>
      <c r="B601" s="216">
        <v>590.91999999999996</v>
      </c>
      <c r="C601" s="216">
        <v>197.65</v>
      </c>
      <c r="D601" s="205">
        <v>788.56999999999994</v>
      </c>
    </row>
    <row r="602" spans="1:14" x14ac:dyDescent="0.2">
      <c r="A602" s="215">
        <v>39491</v>
      </c>
      <c r="B602" s="216">
        <v>845.24</v>
      </c>
      <c r="C602" s="216">
        <v>59</v>
      </c>
      <c r="D602" s="205">
        <v>904.24</v>
      </c>
    </row>
    <row r="603" spans="1:14" x14ac:dyDescent="0.2">
      <c r="A603" s="215">
        <v>39492</v>
      </c>
      <c r="B603" s="216">
        <v>422.4</v>
      </c>
      <c r="C603" s="216">
        <v>0</v>
      </c>
      <c r="D603" s="205">
        <v>422.4</v>
      </c>
    </row>
    <row r="604" spans="1:14" x14ac:dyDescent="0.2">
      <c r="A604" s="215">
        <v>39493</v>
      </c>
      <c r="B604" s="216">
        <v>638</v>
      </c>
      <c r="C604" s="216">
        <v>0</v>
      </c>
      <c r="D604" s="205">
        <v>638</v>
      </c>
    </row>
    <row r="605" spans="1:14" x14ac:dyDescent="0.2">
      <c r="A605" s="215">
        <v>39494</v>
      </c>
      <c r="B605" s="216">
        <v>0</v>
      </c>
      <c r="C605" s="216">
        <v>144.55000000000001</v>
      </c>
      <c r="D605" s="205">
        <v>144.55000000000001</v>
      </c>
    </row>
    <row r="606" spans="1:14" x14ac:dyDescent="0.2">
      <c r="A606" s="215">
        <v>39495</v>
      </c>
      <c r="B606" s="216" t="s">
        <v>14</v>
      </c>
      <c r="C606" s="216" t="s">
        <v>14</v>
      </c>
      <c r="D606" s="205"/>
      <c r="E606" s="95" t="s">
        <v>438</v>
      </c>
      <c r="F606" s="108">
        <v>1</v>
      </c>
      <c r="G606" s="108">
        <f t="shared" ref="G606:G607" si="18">D606*F606</f>
        <v>0</v>
      </c>
      <c r="H606" s="95">
        <f>SUM(G606:G607)</f>
        <v>132.369</v>
      </c>
      <c r="I606" s="109">
        <v>39495.143055555556</v>
      </c>
      <c r="J606" s="109">
        <v>39496.242361111108</v>
      </c>
      <c r="K606" s="119">
        <v>39495.0625</v>
      </c>
      <c r="L606" s="119">
        <v>39496.5</v>
      </c>
      <c r="M606" s="117" t="s">
        <v>450</v>
      </c>
      <c r="N606" s="117" t="s">
        <v>449</v>
      </c>
    </row>
    <row r="607" spans="1:14" x14ac:dyDescent="0.2">
      <c r="A607" s="215">
        <v>39496</v>
      </c>
      <c r="B607" s="216">
        <v>314.38</v>
      </c>
      <c r="C607" s="216">
        <v>126.85</v>
      </c>
      <c r="D607" s="205">
        <v>441.23</v>
      </c>
      <c r="E607" s="95" t="s">
        <v>438</v>
      </c>
      <c r="F607" s="108">
        <v>0.3</v>
      </c>
      <c r="G607" s="108">
        <f t="shared" si="18"/>
        <v>132.369</v>
      </c>
      <c r="I607" s="109"/>
      <c r="J607" s="109"/>
    </row>
    <row r="608" spans="1:14" x14ac:dyDescent="0.2">
      <c r="A608" s="215">
        <v>39497</v>
      </c>
      <c r="B608" s="216">
        <v>530.64</v>
      </c>
      <c r="C608" s="216">
        <v>0</v>
      </c>
      <c r="D608" s="205">
        <v>530.64</v>
      </c>
      <c r="I608" s="109"/>
      <c r="J608" s="109"/>
    </row>
    <row r="609" spans="1:10" x14ac:dyDescent="0.2">
      <c r="A609" s="215">
        <v>39498</v>
      </c>
      <c r="B609" s="216">
        <v>72.599999999999994</v>
      </c>
      <c r="C609" s="216">
        <v>0</v>
      </c>
      <c r="D609" s="205">
        <v>72.599999999999994</v>
      </c>
      <c r="I609" s="109"/>
      <c r="J609" s="109"/>
    </row>
    <row r="610" spans="1:10" x14ac:dyDescent="0.2">
      <c r="A610" s="215">
        <v>39499</v>
      </c>
      <c r="B610" s="216">
        <v>68.2</v>
      </c>
      <c r="C610" s="216">
        <v>0</v>
      </c>
      <c r="D610" s="205">
        <v>68.2</v>
      </c>
    </row>
    <row r="611" spans="1:10" x14ac:dyDescent="0.2">
      <c r="A611" s="215">
        <v>39500</v>
      </c>
      <c r="B611" s="216" t="s">
        <v>14</v>
      </c>
      <c r="C611" s="216" t="s">
        <v>14</v>
      </c>
      <c r="D611" s="205"/>
    </row>
    <row r="612" spans="1:10" x14ac:dyDescent="0.2">
      <c r="A612" s="215">
        <v>39501</v>
      </c>
      <c r="B612" s="216">
        <v>35.200000000000003</v>
      </c>
      <c r="C612" s="216">
        <v>0</v>
      </c>
      <c r="D612" s="205">
        <v>35.200000000000003</v>
      </c>
    </row>
    <row r="613" spans="1:10" x14ac:dyDescent="0.2">
      <c r="A613" s="215">
        <v>39502</v>
      </c>
      <c r="B613" s="216" t="s">
        <v>14</v>
      </c>
      <c r="C613" s="216" t="s">
        <v>14</v>
      </c>
      <c r="D613" s="205"/>
    </row>
    <row r="614" spans="1:10" x14ac:dyDescent="0.2">
      <c r="A614" s="215">
        <v>39503</v>
      </c>
      <c r="B614" s="216">
        <v>462</v>
      </c>
      <c r="C614" s="216">
        <v>165.2</v>
      </c>
      <c r="D614" s="205">
        <v>627.20000000000005</v>
      </c>
    </row>
    <row r="615" spans="1:10" x14ac:dyDescent="0.2">
      <c r="A615" s="215">
        <v>39504</v>
      </c>
      <c r="B615" s="216">
        <v>867.24</v>
      </c>
      <c r="C615" s="216">
        <v>35.4</v>
      </c>
      <c r="D615" s="205">
        <v>902.64</v>
      </c>
    </row>
    <row r="616" spans="1:10" x14ac:dyDescent="0.2">
      <c r="A616" s="215">
        <v>39505</v>
      </c>
      <c r="B616" s="216">
        <v>26.4</v>
      </c>
      <c r="C616" s="216">
        <v>0</v>
      </c>
      <c r="D616" s="205">
        <v>26.4</v>
      </c>
    </row>
    <row r="617" spans="1:10" x14ac:dyDescent="0.2">
      <c r="A617" s="215">
        <v>39506</v>
      </c>
      <c r="B617" s="216">
        <v>425.40960000000001</v>
      </c>
      <c r="C617" s="216">
        <v>162.25</v>
      </c>
      <c r="D617" s="205">
        <v>587.65959999999995</v>
      </c>
    </row>
    <row r="618" spans="1:10" x14ac:dyDescent="0.2">
      <c r="A618" s="215">
        <v>39507</v>
      </c>
      <c r="B618" s="216"/>
      <c r="C618" s="216"/>
      <c r="D618" s="205">
        <v>0</v>
      </c>
    </row>
    <row r="619" spans="1:10" x14ac:dyDescent="0.2">
      <c r="A619" s="215">
        <v>39508</v>
      </c>
      <c r="B619" s="216" t="s">
        <v>14</v>
      </c>
      <c r="C619" s="216" t="s">
        <v>14</v>
      </c>
      <c r="D619" s="205"/>
    </row>
    <row r="620" spans="1:10" x14ac:dyDescent="0.2">
      <c r="A620" s="215">
        <v>39509</v>
      </c>
      <c r="B620" s="216" t="s">
        <v>14</v>
      </c>
      <c r="C620" s="216" t="s">
        <v>14</v>
      </c>
      <c r="D620" s="205"/>
    </row>
    <row r="621" spans="1:10" x14ac:dyDescent="0.2">
      <c r="A621" s="215">
        <v>39510</v>
      </c>
      <c r="B621" s="216">
        <v>334.4</v>
      </c>
      <c r="C621" s="216">
        <v>0</v>
      </c>
      <c r="D621" s="205">
        <v>334.4</v>
      </c>
    </row>
    <row r="622" spans="1:10" x14ac:dyDescent="0.2">
      <c r="A622" s="215">
        <v>39511</v>
      </c>
      <c r="B622" s="216">
        <v>11</v>
      </c>
      <c r="C622" s="216">
        <v>0</v>
      </c>
      <c r="D622" s="205">
        <v>11</v>
      </c>
    </row>
    <row r="623" spans="1:10" x14ac:dyDescent="0.2">
      <c r="A623" s="215">
        <v>39512</v>
      </c>
      <c r="B623" s="216">
        <v>75.680000000000007</v>
      </c>
      <c r="C623" s="216">
        <v>44.25</v>
      </c>
      <c r="D623" s="205">
        <v>119.93</v>
      </c>
    </row>
    <row r="624" spans="1:10" x14ac:dyDescent="0.2">
      <c r="A624" s="215">
        <v>39513</v>
      </c>
      <c r="B624" s="216">
        <v>88</v>
      </c>
      <c r="C624" s="216">
        <v>0</v>
      </c>
      <c r="D624" s="205">
        <v>88</v>
      </c>
    </row>
    <row r="625" spans="1:14" x14ac:dyDescent="0.2">
      <c r="A625" s="215">
        <v>39514</v>
      </c>
      <c r="B625" s="216" t="s">
        <v>14</v>
      </c>
      <c r="C625" s="216" t="s">
        <v>14</v>
      </c>
      <c r="D625" s="205"/>
    </row>
    <row r="626" spans="1:14" x14ac:dyDescent="0.2">
      <c r="A626" s="215">
        <v>39515</v>
      </c>
      <c r="B626" s="216" t="s">
        <v>14</v>
      </c>
      <c r="C626" s="216" t="s">
        <v>14</v>
      </c>
      <c r="D626" s="205"/>
    </row>
    <row r="627" spans="1:14" x14ac:dyDescent="0.2">
      <c r="A627" s="215">
        <v>39516</v>
      </c>
      <c r="B627" s="216" t="s">
        <v>14</v>
      </c>
      <c r="C627" s="216" t="s">
        <v>14</v>
      </c>
      <c r="D627" s="205"/>
    </row>
    <row r="628" spans="1:14" x14ac:dyDescent="0.2">
      <c r="A628" s="215">
        <v>39517</v>
      </c>
      <c r="B628" s="216">
        <v>5.28</v>
      </c>
      <c r="C628" s="216">
        <v>0</v>
      </c>
      <c r="D628" s="205">
        <v>5.28</v>
      </c>
    </row>
    <row r="629" spans="1:14" x14ac:dyDescent="0.2">
      <c r="A629" s="215">
        <v>39518</v>
      </c>
      <c r="B629" s="216">
        <v>52.8</v>
      </c>
      <c r="C629" s="216">
        <v>0</v>
      </c>
      <c r="D629" s="205">
        <v>52.8</v>
      </c>
    </row>
    <row r="630" spans="1:14" x14ac:dyDescent="0.2">
      <c r="A630" s="215">
        <v>39519</v>
      </c>
      <c r="B630" s="216" t="s">
        <v>14</v>
      </c>
      <c r="C630" s="216" t="s">
        <v>14</v>
      </c>
      <c r="D630" s="205"/>
    </row>
    <row r="631" spans="1:14" x14ac:dyDescent="0.2">
      <c r="A631" s="215">
        <v>39520</v>
      </c>
      <c r="B631" s="216">
        <v>35.200000000000003</v>
      </c>
      <c r="C631" s="216">
        <v>0</v>
      </c>
      <c r="D631" s="205">
        <v>35.200000000000003</v>
      </c>
    </row>
    <row r="632" spans="1:14" x14ac:dyDescent="0.2">
      <c r="A632" s="215">
        <v>39521</v>
      </c>
      <c r="B632" s="216">
        <v>26.4</v>
      </c>
      <c r="C632" s="216">
        <v>0</v>
      </c>
      <c r="D632" s="205">
        <v>26.4</v>
      </c>
    </row>
    <row r="633" spans="1:14" x14ac:dyDescent="0.2">
      <c r="A633" s="215">
        <v>39522</v>
      </c>
      <c r="B633" s="216">
        <v>17.600000000000001</v>
      </c>
      <c r="C633" s="216">
        <v>0</v>
      </c>
      <c r="D633" s="205">
        <v>17.600000000000001</v>
      </c>
    </row>
    <row r="634" spans="1:14" x14ac:dyDescent="0.2">
      <c r="A634" s="215">
        <v>39523</v>
      </c>
      <c r="B634" s="216" t="s">
        <v>14</v>
      </c>
      <c r="C634" s="216" t="s">
        <v>14</v>
      </c>
      <c r="D634" s="205"/>
    </row>
    <row r="635" spans="1:14" x14ac:dyDescent="0.2">
      <c r="A635" s="215">
        <v>39524</v>
      </c>
      <c r="B635" s="216">
        <v>4.84</v>
      </c>
      <c r="C635" s="216">
        <v>0</v>
      </c>
      <c r="D635" s="205">
        <v>4.84</v>
      </c>
    </row>
    <row r="636" spans="1:14" x14ac:dyDescent="0.2">
      <c r="A636" s="215">
        <v>39525</v>
      </c>
      <c r="B636" s="216" t="s">
        <v>14</v>
      </c>
      <c r="C636" s="216" t="s">
        <v>14</v>
      </c>
      <c r="D636" s="205"/>
    </row>
    <row r="637" spans="1:14" x14ac:dyDescent="0.2">
      <c r="A637" s="215">
        <v>39526</v>
      </c>
      <c r="B637" s="216" t="s">
        <v>14</v>
      </c>
      <c r="C637" s="216" t="s">
        <v>14</v>
      </c>
      <c r="D637" s="205"/>
    </row>
    <row r="638" spans="1:14" x14ac:dyDescent="0.2">
      <c r="A638" s="215">
        <v>39527</v>
      </c>
      <c r="B638" s="216" t="s">
        <v>14</v>
      </c>
      <c r="C638" s="216" t="s">
        <v>14</v>
      </c>
      <c r="D638" s="205"/>
    </row>
    <row r="639" spans="1:14" x14ac:dyDescent="0.2">
      <c r="A639" s="215">
        <v>39528</v>
      </c>
      <c r="B639" s="216">
        <v>308</v>
      </c>
      <c r="C639" s="216">
        <v>0</v>
      </c>
      <c r="D639" s="205">
        <v>308</v>
      </c>
      <c r="E639" s="95" t="s">
        <v>452</v>
      </c>
      <c r="F639" s="108">
        <v>1</v>
      </c>
      <c r="G639" s="108">
        <f t="shared" ref="G639:G640" si="19">D639*F639</f>
        <v>308</v>
      </c>
      <c r="H639" s="95">
        <f>SUM(G639:G640)</f>
        <v>308</v>
      </c>
      <c r="I639" s="109">
        <v>39528.248611111114</v>
      </c>
      <c r="J639" s="109">
        <v>39529.431944444441</v>
      </c>
      <c r="K639" s="123">
        <v>39528.208333333336</v>
      </c>
      <c r="L639" s="123">
        <v>39529.208333333336</v>
      </c>
      <c r="M639" s="95" t="s">
        <v>428</v>
      </c>
      <c r="N639" s="95">
        <v>12</v>
      </c>
    </row>
    <row r="640" spans="1:14" x14ac:dyDescent="0.2">
      <c r="A640" s="215">
        <v>39529</v>
      </c>
      <c r="B640" s="216" t="s">
        <v>14</v>
      </c>
      <c r="C640" s="216" t="s">
        <v>14</v>
      </c>
      <c r="D640" s="205"/>
      <c r="E640" s="95" t="s">
        <v>452</v>
      </c>
      <c r="F640" s="108">
        <v>1</v>
      </c>
      <c r="G640" s="108">
        <f t="shared" si="19"/>
        <v>0</v>
      </c>
      <c r="I640" s="109"/>
      <c r="J640" s="109"/>
    </row>
    <row r="641" spans="1:14" x14ac:dyDescent="0.2">
      <c r="A641" s="215">
        <v>39530</v>
      </c>
      <c r="B641" s="216" t="s">
        <v>14</v>
      </c>
      <c r="C641" s="216" t="s">
        <v>14</v>
      </c>
      <c r="D641" s="205"/>
      <c r="I641" s="109"/>
      <c r="J641" s="109"/>
    </row>
    <row r="642" spans="1:14" x14ac:dyDescent="0.2">
      <c r="A642" s="215">
        <v>39531</v>
      </c>
      <c r="B642" s="216">
        <v>5.28</v>
      </c>
      <c r="C642" s="216">
        <v>0</v>
      </c>
      <c r="D642" s="205">
        <v>5.28</v>
      </c>
    </row>
    <row r="643" spans="1:14" x14ac:dyDescent="0.2">
      <c r="A643" s="215">
        <v>39532</v>
      </c>
      <c r="B643" s="216" t="s">
        <v>14</v>
      </c>
      <c r="C643" s="216" t="s">
        <v>14</v>
      </c>
      <c r="D643" s="205"/>
      <c r="E643" s="95" t="s">
        <v>454</v>
      </c>
      <c r="F643" s="108">
        <v>1</v>
      </c>
      <c r="G643" s="108">
        <f t="shared" ref="G643:G645" si="20">D643*F643</f>
        <v>0</v>
      </c>
      <c r="H643" s="95">
        <f>SUM(G643:G645)</f>
        <v>10.56</v>
      </c>
      <c r="I643" s="109">
        <v>39532.285416666666</v>
      </c>
      <c r="J643" s="109">
        <v>39534.253472222219</v>
      </c>
      <c r="K643" s="117"/>
      <c r="M643" s="117" t="s">
        <v>451</v>
      </c>
    </row>
    <row r="644" spans="1:14" x14ac:dyDescent="0.2">
      <c r="A644" s="215">
        <v>39533</v>
      </c>
      <c r="B644" s="216" t="s">
        <v>14</v>
      </c>
      <c r="C644" s="216" t="s">
        <v>14</v>
      </c>
      <c r="D644" s="205"/>
      <c r="E644" s="95" t="s">
        <v>454</v>
      </c>
      <c r="F644" s="108">
        <v>1</v>
      </c>
      <c r="G644" s="108">
        <f t="shared" si="20"/>
        <v>0</v>
      </c>
      <c r="I644" s="109"/>
      <c r="J644" s="109"/>
    </row>
    <row r="645" spans="1:14" x14ac:dyDescent="0.2">
      <c r="A645" s="215">
        <v>39534</v>
      </c>
      <c r="B645" s="216">
        <v>105.6</v>
      </c>
      <c r="C645" s="216">
        <v>0</v>
      </c>
      <c r="D645" s="205">
        <v>105.6</v>
      </c>
      <c r="E645" s="95" t="s">
        <v>454</v>
      </c>
      <c r="F645" s="108">
        <v>0.1</v>
      </c>
      <c r="G645" s="108">
        <f t="shared" si="20"/>
        <v>10.56</v>
      </c>
    </row>
    <row r="646" spans="1:14" x14ac:dyDescent="0.2">
      <c r="A646" s="215">
        <v>39535</v>
      </c>
      <c r="B646" s="216" t="s">
        <v>14</v>
      </c>
      <c r="C646" s="216" t="s">
        <v>14</v>
      </c>
      <c r="D646" s="205"/>
    </row>
    <row r="647" spans="1:14" x14ac:dyDescent="0.2">
      <c r="A647" s="215">
        <v>39536</v>
      </c>
      <c r="B647" s="216">
        <v>24.2</v>
      </c>
      <c r="C647" s="216">
        <v>0</v>
      </c>
      <c r="D647" s="205">
        <v>24.2</v>
      </c>
    </row>
    <row r="648" spans="1:14" x14ac:dyDescent="0.2">
      <c r="A648" s="215">
        <v>39537</v>
      </c>
      <c r="B648" s="216" t="s">
        <v>14</v>
      </c>
      <c r="C648" s="205"/>
      <c r="D648" s="205"/>
    </row>
    <row r="649" spans="1:14" x14ac:dyDescent="0.2">
      <c r="A649" s="215">
        <v>39538</v>
      </c>
      <c r="B649" s="216" t="s">
        <v>14</v>
      </c>
      <c r="C649" s="205"/>
      <c r="D649" s="205"/>
    </row>
    <row r="650" spans="1:14" x14ac:dyDescent="0.2">
      <c r="A650" s="217">
        <v>39769</v>
      </c>
      <c r="B650" s="214">
        <v>246.84</v>
      </c>
      <c r="C650" s="214">
        <v>0</v>
      </c>
      <c r="D650" s="214">
        <v>246.84</v>
      </c>
    </row>
    <row r="651" spans="1:14" x14ac:dyDescent="0.2">
      <c r="A651" s="217">
        <v>39776</v>
      </c>
      <c r="B651" s="214">
        <v>1668.7439999999999</v>
      </c>
      <c r="C651" s="214">
        <v>0</v>
      </c>
      <c r="D651" s="214">
        <v>1668.7439999999999</v>
      </c>
    </row>
    <row r="652" spans="1:14" x14ac:dyDescent="0.2">
      <c r="A652" s="217">
        <v>39777</v>
      </c>
      <c r="B652" s="214">
        <v>61.6</v>
      </c>
      <c r="C652" s="214">
        <v>0</v>
      </c>
      <c r="D652" s="214">
        <v>61.6</v>
      </c>
    </row>
    <row r="653" spans="1:14" x14ac:dyDescent="0.2">
      <c r="A653" s="217">
        <v>39778</v>
      </c>
      <c r="B653" s="214">
        <v>50.6</v>
      </c>
      <c r="C653" s="214">
        <v>0</v>
      </c>
      <c r="D653" s="214">
        <v>50.6</v>
      </c>
    </row>
    <row r="654" spans="1:14" x14ac:dyDescent="0.2">
      <c r="A654" s="217">
        <v>39780</v>
      </c>
      <c r="B654" s="214">
        <v>22</v>
      </c>
      <c r="C654" s="214">
        <v>0</v>
      </c>
      <c r="D654" s="214">
        <v>22</v>
      </c>
    </row>
    <row r="655" spans="1:14" x14ac:dyDescent="0.2">
      <c r="A655" s="217">
        <v>39781</v>
      </c>
      <c r="B655" s="214">
        <v>11</v>
      </c>
      <c r="C655" s="214">
        <v>0</v>
      </c>
      <c r="D655" s="214">
        <v>11</v>
      </c>
    </row>
    <row r="656" spans="1:14" x14ac:dyDescent="0.2">
      <c r="A656" s="157">
        <v>39783</v>
      </c>
      <c r="B656" s="212">
        <v>1158.52</v>
      </c>
      <c r="C656" s="212">
        <v>51.33</v>
      </c>
      <c r="D656" s="212">
        <v>1209.8499999999999</v>
      </c>
      <c r="E656" s="108" t="s">
        <v>456</v>
      </c>
      <c r="F656" s="108">
        <v>0.9</v>
      </c>
      <c r="G656" s="108">
        <f t="shared" ref="G656" si="21">D656*F656</f>
        <v>1088.865</v>
      </c>
      <c r="H656" s="108">
        <f>SUM(G656:G658)</f>
        <v>1088.865</v>
      </c>
      <c r="I656" s="112">
        <v>39782.647222222222</v>
      </c>
      <c r="J656" s="112">
        <v>39783.513194444444</v>
      </c>
      <c r="K656" s="113">
        <v>39782.520833333336</v>
      </c>
      <c r="L656" s="113">
        <v>39783.583333333336</v>
      </c>
      <c r="M656" s="117" t="s">
        <v>428</v>
      </c>
      <c r="N656" s="117">
        <v>4</v>
      </c>
    </row>
    <row r="657" spans="1:14" x14ac:dyDescent="0.2">
      <c r="A657" s="157">
        <v>39784</v>
      </c>
      <c r="B657" s="212">
        <v>712.8</v>
      </c>
      <c r="C657" s="212">
        <v>0</v>
      </c>
      <c r="D657" s="212">
        <v>712.8</v>
      </c>
    </row>
    <row r="658" spans="1:14" x14ac:dyDescent="0.2">
      <c r="A658" s="157">
        <v>39785</v>
      </c>
      <c r="B658" s="212">
        <v>1367.52</v>
      </c>
      <c r="C658" s="212">
        <v>59</v>
      </c>
      <c r="D658" s="212">
        <v>1426.52</v>
      </c>
    </row>
    <row r="659" spans="1:14" x14ac:dyDescent="0.2">
      <c r="A659" s="157">
        <v>39786</v>
      </c>
      <c r="B659" s="212">
        <v>320.32</v>
      </c>
      <c r="C659" s="212">
        <v>0</v>
      </c>
      <c r="D659" s="212">
        <v>320.32</v>
      </c>
    </row>
    <row r="660" spans="1:14" x14ac:dyDescent="0.2">
      <c r="A660" s="157">
        <v>39787</v>
      </c>
      <c r="B660" s="212">
        <v>175.38400000000001</v>
      </c>
      <c r="C660" s="212">
        <v>29.5</v>
      </c>
      <c r="D660" s="212">
        <v>204.88400000000001</v>
      </c>
    </row>
    <row r="661" spans="1:14" x14ac:dyDescent="0.2">
      <c r="A661" s="157">
        <v>39788</v>
      </c>
      <c r="B661" s="212">
        <v>159.54400000000001</v>
      </c>
      <c r="C661" s="212">
        <v>29.5</v>
      </c>
      <c r="D661" s="212">
        <v>189.04400000000001</v>
      </c>
    </row>
    <row r="662" spans="1:14" x14ac:dyDescent="0.2">
      <c r="A662" s="157">
        <v>39790</v>
      </c>
      <c r="B662" s="212">
        <v>1468.72</v>
      </c>
      <c r="C662" s="212">
        <v>328.63</v>
      </c>
      <c r="D662" s="212">
        <v>1797.35</v>
      </c>
      <c r="E662" s="108" t="s">
        <v>462</v>
      </c>
      <c r="F662" s="108">
        <v>0.8</v>
      </c>
      <c r="G662" s="108">
        <f t="shared" ref="G662" si="22">D662*F662</f>
        <v>1437.88</v>
      </c>
      <c r="H662" s="108">
        <f>SUM(G662:G664)</f>
        <v>3900.7642000000001</v>
      </c>
      <c r="I662" s="112">
        <v>39790.65625</v>
      </c>
      <c r="J662" s="112">
        <v>39791.926388888889</v>
      </c>
      <c r="K662" s="113">
        <v>39790.5625</v>
      </c>
      <c r="L662" s="119">
        <v>39791.958333333336</v>
      </c>
      <c r="M662" s="117" t="s">
        <v>463</v>
      </c>
      <c r="N662" s="117">
        <v>4</v>
      </c>
    </row>
    <row r="663" spans="1:14" x14ac:dyDescent="0.2">
      <c r="A663" s="157">
        <v>39791</v>
      </c>
      <c r="B663" s="212">
        <v>2668.6880000000001</v>
      </c>
      <c r="C663" s="212">
        <v>67.849999999999994</v>
      </c>
      <c r="D663" s="212">
        <v>2736.538</v>
      </c>
      <c r="E663" s="108" t="s">
        <v>462</v>
      </c>
      <c r="F663" s="108">
        <v>0.9</v>
      </c>
      <c r="G663" s="108">
        <f t="shared" ref="G663" si="23">D663*F663</f>
        <v>2462.8842</v>
      </c>
      <c r="H663" s="108"/>
      <c r="I663" s="108"/>
      <c r="J663" s="108"/>
      <c r="K663" s="108"/>
      <c r="L663" s="108"/>
      <c r="M663" s="108"/>
      <c r="N663" s="108"/>
    </row>
    <row r="664" spans="1:14" x14ac:dyDescent="0.2">
      <c r="A664" s="157">
        <v>39792</v>
      </c>
      <c r="B664" s="212">
        <v>185.68</v>
      </c>
      <c r="C664" s="212">
        <v>0</v>
      </c>
      <c r="D664" s="212">
        <v>185.68</v>
      </c>
    </row>
    <row r="665" spans="1:14" x14ac:dyDescent="0.2">
      <c r="A665" s="157">
        <v>39798</v>
      </c>
      <c r="B665" s="212">
        <v>540.31999999999994</v>
      </c>
      <c r="C665" s="212">
        <v>120.95</v>
      </c>
      <c r="D665" s="212">
        <v>661.27</v>
      </c>
    </row>
    <row r="666" spans="1:14" x14ac:dyDescent="0.2">
      <c r="A666" s="157">
        <v>39799</v>
      </c>
      <c r="B666" s="212">
        <v>975.7</v>
      </c>
      <c r="C666" s="212">
        <v>14.75</v>
      </c>
      <c r="D666" s="212">
        <v>990.45</v>
      </c>
    </row>
    <row r="667" spans="1:14" x14ac:dyDescent="0.2">
      <c r="A667" s="157">
        <v>39800</v>
      </c>
      <c r="B667" s="212">
        <v>48.4</v>
      </c>
      <c r="C667" s="212">
        <v>0</v>
      </c>
      <c r="D667" s="212">
        <v>48.4</v>
      </c>
    </row>
    <row r="668" spans="1:14" x14ac:dyDescent="0.2">
      <c r="A668" s="157">
        <v>39801</v>
      </c>
      <c r="B668" s="212">
        <v>396.88</v>
      </c>
      <c r="C668" s="212">
        <v>0</v>
      </c>
      <c r="D668" s="212">
        <v>396.88</v>
      </c>
    </row>
    <row r="669" spans="1:14" x14ac:dyDescent="0.2">
      <c r="A669" s="157">
        <v>39803</v>
      </c>
      <c r="B669" s="212">
        <v>220</v>
      </c>
      <c r="C669" s="212">
        <v>29.5</v>
      </c>
      <c r="D669" s="212">
        <v>249.5</v>
      </c>
    </row>
    <row r="670" spans="1:14" x14ac:dyDescent="0.2">
      <c r="A670" s="157">
        <v>39804</v>
      </c>
      <c r="B670" s="212">
        <v>603.24</v>
      </c>
      <c r="C670" s="212">
        <v>0</v>
      </c>
      <c r="D670" s="212">
        <v>603.24</v>
      </c>
    </row>
    <row r="671" spans="1:14" x14ac:dyDescent="0.2">
      <c r="A671" s="157">
        <v>39805</v>
      </c>
      <c r="B671" s="212">
        <v>1034.6600000000001</v>
      </c>
      <c r="C671" s="212">
        <v>132.75</v>
      </c>
      <c r="D671" s="212">
        <v>1167.4100000000001</v>
      </c>
    </row>
    <row r="672" spans="1:14" x14ac:dyDescent="0.2">
      <c r="A672" s="157">
        <v>39806</v>
      </c>
      <c r="B672" s="212">
        <v>904.2</v>
      </c>
      <c r="C672" s="212">
        <v>191.75</v>
      </c>
      <c r="D672" s="212">
        <v>1095.95</v>
      </c>
    </row>
    <row r="673" spans="1:14" x14ac:dyDescent="0.2">
      <c r="A673" s="157">
        <v>39808</v>
      </c>
      <c r="B673" s="212">
        <v>364.32</v>
      </c>
      <c r="C673" s="212">
        <v>8.85</v>
      </c>
      <c r="D673" s="212">
        <v>373.16999999999996</v>
      </c>
    </row>
    <row r="674" spans="1:14" x14ac:dyDescent="0.2">
      <c r="A674" s="157">
        <v>39810</v>
      </c>
      <c r="B674" s="212">
        <v>264</v>
      </c>
      <c r="C674" s="212">
        <v>0</v>
      </c>
      <c r="D674" s="212">
        <v>264</v>
      </c>
    </row>
    <row r="675" spans="1:14" x14ac:dyDescent="0.2">
      <c r="A675" s="157">
        <v>39811</v>
      </c>
      <c r="B675" s="212">
        <v>295.45999999999998</v>
      </c>
      <c r="C675" s="212">
        <v>0</v>
      </c>
      <c r="D675" s="212">
        <v>295.45999999999998</v>
      </c>
    </row>
    <row r="676" spans="1:14" x14ac:dyDescent="0.2">
      <c r="A676" s="157">
        <v>39812</v>
      </c>
      <c r="B676" s="212">
        <v>364.32</v>
      </c>
      <c r="C676" s="212">
        <v>44.25</v>
      </c>
      <c r="D676" s="212">
        <v>408.57</v>
      </c>
    </row>
    <row r="677" spans="1:14" x14ac:dyDescent="0.2">
      <c r="A677" s="217">
        <v>39816</v>
      </c>
      <c r="B677" s="214">
        <v>0</v>
      </c>
      <c r="C677" s="214">
        <v>70.8</v>
      </c>
      <c r="D677" s="214">
        <v>70.8</v>
      </c>
    </row>
    <row r="678" spans="1:14" x14ac:dyDescent="0.2">
      <c r="A678" s="217">
        <v>39817</v>
      </c>
      <c r="B678" s="214">
        <v>22</v>
      </c>
      <c r="C678" s="214">
        <v>0</v>
      </c>
      <c r="D678" s="214">
        <v>22</v>
      </c>
    </row>
    <row r="679" spans="1:14" x14ac:dyDescent="0.2">
      <c r="A679" s="217">
        <v>39818</v>
      </c>
      <c r="B679" s="214">
        <v>55.44</v>
      </c>
      <c r="C679" s="214">
        <v>0</v>
      </c>
      <c r="D679" s="214">
        <v>55.44</v>
      </c>
    </row>
    <row r="680" spans="1:14" x14ac:dyDescent="0.2">
      <c r="A680" s="217">
        <v>39819</v>
      </c>
      <c r="B680" s="214">
        <v>575.96</v>
      </c>
      <c r="C680" s="214">
        <v>35.4</v>
      </c>
      <c r="D680" s="214">
        <v>611.36</v>
      </c>
    </row>
    <row r="681" spans="1:14" x14ac:dyDescent="0.2">
      <c r="A681" s="217">
        <v>39820</v>
      </c>
      <c r="B681" s="214">
        <v>475.2</v>
      </c>
      <c r="C681" s="214">
        <v>0</v>
      </c>
      <c r="D681" s="214">
        <v>475.2</v>
      </c>
    </row>
    <row r="682" spans="1:14" x14ac:dyDescent="0.2">
      <c r="A682" s="217">
        <v>39821</v>
      </c>
      <c r="B682" s="214">
        <v>68.64</v>
      </c>
      <c r="C682" s="214">
        <v>0</v>
      </c>
      <c r="D682" s="214">
        <v>68.64</v>
      </c>
    </row>
    <row r="683" spans="1:14" x14ac:dyDescent="0.2">
      <c r="A683" s="217">
        <v>39822</v>
      </c>
      <c r="B683" s="214">
        <v>1432.2</v>
      </c>
      <c r="C683" s="214">
        <v>135.69999999999999</v>
      </c>
      <c r="D683" s="214">
        <v>1567.9</v>
      </c>
      <c r="E683" s="122" t="s">
        <v>459</v>
      </c>
      <c r="F683" s="122">
        <v>0.8</v>
      </c>
      <c r="G683" s="122">
        <f t="shared" ref="G683" si="24">D683*F683</f>
        <v>1254.3200000000002</v>
      </c>
      <c r="H683" s="122">
        <f>SUM(G683:G685)</f>
        <v>1254.3200000000002</v>
      </c>
      <c r="I683" s="175">
        <v>39822.249305555553</v>
      </c>
      <c r="J683" s="175">
        <v>39822.706944444442</v>
      </c>
      <c r="K683" s="125">
        <v>39822.208333333336</v>
      </c>
      <c r="L683" s="125">
        <v>39822.75</v>
      </c>
      <c r="M683" s="107" t="s">
        <v>428</v>
      </c>
      <c r="N683" s="107">
        <v>3</v>
      </c>
    </row>
    <row r="684" spans="1:14" x14ac:dyDescent="0.2">
      <c r="A684" s="217">
        <v>39825</v>
      </c>
      <c r="B684" s="214">
        <v>1097.58</v>
      </c>
      <c r="C684" s="214">
        <v>88.5</v>
      </c>
      <c r="D684" s="214">
        <v>1186.08</v>
      </c>
    </row>
    <row r="685" spans="1:14" x14ac:dyDescent="0.2">
      <c r="A685" s="217">
        <v>39826</v>
      </c>
      <c r="B685" s="214">
        <v>105.16</v>
      </c>
      <c r="C685" s="214">
        <v>0</v>
      </c>
      <c r="D685" s="214">
        <v>105.16</v>
      </c>
    </row>
    <row r="686" spans="1:14" x14ac:dyDescent="0.2">
      <c r="A686" s="217">
        <v>39827</v>
      </c>
      <c r="B686" s="214">
        <v>1271.5999999999999</v>
      </c>
      <c r="C686" s="214">
        <v>132.75</v>
      </c>
      <c r="D686" s="214">
        <v>1404.35</v>
      </c>
    </row>
    <row r="687" spans="1:14" x14ac:dyDescent="0.2">
      <c r="A687" s="217">
        <v>39830</v>
      </c>
      <c r="B687" s="214">
        <v>196.24</v>
      </c>
      <c r="C687" s="214">
        <v>59</v>
      </c>
      <c r="D687" s="214">
        <v>255.24</v>
      </c>
    </row>
    <row r="688" spans="1:14" x14ac:dyDescent="0.2">
      <c r="A688" s="217">
        <v>39832</v>
      </c>
      <c r="B688" s="214">
        <v>184.58</v>
      </c>
      <c r="C688" s="214">
        <v>0</v>
      </c>
      <c r="D688" s="214">
        <v>184.58</v>
      </c>
    </row>
    <row r="689" spans="1:4" x14ac:dyDescent="0.2">
      <c r="A689" s="217">
        <v>39833</v>
      </c>
      <c r="B689" s="214">
        <v>170.54400000000001</v>
      </c>
      <c r="C689" s="214">
        <v>0</v>
      </c>
      <c r="D689" s="214">
        <v>170.54400000000001</v>
      </c>
    </row>
    <row r="690" spans="1:4" x14ac:dyDescent="0.2">
      <c r="A690" s="217">
        <v>39834</v>
      </c>
      <c r="B690" s="214">
        <v>110.88</v>
      </c>
      <c r="C690" s="214">
        <v>0</v>
      </c>
      <c r="D690" s="214">
        <v>110.88</v>
      </c>
    </row>
    <row r="691" spans="1:4" x14ac:dyDescent="0.2">
      <c r="A691" s="217">
        <v>39835</v>
      </c>
      <c r="B691" s="214">
        <v>224.84</v>
      </c>
      <c r="C691" s="214">
        <v>0</v>
      </c>
      <c r="D691" s="214">
        <v>224.84</v>
      </c>
    </row>
    <row r="692" spans="1:4" x14ac:dyDescent="0.2">
      <c r="A692" s="217">
        <v>39836</v>
      </c>
      <c r="B692" s="214">
        <v>256.95999999999998</v>
      </c>
      <c r="C692" s="214">
        <v>0</v>
      </c>
      <c r="D692" s="214">
        <v>256.95999999999998</v>
      </c>
    </row>
    <row r="693" spans="1:4" x14ac:dyDescent="0.2">
      <c r="A693" s="217">
        <v>39839</v>
      </c>
      <c r="B693" s="214">
        <v>110.88</v>
      </c>
      <c r="C693" s="214">
        <v>0</v>
      </c>
      <c r="D693" s="214">
        <v>110.88</v>
      </c>
    </row>
    <row r="694" spans="1:4" x14ac:dyDescent="0.2">
      <c r="A694" s="217">
        <v>39841</v>
      </c>
      <c r="B694" s="214">
        <v>27.72</v>
      </c>
      <c r="C694" s="214">
        <v>14.75</v>
      </c>
      <c r="D694" s="214">
        <v>42.47</v>
      </c>
    </row>
    <row r="695" spans="1:4" x14ac:dyDescent="0.2">
      <c r="A695" s="217">
        <v>39842</v>
      </c>
      <c r="B695" s="214">
        <v>207.23999999999998</v>
      </c>
      <c r="C695" s="214">
        <v>11.799999999999999</v>
      </c>
      <c r="D695" s="214">
        <v>219.04</v>
      </c>
    </row>
    <row r="696" spans="1:4" x14ac:dyDescent="0.2">
      <c r="A696" s="217">
        <v>39847</v>
      </c>
      <c r="B696" s="214">
        <v>166.32</v>
      </c>
      <c r="C696" s="214">
        <v>0</v>
      </c>
      <c r="D696" s="214">
        <v>166.32</v>
      </c>
    </row>
    <row r="697" spans="1:4" x14ac:dyDescent="0.2">
      <c r="A697" s="217">
        <v>39849</v>
      </c>
      <c r="B697" s="214">
        <v>83.16</v>
      </c>
      <c r="C697" s="214">
        <v>0</v>
      </c>
      <c r="D697" s="214">
        <v>83.16</v>
      </c>
    </row>
    <row r="698" spans="1:4" x14ac:dyDescent="0.2">
      <c r="A698" s="217">
        <v>39850</v>
      </c>
      <c r="B698" s="214">
        <v>83.16</v>
      </c>
      <c r="C698" s="214">
        <v>0</v>
      </c>
      <c r="D698" s="214">
        <v>83.16</v>
      </c>
    </row>
    <row r="699" spans="1:4" x14ac:dyDescent="0.2">
      <c r="A699" s="217">
        <v>39853</v>
      </c>
      <c r="B699" s="214">
        <v>5.5439999999999996</v>
      </c>
      <c r="C699" s="214">
        <v>5.8999999999999995</v>
      </c>
      <c r="D699" s="214">
        <v>11.443999999999999</v>
      </c>
    </row>
    <row r="700" spans="1:4" x14ac:dyDescent="0.2">
      <c r="A700" s="217">
        <v>39857</v>
      </c>
      <c r="B700" s="214">
        <v>166.32</v>
      </c>
      <c r="C700" s="214">
        <v>11.799999999999999</v>
      </c>
      <c r="D700" s="214">
        <v>178.12</v>
      </c>
    </row>
    <row r="701" spans="1:4" x14ac:dyDescent="0.2">
      <c r="A701" s="217">
        <v>39858</v>
      </c>
      <c r="B701" s="214">
        <v>138.6</v>
      </c>
      <c r="C701" s="214">
        <v>0</v>
      </c>
      <c r="D701" s="214">
        <v>138.6</v>
      </c>
    </row>
    <row r="702" spans="1:4" x14ac:dyDescent="0.2">
      <c r="A702" s="217">
        <v>39860</v>
      </c>
      <c r="B702" s="214">
        <v>124.74</v>
      </c>
      <c r="C702" s="214">
        <v>0</v>
      </c>
      <c r="D702" s="214">
        <v>124.74</v>
      </c>
    </row>
    <row r="703" spans="1:4" x14ac:dyDescent="0.2">
      <c r="A703" s="217">
        <v>39861</v>
      </c>
      <c r="B703" s="214">
        <v>166.32</v>
      </c>
      <c r="C703" s="214">
        <v>0</v>
      </c>
      <c r="D703" s="214">
        <v>166.32</v>
      </c>
    </row>
    <row r="704" spans="1:4" x14ac:dyDescent="0.2">
      <c r="A704" s="217">
        <v>39862</v>
      </c>
      <c r="B704" s="214">
        <v>321.55200000000002</v>
      </c>
      <c r="C704" s="214">
        <v>26.549999999999997</v>
      </c>
      <c r="D704" s="214">
        <v>348.10200000000003</v>
      </c>
    </row>
    <row r="705" spans="1:14" x14ac:dyDescent="0.2">
      <c r="A705" s="217">
        <v>39867</v>
      </c>
      <c r="B705" s="214">
        <v>415.8</v>
      </c>
      <c r="C705" s="214">
        <v>0</v>
      </c>
      <c r="D705" s="214">
        <v>415.8</v>
      </c>
    </row>
    <row r="706" spans="1:14" x14ac:dyDescent="0.2">
      <c r="A706" s="217">
        <v>39868</v>
      </c>
      <c r="B706" s="214">
        <v>22.175999999999998</v>
      </c>
      <c r="C706" s="214">
        <v>0</v>
      </c>
      <c r="D706" s="214">
        <v>22.175999999999998</v>
      </c>
    </row>
    <row r="707" spans="1:14" x14ac:dyDescent="0.2">
      <c r="A707" s="217">
        <v>39870</v>
      </c>
      <c r="B707" s="214">
        <v>8.3160000000000007</v>
      </c>
      <c r="C707" s="214">
        <v>0</v>
      </c>
      <c r="D707" s="214">
        <v>8.3160000000000007</v>
      </c>
    </row>
    <row r="708" spans="1:14" x14ac:dyDescent="0.2">
      <c r="A708" s="217">
        <v>39871</v>
      </c>
      <c r="B708" s="214">
        <v>410.25599999999997</v>
      </c>
      <c r="C708" s="214">
        <v>0</v>
      </c>
      <c r="D708" s="214">
        <v>410.25599999999997</v>
      </c>
      <c r="E708" s="108" t="s">
        <v>460</v>
      </c>
      <c r="F708" s="108">
        <v>0.8</v>
      </c>
      <c r="G708" s="108">
        <f t="shared" ref="G708" si="25">D708*F708</f>
        <v>328.20479999999998</v>
      </c>
      <c r="H708" s="108">
        <f>SUM(G708:G710)</f>
        <v>328.20479999999998</v>
      </c>
      <c r="I708" s="112">
        <v>39871.270138888889</v>
      </c>
      <c r="J708" s="112">
        <v>39871.534722222219</v>
      </c>
      <c r="K708" s="125">
        <v>39871</v>
      </c>
      <c r="L708" s="119">
        <v>39871.25</v>
      </c>
      <c r="M708" s="107" t="s">
        <v>465</v>
      </c>
      <c r="N708" s="107" t="s">
        <v>449</v>
      </c>
    </row>
    <row r="709" spans="1:14" x14ac:dyDescent="0.2">
      <c r="A709" s="217">
        <v>39874</v>
      </c>
      <c r="B709" s="214">
        <v>521.4</v>
      </c>
      <c r="C709" s="214">
        <v>17.7</v>
      </c>
      <c r="D709" s="214">
        <v>539.1</v>
      </c>
    </row>
    <row r="710" spans="1:14" x14ac:dyDescent="0.2">
      <c r="A710" s="217">
        <v>39875</v>
      </c>
      <c r="B710" s="214">
        <v>2204.84</v>
      </c>
      <c r="C710" s="214">
        <v>0</v>
      </c>
      <c r="D710" s="214">
        <v>2204.84</v>
      </c>
    </row>
    <row r="711" spans="1:14" x14ac:dyDescent="0.2">
      <c r="A711" s="217">
        <v>39881</v>
      </c>
      <c r="B711" s="214">
        <v>95.47999999999999</v>
      </c>
      <c r="C711" s="214">
        <v>0</v>
      </c>
      <c r="D711" s="214">
        <v>95.47999999999999</v>
      </c>
    </row>
    <row r="712" spans="1:14" x14ac:dyDescent="0.2">
      <c r="A712" s="217">
        <v>39885</v>
      </c>
      <c r="B712" s="214">
        <v>91.783999999999992</v>
      </c>
      <c r="C712" s="214">
        <v>0</v>
      </c>
      <c r="D712" s="214">
        <v>91.783999999999992</v>
      </c>
    </row>
    <row r="713" spans="1:14" x14ac:dyDescent="0.2">
      <c r="A713" s="217">
        <v>39892</v>
      </c>
      <c r="B713" s="214">
        <v>24.64</v>
      </c>
      <c r="C713" s="214">
        <v>0</v>
      </c>
      <c r="D713" s="214">
        <v>24.64</v>
      </c>
      <c r="E713" s="108" t="s">
        <v>461</v>
      </c>
      <c r="F713" s="108">
        <v>1</v>
      </c>
      <c r="G713" s="133" t="s">
        <v>467</v>
      </c>
      <c r="H713" s="133" t="s">
        <v>467</v>
      </c>
      <c r="I713" s="112">
        <v>39900.79583333333</v>
      </c>
      <c r="J713" s="112">
        <v>39901.661111111112</v>
      </c>
      <c r="K713" s="119">
        <v>39900.729166666664</v>
      </c>
      <c r="L713" s="119">
        <v>39901.520833333336</v>
      </c>
      <c r="M713" s="107" t="s">
        <v>466</v>
      </c>
      <c r="N713" s="117">
        <v>5</v>
      </c>
    </row>
    <row r="714" spans="1:14" x14ac:dyDescent="0.2">
      <c r="A714" s="148">
        <v>40146</v>
      </c>
      <c r="B714" s="210">
        <v>22</v>
      </c>
      <c r="C714" s="210">
        <v>0</v>
      </c>
      <c r="D714" s="210">
        <v>22</v>
      </c>
      <c r="E714" s="108" t="s">
        <v>455</v>
      </c>
      <c r="F714" s="108">
        <v>1</v>
      </c>
      <c r="G714" s="133" t="s">
        <v>467</v>
      </c>
      <c r="H714" s="133" t="s">
        <v>467</v>
      </c>
      <c r="I714" s="112">
        <v>39924.306944444441</v>
      </c>
      <c r="J714" s="112">
        <v>39924.525694444441</v>
      </c>
      <c r="L714" s="124"/>
      <c r="M714" s="124" t="s">
        <v>468</v>
      </c>
    </row>
    <row r="715" spans="1:14" x14ac:dyDescent="0.2">
      <c r="A715" s="148">
        <v>40148</v>
      </c>
      <c r="B715" s="210">
        <v>15.4</v>
      </c>
      <c r="C715" s="210">
        <v>0</v>
      </c>
      <c r="D715" s="210">
        <v>15.4</v>
      </c>
      <c r="L715" s="124"/>
    </row>
    <row r="716" spans="1:14" x14ac:dyDescent="0.2">
      <c r="A716" s="148">
        <v>40150</v>
      </c>
      <c r="B716" s="210">
        <v>464.64</v>
      </c>
      <c r="C716" s="210">
        <v>50.268000000000001</v>
      </c>
      <c r="D716" s="210">
        <v>514.90800000000002</v>
      </c>
    </row>
    <row r="717" spans="1:14" x14ac:dyDescent="0.2">
      <c r="A717" s="148">
        <v>40151</v>
      </c>
      <c r="B717" s="210">
        <v>282.03999999999996</v>
      </c>
      <c r="C717" s="210">
        <v>0</v>
      </c>
      <c r="D717" s="210">
        <v>282.03999999999996</v>
      </c>
    </row>
    <row r="718" spans="1:14" x14ac:dyDescent="0.2">
      <c r="A718" s="148">
        <v>40154</v>
      </c>
      <c r="B718" s="210">
        <v>320.98</v>
      </c>
      <c r="C718" s="210">
        <v>8.85</v>
      </c>
      <c r="D718" s="210">
        <v>329.83000000000004</v>
      </c>
    </row>
    <row r="719" spans="1:14" x14ac:dyDescent="0.2">
      <c r="A719" s="148">
        <v>40155</v>
      </c>
      <c r="B719" s="210">
        <v>1931.1599999999999</v>
      </c>
      <c r="C719" s="210">
        <v>191.75</v>
      </c>
      <c r="D719" s="210">
        <v>2122.91</v>
      </c>
      <c r="E719" s="122" t="s">
        <v>470</v>
      </c>
      <c r="F719" s="108">
        <v>1</v>
      </c>
      <c r="G719" s="108">
        <f>D719*F719</f>
        <v>2122.91</v>
      </c>
      <c r="H719" s="108">
        <f>SUM(G719:G720)</f>
        <v>2122.91</v>
      </c>
      <c r="I719" s="112">
        <v>40155.400694444441</v>
      </c>
      <c r="J719" s="112">
        <v>40156.071527777778</v>
      </c>
      <c r="K719" s="113">
        <v>40155.1875</v>
      </c>
      <c r="L719" s="113">
        <v>40156.708333333336</v>
      </c>
      <c r="M719" s="122" t="s">
        <v>436</v>
      </c>
      <c r="N719" s="108">
        <v>3</v>
      </c>
    </row>
    <row r="720" spans="1:14" x14ac:dyDescent="0.2">
      <c r="A720" s="148">
        <v>40156</v>
      </c>
      <c r="B720" s="210">
        <v>432.08</v>
      </c>
      <c r="C720" s="210">
        <v>29.5</v>
      </c>
      <c r="D720" s="210">
        <v>461.58</v>
      </c>
      <c r="E720" s="122" t="s">
        <v>470</v>
      </c>
      <c r="F720" s="108">
        <v>0</v>
      </c>
      <c r="G720" s="108">
        <f>D720*F720</f>
        <v>0</v>
      </c>
      <c r="H720" s="108"/>
      <c r="I720" s="108"/>
      <c r="J720" s="108"/>
      <c r="K720" s="108"/>
      <c r="L720" s="108"/>
      <c r="M720" s="108"/>
      <c r="N720" s="108"/>
    </row>
    <row r="721" spans="1:4" x14ac:dyDescent="0.2">
      <c r="A721" s="148">
        <v>40157</v>
      </c>
      <c r="B721" s="210">
        <v>79.2</v>
      </c>
      <c r="C721" s="210">
        <v>0</v>
      </c>
      <c r="D721" s="210">
        <v>79.2</v>
      </c>
    </row>
    <row r="722" spans="1:4" x14ac:dyDescent="0.2">
      <c r="A722" s="148">
        <v>40159</v>
      </c>
      <c r="B722" s="210">
        <v>17.600000000000001</v>
      </c>
      <c r="C722" s="210">
        <v>0</v>
      </c>
      <c r="D722" s="210">
        <v>17.600000000000001</v>
      </c>
    </row>
    <row r="723" spans="1:4" x14ac:dyDescent="0.2">
      <c r="A723" s="148">
        <v>40161</v>
      </c>
      <c r="B723" s="210">
        <v>256.74</v>
      </c>
      <c r="C723" s="210">
        <v>0</v>
      </c>
      <c r="D723" s="210">
        <v>256.74</v>
      </c>
    </row>
    <row r="724" spans="1:4" x14ac:dyDescent="0.2">
      <c r="A724" s="148">
        <v>40162</v>
      </c>
      <c r="B724" s="210">
        <v>36.519999999999996</v>
      </c>
      <c r="C724" s="210">
        <v>0</v>
      </c>
      <c r="D724" s="210">
        <v>36.519999999999996</v>
      </c>
    </row>
    <row r="725" spans="1:4" x14ac:dyDescent="0.2">
      <c r="A725" s="148">
        <v>40168</v>
      </c>
      <c r="B725" s="210">
        <v>27.72</v>
      </c>
      <c r="C725" s="210">
        <v>0</v>
      </c>
      <c r="D725" s="210">
        <v>27.72</v>
      </c>
    </row>
    <row r="726" spans="1:4" x14ac:dyDescent="0.2">
      <c r="A726" s="148">
        <v>40169</v>
      </c>
      <c r="B726" s="210">
        <v>1068.0999999999999</v>
      </c>
      <c r="C726" s="210">
        <v>61.95</v>
      </c>
      <c r="D726" s="210">
        <v>1130.05</v>
      </c>
    </row>
    <row r="727" spans="1:4" x14ac:dyDescent="0.2">
      <c r="A727" s="148">
        <v>40170</v>
      </c>
      <c r="B727" s="210">
        <v>1354.76</v>
      </c>
      <c r="C727" s="210">
        <v>306.8</v>
      </c>
      <c r="D727" s="210">
        <v>1661.56</v>
      </c>
    </row>
    <row r="728" spans="1:4" x14ac:dyDescent="0.2">
      <c r="A728" s="148">
        <v>40171</v>
      </c>
      <c r="B728" s="210">
        <v>83.16</v>
      </c>
      <c r="C728" s="210">
        <v>0</v>
      </c>
      <c r="D728" s="210">
        <v>83.16</v>
      </c>
    </row>
    <row r="729" spans="1:4" x14ac:dyDescent="0.2">
      <c r="A729" s="148">
        <v>40173</v>
      </c>
      <c r="B729" s="210">
        <v>107.58</v>
      </c>
      <c r="C729" s="210">
        <v>0</v>
      </c>
      <c r="D729" s="210">
        <v>107.58</v>
      </c>
    </row>
    <row r="730" spans="1:4" x14ac:dyDescent="0.2">
      <c r="A730" s="148">
        <v>40174</v>
      </c>
      <c r="B730" s="210">
        <v>286</v>
      </c>
      <c r="C730" s="210">
        <v>0</v>
      </c>
      <c r="D730" s="210">
        <v>286</v>
      </c>
    </row>
    <row r="731" spans="1:4" x14ac:dyDescent="0.2">
      <c r="A731" s="148">
        <v>40175</v>
      </c>
      <c r="B731" s="210">
        <v>166.32</v>
      </c>
      <c r="C731" s="210">
        <v>0</v>
      </c>
      <c r="D731" s="210">
        <v>166.32</v>
      </c>
    </row>
    <row r="732" spans="1:4" x14ac:dyDescent="0.2">
      <c r="A732" s="148">
        <v>40176</v>
      </c>
      <c r="B732" s="210">
        <v>234.3</v>
      </c>
      <c r="C732" s="210">
        <v>0</v>
      </c>
      <c r="D732" s="210">
        <v>234.3</v>
      </c>
    </row>
    <row r="733" spans="1:4" x14ac:dyDescent="0.2">
      <c r="A733" s="148">
        <v>40177</v>
      </c>
      <c r="B733" s="210">
        <v>22</v>
      </c>
      <c r="C733" s="210">
        <v>0</v>
      </c>
      <c r="D733" s="210">
        <v>22</v>
      </c>
    </row>
    <row r="734" spans="1:4" x14ac:dyDescent="0.2">
      <c r="A734" s="148">
        <v>40178</v>
      </c>
      <c r="B734" s="210">
        <v>136.4</v>
      </c>
      <c r="C734" s="210">
        <v>0</v>
      </c>
      <c r="D734" s="210">
        <v>136.4</v>
      </c>
    </row>
    <row r="735" spans="1:4" x14ac:dyDescent="0.2">
      <c r="A735" s="148">
        <v>40180</v>
      </c>
      <c r="B735" s="210">
        <v>13.2</v>
      </c>
      <c r="C735" s="210">
        <v>0</v>
      </c>
      <c r="D735" s="210">
        <v>13.2</v>
      </c>
    </row>
    <row r="736" spans="1:4" x14ac:dyDescent="0.2">
      <c r="A736" s="148">
        <v>40181</v>
      </c>
      <c r="B736" s="210">
        <v>0</v>
      </c>
      <c r="C736" s="210">
        <v>29.5</v>
      </c>
      <c r="D736" s="210">
        <v>29.5</v>
      </c>
    </row>
    <row r="737" spans="1:16" x14ac:dyDescent="0.2">
      <c r="A737" s="148">
        <v>40182</v>
      </c>
      <c r="B737" s="210">
        <v>27.72</v>
      </c>
      <c r="C737" s="210">
        <v>0</v>
      </c>
      <c r="D737" s="210">
        <v>27.72</v>
      </c>
    </row>
    <row r="738" spans="1:16" x14ac:dyDescent="0.2">
      <c r="A738" s="148">
        <v>40183</v>
      </c>
      <c r="B738" s="210">
        <v>26.4</v>
      </c>
      <c r="C738" s="210">
        <v>0</v>
      </c>
      <c r="D738" s="210">
        <v>26.4</v>
      </c>
    </row>
    <row r="739" spans="1:16" x14ac:dyDescent="0.2">
      <c r="A739" s="148">
        <v>40185</v>
      </c>
      <c r="B739" s="210">
        <v>2483.3599999999997</v>
      </c>
      <c r="C739" s="210">
        <v>351.04999999999995</v>
      </c>
      <c r="D739" s="210">
        <v>2834.41</v>
      </c>
    </row>
    <row r="740" spans="1:16" x14ac:dyDescent="0.2">
      <c r="A740" s="148">
        <v>40186</v>
      </c>
      <c r="B740" s="210">
        <v>388.08</v>
      </c>
      <c r="C740" s="210">
        <v>20.65</v>
      </c>
      <c r="D740" s="210">
        <v>408.72999999999996</v>
      </c>
    </row>
    <row r="741" spans="1:16" x14ac:dyDescent="0.2">
      <c r="A741" s="148">
        <v>40191</v>
      </c>
      <c r="B741" s="210">
        <v>8.8000000000000007</v>
      </c>
      <c r="C741" s="210">
        <v>0</v>
      </c>
      <c r="D741" s="210">
        <v>8.8000000000000007</v>
      </c>
    </row>
    <row r="742" spans="1:16" x14ac:dyDescent="0.2">
      <c r="A742" s="148">
        <v>40192</v>
      </c>
      <c r="B742" s="210">
        <v>115.5</v>
      </c>
      <c r="C742" s="210">
        <v>0</v>
      </c>
      <c r="D742" s="210">
        <v>115.5</v>
      </c>
    </row>
    <row r="743" spans="1:16" x14ac:dyDescent="0.2">
      <c r="A743" s="148">
        <v>40193</v>
      </c>
      <c r="B743" s="210">
        <v>3.96</v>
      </c>
      <c r="C743" s="210">
        <v>0</v>
      </c>
      <c r="D743" s="210">
        <v>3.96</v>
      </c>
    </row>
    <row r="744" spans="1:16" x14ac:dyDescent="0.2">
      <c r="A744" s="148">
        <v>40196</v>
      </c>
      <c r="B744" s="210">
        <v>13.86</v>
      </c>
      <c r="C744" s="210">
        <v>0</v>
      </c>
      <c r="D744" s="210">
        <v>13.86</v>
      </c>
    </row>
    <row r="745" spans="1:16" x14ac:dyDescent="0.2">
      <c r="A745" s="148">
        <v>40197</v>
      </c>
      <c r="B745" s="210">
        <v>22</v>
      </c>
      <c r="C745" s="210">
        <v>0</v>
      </c>
      <c r="D745" s="210">
        <v>22</v>
      </c>
    </row>
    <row r="746" spans="1:16" x14ac:dyDescent="0.2">
      <c r="A746" s="148">
        <v>40203</v>
      </c>
      <c r="B746" s="210">
        <v>55.44</v>
      </c>
      <c r="C746" s="210">
        <v>0</v>
      </c>
      <c r="D746" s="210">
        <v>55.44</v>
      </c>
      <c r="E746" s="122" t="s">
        <v>471</v>
      </c>
      <c r="F746" s="108">
        <v>1</v>
      </c>
      <c r="G746" s="108">
        <f>D746*F746</f>
        <v>55.44</v>
      </c>
      <c r="H746" s="108">
        <f>SUM(G746)</f>
        <v>55.44</v>
      </c>
      <c r="I746" s="112">
        <v>40201.603472222225</v>
      </c>
      <c r="J746" s="112">
        <v>40203.293749999997</v>
      </c>
      <c r="K746" s="110"/>
      <c r="L746" s="110"/>
      <c r="M746" s="107" t="s">
        <v>472</v>
      </c>
      <c r="N746" s="117"/>
      <c r="O746" s="154"/>
      <c r="P746" s="154"/>
    </row>
    <row r="747" spans="1:16" x14ac:dyDescent="0.2">
      <c r="A747" s="148">
        <v>40208</v>
      </c>
      <c r="B747" s="210">
        <v>22</v>
      </c>
      <c r="C747" s="210">
        <v>14.75</v>
      </c>
      <c r="D747" s="210">
        <v>36.75</v>
      </c>
    </row>
    <row r="748" spans="1:16" x14ac:dyDescent="0.2">
      <c r="A748" s="148">
        <v>40238</v>
      </c>
      <c r="B748" s="210">
        <v>4.4000000000000004</v>
      </c>
      <c r="C748" s="210">
        <v>0</v>
      </c>
      <c r="D748" s="210">
        <v>4.4000000000000004</v>
      </c>
    </row>
    <row r="749" spans="1:16" x14ac:dyDescent="0.2">
      <c r="A749" s="148">
        <v>40240</v>
      </c>
      <c r="B749" s="210">
        <v>57.2</v>
      </c>
      <c r="C749" s="210">
        <v>0</v>
      </c>
      <c r="D749" s="210">
        <v>57.2</v>
      </c>
      <c r="E749" s="133" t="s">
        <v>473</v>
      </c>
      <c r="F749" s="131">
        <v>1</v>
      </c>
      <c r="G749" s="133" t="s">
        <v>469</v>
      </c>
      <c r="H749" s="133" t="s">
        <v>469</v>
      </c>
      <c r="I749" s="164">
        <v>40218.115277777775</v>
      </c>
      <c r="J749" s="164">
        <v>40219.390972222223</v>
      </c>
      <c r="K749" s="132">
        <v>40217.791666666664</v>
      </c>
      <c r="L749" s="132">
        <v>40218.1875</v>
      </c>
      <c r="M749" s="128" t="s">
        <v>428</v>
      </c>
      <c r="N749" s="127">
        <v>8</v>
      </c>
    </row>
    <row r="750" spans="1:16" x14ac:dyDescent="0.2">
      <c r="A750" s="148">
        <v>40242</v>
      </c>
      <c r="B750" s="210">
        <v>21.56</v>
      </c>
      <c r="C750" s="210">
        <v>0</v>
      </c>
      <c r="D750" s="210">
        <v>21.56</v>
      </c>
    </row>
    <row r="751" spans="1:16" x14ac:dyDescent="0.2">
      <c r="A751" s="148">
        <v>40243</v>
      </c>
      <c r="B751" s="210">
        <v>11</v>
      </c>
      <c r="C751" s="210">
        <v>0</v>
      </c>
      <c r="D751" s="210">
        <v>11</v>
      </c>
    </row>
    <row r="752" spans="1:16" x14ac:dyDescent="0.2">
      <c r="A752" s="148">
        <v>40247</v>
      </c>
      <c r="B752" s="210">
        <v>4.4000000000000004</v>
      </c>
      <c r="C752" s="210">
        <v>0</v>
      </c>
      <c r="D752" s="210">
        <v>4.4000000000000004</v>
      </c>
      <c r="E752" s="122" t="s">
        <v>474</v>
      </c>
      <c r="F752" s="108">
        <v>1</v>
      </c>
      <c r="G752" s="108">
        <f>D752*F752</f>
        <v>4.4000000000000004</v>
      </c>
      <c r="H752" s="108">
        <f>SUM(G752)</f>
        <v>4.4000000000000004</v>
      </c>
      <c r="I752" s="112">
        <v>40246.647222222222</v>
      </c>
      <c r="J752" s="112">
        <v>40248.262499999997</v>
      </c>
      <c r="K752" s="108"/>
      <c r="L752" s="108"/>
      <c r="M752" s="122" t="s">
        <v>447</v>
      </c>
      <c r="N752" s="108"/>
    </row>
    <row r="753" spans="1:14" x14ac:dyDescent="0.2">
      <c r="A753" s="148">
        <v>40257</v>
      </c>
      <c r="B753" s="210">
        <v>88</v>
      </c>
      <c r="C753" s="210">
        <v>44.25</v>
      </c>
      <c r="D753" s="210">
        <v>132.25</v>
      </c>
    </row>
    <row r="754" spans="1:14" x14ac:dyDescent="0.2">
      <c r="A754" s="148">
        <v>40259</v>
      </c>
      <c r="B754" s="210">
        <v>2.2000000000000002</v>
      </c>
      <c r="C754" s="210">
        <v>0</v>
      </c>
      <c r="D754" s="210">
        <v>2.2000000000000002</v>
      </c>
    </row>
    <row r="755" spans="1:14" x14ac:dyDescent="0.2">
      <c r="A755" s="148">
        <v>40260</v>
      </c>
      <c r="B755" s="210">
        <v>15.4</v>
      </c>
      <c r="C755" s="210">
        <v>0</v>
      </c>
      <c r="D755" s="210">
        <v>15.4</v>
      </c>
    </row>
    <row r="756" spans="1:14" x14ac:dyDescent="0.2">
      <c r="A756" s="148">
        <v>40266</v>
      </c>
      <c r="B756" s="210">
        <v>33</v>
      </c>
      <c r="C756" s="210">
        <v>0</v>
      </c>
      <c r="D756" s="210">
        <v>33</v>
      </c>
    </row>
    <row r="757" spans="1:14" x14ac:dyDescent="0.2">
      <c r="A757" s="148">
        <v>40267</v>
      </c>
      <c r="B757" s="210">
        <v>46.2</v>
      </c>
      <c r="C757" s="210">
        <v>0</v>
      </c>
      <c r="D757" s="210">
        <v>46.2</v>
      </c>
      <c r="E757" s="122" t="s">
        <v>476</v>
      </c>
      <c r="F757" s="108">
        <v>0</v>
      </c>
      <c r="G757" s="131" t="s">
        <v>469</v>
      </c>
      <c r="H757" s="131" t="s">
        <v>469</v>
      </c>
      <c r="I757" s="112">
        <v>40276.224999999999</v>
      </c>
      <c r="J757" s="112">
        <v>40276.53402777778</v>
      </c>
      <c r="K757" s="108"/>
      <c r="L757" s="108"/>
      <c r="M757" s="108" t="s">
        <v>608</v>
      </c>
      <c r="N757" s="108"/>
    </row>
    <row r="758" spans="1:14" x14ac:dyDescent="0.2">
      <c r="A758" s="148">
        <v>40497</v>
      </c>
      <c r="B758" s="210">
        <v>3.08</v>
      </c>
      <c r="C758" s="210">
        <v>0</v>
      </c>
      <c r="D758" s="210">
        <v>3.08</v>
      </c>
    </row>
    <row r="759" spans="1:14" x14ac:dyDescent="0.2">
      <c r="A759" s="148">
        <v>40500</v>
      </c>
      <c r="B759" s="210">
        <v>49.72</v>
      </c>
      <c r="C759" s="210">
        <v>0</v>
      </c>
      <c r="D759" s="210">
        <v>49.72</v>
      </c>
    </row>
    <row r="760" spans="1:14" x14ac:dyDescent="0.2">
      <c r="A760" s="148">
        <v>40513</v>
      </c>
      <c r="B760" s="210">
        <v>35.200000000000003</v>
      </c>
      <c r="C760" s="210">
        <v>0</v>
      </c>
      <c r="D760" s="210">
        <v>35.200000000000003</v>
      </c>
    </row>
    <row r="761" spans="1:14" x14ac:dyDescent="0.2">
      <c r="A761" s="148">
        <v>40515</v>
      </c>
      <c r="B761" s="210">
        <v>33</v>
      </c>
      <c r="C761" s="210">
        <v>0</v>
      </c>
      <c r="D761" s="210">
        <v>33</v>
      </c>
    </row>
    <row r="762" spans="1:14" x14ac:dyDescent="0.2">
      <c r="A762" s="148">
        <v>40516</v>
      </c>
      <c r="B762" s="210">
        <v>404.8</v>
      </c>
      <c r="C762" s="210">
        <v>56.05</v>
      </c>
      <c r="D762" s="210">
        <v>460.85</v>
      </c>
    </row>
    <row r="763" spans="1:14" x14ac:dyDescent="0.2">
      <c r="A763" s="148">
        <v>40521</v>
      </c>
      <c r="B763" s="210">
        <v>387.2</v>
      </c>
      <c r="C763" s="210">
        <v>0</v>
      </c>
      <c r="D763" s="210">
        <v>387.2</v>
      </c>
    </row>
    <row r="764" spans="1:14" x14ac:dyDescent="0.2">
      <c r="A764" s="148">
        <v>40523</v>
      </c>
      <c r="B764" s="210">
        <v>13.2</v>
      </c>
      <c r="C764" s="210">
        <v>0</v>
      </c>
      <c r="D764" s="210">
        <v>13.2</v>
      </c>
    </row>
    <row r="765" spans="1:14" x14ac:dyDescent="0.2">
      <c r="A765" s="148">
        <v>40524</v>
      </c>
      <c r="B765" s="210">
        <v>154</v>
      </c>
      <c r="C765" s="210">
        <v>29.5</v>
      </c>
      <c r="D765" s="210">
        <v>183.5</v>
      </c>
    </row>
    <row r="766" spans="1:14" x14ac:dyDescent="0.2">
      <c r="A766" s="148">
        <v>40525</v>
      </c>
      <c r="B766" s="210">
        <v>8.8000000000000007</v>
      </c>
      <c r="C766" s="210">
        <v>0</v>
      </c>
      <c r="D766" s="210">
        <v>8.8000000000000007</v>
      </c>
    </row>
    <row r="767" spans="1:14" x14ac:dyDescent="0.2">
      <c r="A767" s="148">
        <v>40526</v>
      </c>
      <c r="B767" s="210">
        <v>30.8</v>
      </c>
      <c r="C767" s="210">
        <v>0</v>
      </c>
      <c r="D767" s="210">
        <v>30.8</v>
      </c>
    </row>
    <row r="768" spans="1:14" x14ac:dyDescent="0.2">
      <c r="A768" s="148">
        <v>40527</v>
      </c>
      <c r="B768" s="210">
        <v>81.400000000000006</v>
      </c>
      <c r="C768" s="210">
        <v>0</v>
      </c>
      <c r="D768" s="210">
        <v>81.400000000000006</v>
      </c>
    </row>
    <row r="769" spans="1:14" x14ac:dyDescent="0.2">
      <c r="A769" s="148">
        <v>40528</v>
      </c>
      <c r="B769" s="210">
        <v>66</v>
      </c>
      <c r="C769" s="210">
        <v>0</v>
      </c>
      <c r="D769" s="210">
        <v>66</v>
      </c>
    </row>
    <row r="770" spans="1:14" x14ac:dyDescent="0.2">
      <c r="A770" s="148">
        <v>40530</v>
      </c>
      <c r="B770" s="210">
        <v>94.6</v>
      </c>
      <c r="C770" s="210">
        <v>0</v>
      </c>
      <c r="D770" s="210">
        <v>94.6</v>
      </c>
    </row>
    <row r="771" spans="1:14" x14ac:dyDescent="0.2">
      <c r="A771" s="148">
        <v>40532</v>
      </c>
      <c r="B771" s="210">
        <v>411.4</v>
      </c>
      <c r="C771" s="210">
        <v>53.099999999999994</v>
      </c>
      <c r="D771" s="210">
        <v>464.5</v>
      </c>
      <c r="E771" s="131" t="s">
        <v>569</v>
      </c>
      <c r="F771" s="131"/>
      <c r="G771" s="131"/>
      <c r="H771" s="131"/>
      <c r="I771" s="133" t="s">
        <v>481</v>
      </c>
      <c r="J771" s="131"/>
      <c r="K771" s="132">
        <v>40532.770833333336</v>
      </c>
      <c r="L771" s="132">
        <v>40533.375</v>
      </c>
      <c r="M771" s="128" t="s">
        <v>480</v>
      </c>
      <c r="N771" s="127">
        <v>1</v>
      </c>
    </row>
    <row r="772" spans="1:14" x14ac:dyDescent="0.2">
      <c r="A772" s="148">
        <v>40533</v>
      </c>
      <c r="B772" s="210">
        <v>281.60000000000002</v>
      </c>
      <c r="C772" s="210">
        <v>44.25</v>
      </c>
      <c r="D772" s="210">
        <v>325.85000000000002</v>
      </c>
    </row>
    <row r="773" spans="1:14" x14ac:dyDescent="0.2">
      <c r="A773" s="148">
        <v>40534</v>
      </c>
      <c r="B773" s="210">
        <v>255.2</v>
      </c>
      <c r="C773" s="210">
        <v>0</v>
      </c>
      <c r="D773" s="210">
        <v>255.2</v>
      </c>
    </row>
    <row r="774" spans="1:14" x14ac:dyDescent="0.2">
      <c r="A774" s="148">
        <v>40536</v>
      </c>
      <c r="B774" s="210">
        <v>2.2000000000000002</v>
      </c>
      <c r="C774" s="210">
        <v>0</v>
      </c>
      <c r="D774" s="210">
        <v>2.2000000000000002</v>
      </c>
    </row>
    <row r="775" spans="1:14" x14ac:dyDescent="0.2">
      <c r="A775" s="148">
        <v>40543</v>
      </c>
      <c r="B775" s="210">
        <v>4449.0600000000004</v>
      </c>
      <c r="C775" s="210">
        <v>177</v>
      </c>
      <c r="D775" s="210">
        <v>4626.0600000000004</v>
      </c>
    </row>
    <row r="776" spans="1:14" x14ac:dyDescent="0.2">
      <c r="A776" s="218">
        <v>40546</v>
      </c>
      <c r="B776" s="210">
        <v>110.88</v>
      </c>
      <c r="C776" s="210">
        <v>0</v>
      </c>
      <c r="D776" s="210">
        <v>110.88</v>
      </c>
    </row>
    <row r="777" spans="1:14" x14ac:dyDescent="0.2">
      <c r="A777" s="218">
        <v>40547</v>
      </c>
      <c r="B777" s="210">
        <v>5.5439999999999996</v>
      </c>
      <c r="C777" s="210">
        <v>0</v>
      </c>
      <c r="D777" s="210">
        <v>5.5439999999999996</v>
      </c>
    </row>
    <row r="778" spans="1:14" x14ac:dyDescent="0.2">
      <c r="A778" s="218">
        <v>40548</v>
      </c>
      <c r="B778" s="210">
        <v>715.44</v>
      </c>
      <c r="C778" s="210">
        <v>295</v>
      </c>
      <c r="D778" s="210">
        <v>1010.44</v>
      </c>
    </row>
    <row r="779" spans="1:14" x14ac:dyDescent="0.2">
      <c r="A779" s="218">
        <v>40549</v>
      </c>
      <c r="B779" s="210">
        <v>321.2</v>
      </c>
      <c r="C779" s="210">
        <v>0</v>
      </c>
      <c r="D779" s="210">
        <v>321.2</v>
      </c>
    </row>
    <row r="780" spans="1:14" x14ac:dyDescent="0.2">
      <c r="A780" s="218">
        <v>40550</v>
      </c>
      <c r="B780" s="210">
        <v>210.32</v>
      </c>
      <c r="C780" s="210">
        <v>112.1</v>
      </c>
      <c r="D780" s="210">
        <v>322.41999999999996</v>
      </c>
    </row>
    <row r="781" spans="1:14" x14ac:dyDescent="0.2">
      <c r="A781" s="218">
        <v>40551</v>
      </c>
      <c r="B781" s="210">
        <v>26.4</v>
      </c>
      <c r="C781" s="210">
        <v>0</v>
      </c>
      <c r="D781" s="210">
        <v>26.4</v>
      </c>
    </row>
    <row r="782" spans="1:14" x14ac:dyDescent="0.2">
      <c r="A782" s="218">
        <v>40553</v>
      </c>
      <c r="B782" s="210">
        <v>279.83999999999997</v>
      </c>
      <c r="C782" s="210">
        <v>59</v>
      </c>
      <c r="D782" s="210">
        <v>338.84</v>
      </c>
    </row>
    <row r="783" spans="1:14" x14ac:dyDescent="0.2">
      <c r="A783" s="218">
        <v>40554</v>
      </c>
      <c r="B783" s="210">
        <v>1781.12</v>
      </c>
      <c r="C783" s="210">
        <v>67.849999999999994</v>
      </c>
      <c r="D783" s="210">
        <v>1848.9699999999998</v>
      </c>
    </row>
    <row r="784" spans="1:14" x14ac:dyDescent="0.2">
      <c r="A784" s="218">
        <v>40555</v>
      </c>
      <c r="B784" s="210">
        <v>321.2</v>
      </c>
      <c r="C784" s="210">
        <v>14.75</v>
      </c>
      <c r="D784" s="210">
        <v>335.95</v>
      </c>
    </row>
    <row r="785" spans="1:4" x14ac:dyDescent="0.2">
      <c r="A785" s="218">
        <v>40556</v>
      </c>
      <c r="B785" s="210">
        <v>404.8</v>
      </c>
      <c r="C785" s="210">
        <v>88.5</v>
      </c>
      <c r="D785" s="210">
        <v>493.3</v>
      </c>
    </row>
    <row r="786" spans="1:4" x14ac:dyDescent="0.2">
      <c r="A786" s="218">
        <v>40557</v>
      </c>
      <c r="B786" s="210">
        <v>673.19999999999993</v>
      </c>
      <c r="C786" s="210">
        <v>59</v>
      </c>
      <c r="D786" s="210">
        <v>732.2</v>
      </c>
    </row>
    <row r="787" spans="1:4" x14ac:dyDescent="0.2">
      <c r="A787" s="218">
        <v>40558</v>
      </c>
      <c r="B787" s="210">
        <v>2.2000000000000002</v>
      </c>
      <c r="C787" s="210">
        <v>0</v>
      </c>
      <c r="D787" s="210">
        <v>2.2000000000000002</v>
      </c>
    </row>
    <row r="788" spans="1:4" x14ac:dyDescent="0.2">
      <c r="A788" s="218">
        <v>40559</v>
      </c>
      <c r="B788" s="210">
        <v>88</v>
      </c>
      <c r="C788" s="210">
        <v>0</v>
      </c>
      <c r="D788" s="210">
        <v>88</v>
      </c>
    </row>
    <row r="789" spans="1:4" x14ac:dyDescent="0.2">
      <c r="A789" s="218">
        <v>40560</v>
      </c>
      <c r="B789" s="210">
        <v>1207.8</v>
      </c>
      <c r="C789" s="210">
        <v>118</v>
      </c>
      <c r="D789" s="210">
        <v>1325.8</v>
      </c>
    </row>
    <row r="790" spans="1:4" x14ac:dyDescent="0.2">
      <c r="A790" s="218">
        <v>40561</v>
      </c>
      <c r="B790" s="210">
        <v>255.15600000000001</v>
      </c>
      <c r="C790" s="210">
        <v>0</v>
      </c>
      <c r="D790" s="210">
        <v>255.15600000000001</v>
      </c>
    </row>
    <row r="791" spans="1:4" x14ac:dyDescent="0.2">
      <c r="A791" s="218">
        <v>40565</v>
      </c>
      <c r="B791" s="210">
        <v>8.8000000000000007</v>
      </c>
      <c r="C791" s="210">
        <v>11.799999999999999</v>
      </c>
      <c r="D791" s="210">
        <v>20.6</v>
      </c>
    </row>
    <row r="792" spans="1:4" x14ac:dyDescent="0.2">
      <c r="A792" s="218">
        <v>40567</v>
      </c>
      <c r="B792" s="210">
        <v>721.59999999999991</v>
      </c>
      <c r="C792" s="210">
        <v>0</v>
      </c>
      <c r="D792" s="210">
        <v>721.59999999999991</v>
      </c>
    </row>
    <row r="793" spans="1:4" x14ac:dyDescent="0.2">
      <c r="A793" s="218">
        <v>40569</v>
      </c>
      <c r="B793" s="210">
        <v>66</v>
      </c>
      <c r="C793" s="210">
        <v>0</v>
      </c>
      <c r="D793" s="210">
        <v>66</v>
      </c>
    </row>
    <row r="794" spans="1:4" x14ac:dyDescent="0.2">
      <c r="A794" s="218">
        <v>40570</v>
      </c>
      <c r="B794" s="210">
        <v>937.2</v>
      </c>
      <c r="C794" s="210">
        <v>118</v>
      </c>
      <c r="D794" s="210">
        <v>1055.2</v>
      </c>
    </row>
    <row r="795" spans="1:4" x14ac:dyDescent="0.2">
      <c r="A795" s="218">
        <v>40571</v>
      </c>
      <c r="B795" s="210">
        <v>55.44</v>
      </c>
      <c r="C795" s="210">
        <v>14.75</v>
      </c>
      <c r="D795" s="210">
        <v>70.19</v>
      </c>
    </row>
    <row r="796" spans="1:4" x14ac:dyDescent="0.2">
      <c r="A796" s="218">
        <v>40572</v>
      </c>
      <c r="B796" s="210">
        <v>154.88</v>
      </c>
      <c r="C796" s="210">
        <v>0</v>
      </c>
      <c r="D796" s="210">
        <v>154.88</v>
      </c>
    </row>
    <row r="797" spans="1:4" x14ac:dyDescent="0.2">
      <c r="A797" s="218">
        <v>40574</v>
      </c>
      <c r="B797" s="210">
        <v>950.4</v>
      </c>
      <c r="C797" s="210">
        <v>132.75</v>
      </c>
      <c r="D797" s="210">
        <v>1083.1500000000001</v>
      </c>
    </row>
    <row r="798" spans="1:4" x14ac:dyDescent="0.2">
      <c r="A798" s="218">
        <v>40575</v>
      </c>
      <c r="B798" s="210">
        <v>52.667999999999999</v>
      </c>
      <c r="C798" s="210">
        <v>23.599999999999998</v>
      </c>
      <c r="D798" s="210">
        <v>76.268000000000001</v>
      </c>
    </row>
    <row r="799" spans="1:4" x14ac:dyDescent="0.2">
      <c r="A799" s="218">
        <v>40576</v>
      </c>
      <c r="B799" s="210">
        <v>27.72</v>
      </c>
      <c r="C799" s="210">
        <v>0</v>
      </c>
      <c r="D799" s="210">
        <v>27.72</v>
      </c>
    </row>
    <row r="800" spans="1:4" x14ac:dyDescent="0.2">
      <c r="A800" s="218">
        <v>40580</v>
      </c>
      <c r="B800" s="210">
        <v>88</v>
      </c>
      <c r="C800" s="210">
        <v>14.75</v>
      </c>
      <c r="D800" s="210">
        <v>102.75</v>
      </c>
    </row>
    <row r="801" spans="1:13" x14ac:dyDescent="0.2">
      <c r="A801" s="218">
        <v>40581</v>
      </c>
      <c r="B801" s="210">
        <v>562.76</v>
      </c>
      <c r="C801" s="210">
        <v>0</v>
      </c>
      <c r="D801" s="210">
        <v>562.76</v>
      </c>
    </row>
    <row r="802" spans="1:13" x14ac:dyDescent="0.2">
      <c r="A802" s="218">
        <v>40582</v>
      </c>
      <c r="B802" s="210">
        <v>616</v>
      </c>
      <c r="C802" s="210">
        <v>0</v>
      </c>
      <c r="D802" s="210">
        <v>616</v>
      </c>
    </row>
    <row r="803" spans="1:13" x14ac:dyDescent="0.2">
      <c r="A803" s="218">
        <v>40584</v>
      </c>
      <c r="B803" s="210">
        <v>27.72</v>
      </c>
      <c r="C803" s="210">
        <v>0</v>
      </c>
      <c r="D803" s="210">
        <v>27.72</v>
      </c>
    </row>
    <row r="804" spans="1:13" x14ac:dyDescent="0.2">
      <c r="A804" s="218">
        <v>40585</v>
      </c>
      <c r="B804" s="210">
        <v>110.88</v>
      </c>
      <c r="C804" s="210">
        <v>20.65</v>
      </c>
      <c r="D804" s="210">
        <v>131.53</v>
      </c>
    </row>
    <row r="805" spans="1:13" x14ac:dyDescent="0.2">
      <c r="A805" s="218">
        <v>40586</v>
      </c>
      <c r="B805" s="210">
        <v>102.52</v>
      </c>
      <c r="C805" s="210">
        <v>0</v>
      </c>
      <c r="D805" s="210">
        <v>102.52</v>
      </c>
    </row>
    <row r="806" spans="1:13" x14ac:dyDescent="0.2">
      <c r="A806" s="218">
        <v>40588</v>
      </c>
      <c r="B806" s="210">
        <v>55.44</v>
      </c>
      <c r="C806" s="210">
        <v>0</v>
      </c>
      <c r="D806" s="210">
        <v>55.44</v>
      </c>
      <c r="I806" s="109"/>
      <c r="J806" s="109"/>
    </row>
    <row r="807" spans="1:13" x14ac:dyDescent="0.2">
      <c r="A807" s="218">
        <v>40589</v>
      </c>
      <c r="B807" s="210">
        <v>220.22</v>
      </c>
      <c r="C807" s="210">
        <v>0</v>
      </c>
      <c r="D807" s="210">
        <v>220.22</v>
      </c>
      <c r="E807" s="133" t="s">
        <v>482</v>
      </c>
      <c r="F807" s="131">
        <v>0</v>
      </c>
      <c r="G807" s="131">
        <v>0</v>
      </c>
      <c r="H807" s="131">
        <v>0</v>
      </c>
      <c r="I807" s="164">
        <v>40590.593055555553</v>
      </c>
      <c r="J807" s="164">
        <v>40592.204861111109</v>
      </c>
      <c r="K807" s="131"/>
      <c r="L807" s="131"/>
      <c r="M807" s="131" t="s">
        <v>496</v>
      </c>
    </row>
    <row r="808" spans="1:13" x14ac:dyDescent="0.2">
      <c r="A808" s="218">
        <v>40595</v>
      </c>
      <c r="B808" s="210">
        <v>5404.96</v>
      </c>
      <c r="C808" s="210">
        <v>132.75</v>
      </c>
      <c r="D808" s="210">
        <v>5537.71</v>
      </c>
      <c r="I808" s="109"/>
      <c r="J808" s="109"/>
    </row>
    <row r="809" spans="1:13" x14ac:dyDescent="0.2">
      <c r="A809" s="218">
        <v>40596</v>
      </c>
      <c r="B809" s="210">
        <v>429.66</v>
      </c>
      <c r="C809" s="210">
        <v>0</v>
      </c>
      <c r="D809" s="210">
        <v>429.66</v>
      </c>
    </row>
    <row r="810" spans="1:13" x14ac:dyDescent="0.2">
      <c r="A810" s="218">
        <v>40598</v>
      </c>
      <c r="B810" s="210">
        <v>121.44</v>
      </c>
      <c r="C810" s="210">
        <v>0</v>
      </c>
      <c r="D810" s="210">
        <v>121.44</v>
      </c>
    </row>
    <row r="811" spans="1:13" x14ac:dyDescent="0.2">
      <c r="A811" s="218">
        <v>40599</v>
      </c>
      <c r="B811" s="210">
        <v>259.512</v>
      </c>
      <c r="C811" s="210">
        <v>47.199999999999996</v>
      </c>
      <c r="D811" s="210">
        <v>306.71199999999999</v>
      </c>
    </row>
    <row r="812" spans="1:13" x14ac:dyDescent="0.2">
      <c r="A812" s="218">
        <v>40600</v>
      </c>
      <c r="B812" s="210">
        <v>66</v>
      </c>
      <c r="C812" s="210">
        <v>0</v>
      </c>
      <c r="D812" s="210">
        <v>66</v>
      </c>
    </row>
    <row r="813" spans="1:13" x14ac:dyDescent="0.2">
      <c r="A813" s="218">
        <v>40602</v>
      </c>
      <c r="B813" s="210">
        <v>188.1</v>
      </c>
      <c r="C813" s="210">
        <v>0</v>
      </c>
      <c r="D813" s="210">
        <v>188.1</v>
      </c>
    </row>
    <row r="814" spans="1:13" x14ac:dyDescent="0.2">
      <c r="A814" s="218">
        <v>40606</v>
      </c>
      <c r="B814" s="210">
        <v>22.175999999999998</v>
      </c>
      <c r="C814" s="210">
        <v>18.172000000000001</v>
      </c>
      <c r="D814" s="210">
        <v>40.347999999999999</v>
      </c>
    </row>
    <row r="815" spans="1:13" x14ac:dyDescent="0.2">
      <c r="A815" s="218">
        <v>40607</v>
      </c>
      <c r="B815" s="210">
        <v>718.07999999999993</v>
      </c>
      <c r="C815" s="210">
        <v>0</v>
      </c>
      <c r="D815" s="210">
        <v>718.07999999999993</v>
      </c>
    </row>
    <row r="816" spans="1:13" x14ac:dyDescent="0.2">
      <c r="A816" s="218">
        <v>40609</v>
      </c>
      <c r="B816" s="210">
        <v>11.572000000000001</v>
      </c>
      <c r="C816" s="210">
        <v>0</v>
      </c>
      <c r="D816" s="210">
        <v>11.572000000000001</v>
      </c>
    </row>
    <row r="817" spans="1:4" x14ac:dyDescent="0.2">
      <c r="A817" s="218">
        <v>40611</v>
      </c>
      <c r="B817" s="210">
        <v>1107.48</v>
      </c>
      <c r="C817" s="210">
        <v>72.688000000000002</v>
      </c>
      <c r="D817" s="210">
        <v>1180.1680000000001</v>
      </c>
    </row>
    <row r="818" spans="1:4" x14ac:dyDescent="0.2">
      <c r="A818" s="218">
        <v>40613</v>
      </c>
      <c r="B818" s="210">
        <v>27.72</v>
      </c>
      <c r="C818" s="210">
        <v>0</v>
      </c>
      <c r="D818" s="210">
        <v>27.72</v>
      </c>
    </row>
    <row r="819" spans="1:4" x14ac:dyDescent="0.2">
      <c r="A819" s="218">
        <v>40616</v>
      </c>
      <c r="B819" s="210">
        <v>91.96</v>
      </c>
      <c r="C819" s="210">
        <v>0</v>
      </c>
      <c r="D819" s="210">
        <v>91.96</v>
      </c>
    </row>
    <row r="820" spans="1:4" x14ac:dyDescent="0.2">
      <c r="A820" s="218">
        <v>40617</v>
      </c>
      <c r="B820" s="210">
        <v>168.07999999999998</v>
      </c>
      <c r="C820" s="210">
        <v>0</v>
      </c>
      <c r="D820" s="210">
        <v>168.07999999999998</v>
      </c>
    </row>
    <row r="821" spans="1:4" x14ac:dyDescent="0.2">
      <c r="A821" s="218">
        <v>40618</v>
      </c>
      <c r="B821" s="210">
        <v>27.06</v>
      </c>
      <c r="C821" s="210">
        <v>0</v>
      </c>
      <c r="D821" s="210">
        <v>27.06</v>
      </c>
    </row>
    <row r="822" spans="1:4" x14ac:dyDescent="0.2">
      <c r="A822" s="218">
        <v>40625</v>
      </c>
      <c r="B822" s="210">
        <v>1025.2</v>
      </c>
      <c r="C822" s="210">
        <v>77.88</v>
      </c>
      <c r="D822" s="210">
        <v>1103.08</v>
      </c>
    </row>
    <row r="823" spans="1:4" x14ac:dyDescent="0.2">
      <c r="A823" s="218">
        <v>40626</v>
      </c>
      <c r="B823" s="210">
        <v>406.56</v>
      </c>
      <c r="C823" s="210">
        <v>0</v>
      </c>
      <c r="D823" s="210">
        <v>406.56</v>
      </c>
    </row>
    <row r="824" spans="1:4" x14ac:dyDescent="0.2">
      <c r="A824" s="218">
        <v>40627</v>
      </c>
      <c r="B824" s="210">
        <v>195.58</v>
      </c>
      <c r="C824" s="210">
        <v>0</v>
      </c>
      <c r="D824" s="210">
        <v>195.58</v>
      </c>
    </row>
    <row r="825" spans="1:4" x14ac:dyDescent="0.2">
      <c r="A825" s="218">
        <v>40631</v>
      </c>
      <c r="B825" s="210">
        <v>13.86</v>
      </c>
      <c r="C825" s="210">
        <v>0</v>
      </c>
      <c r="D825" s="210">
        <v>13.86</v>
      </c>
    </row>
    <row r="826" spans="1:4" x14ac:dyDescent="0.2">
      <c r="A826" s="218">
        <v>40632</v>
      </c>
      <c r="B826" s="210">
        <v>27.72</v>
      </c>
      <c r="C826" s="210">
        <v>0</v>
      </c>
      <c r="D826" s="210">
        <v>27.72</v>
      </c>
    </row>
    <row r="827" spans="1:4" x14ac:dyDescent="0.2">
      <c r="A827" s="218">
        <v>40633</v>
      </c>
      <c r="B827" s="210">
        <v>76.295999999999992</v>
      </c>
      <c r="C827" s="210">
        <v>0</v>
      </c>
      <c r="D827" s="210">
        <v>76.295999999999992</v>
      </c>
    </row>
  </sheetData>
  <pageMargins left="0.75" right="0.75" top="1" bottom="1" header="0.5" footer="0.5"/>
  <pageSetup orientation="portrait" r:id="rId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377"/>
  <sheetViews>
    <sheetView zoomScale="80" zoomScaleNormal="80" workbookViewId="0">
      <pane ySplit="1995" activePane="bottomLeft"/>
      <selection activeCell="B1" sqref="B1"/>
      <selection pane="bottomLeft" activeCell="L2" sqref="L2:N2"/>
    </sheetView>
  </sheetViews>
  <sheetFormatPr defaultRowHeight="12.75" x14ac:dyDescent="0.2"/>
  <cols>
    <col min="1" max="4" width="12.7109375" style="97" customWidth="1"/>
    <col min="5" max="6" width="21.7109375" style="97" customWidth="1"/>
    <col min="7" max="8" width="21.7109375" style="182" customWidth="1"/>
    <col min="9" max="9" width="26.5703125" style="97" customWidth="1"/>
    <col min="10" max="10" width="21.42578125" style="97" customWidth="1"/>
    <col min="11" max="14" width="9.140625" style="31"/>
    <col min="15" max="16" width="21.140625" style="31" customWidth="1"/>
    <col min="17" max="16384" width="9.140625" style="31"/>
  </cols>
  <sheetData>
    <row r="1" spans="1:16" ht="84.75" customHeight="1" x14ac:dyDescent="0.2">
      <c r="A1" s="114" t="s">
        <v>418</v>
      </c>
      <c r="B1" s="192" t="s">
        <v>612</v>
      </c>
      <c r="C1" s="192" t="s">
        <v>616</v>
      </c>
      <c r="D1" s="192" t="s">
        <v>614</v>
      </c>
      <c r="E1" s="114" t="s">
        <v>422</v>
      </c>
      <c r="F1" s="114" t="s">
        <v>423</v>
      </c>
      <c r="G1" s="181" t="s">
        <v>424</v>
      </c>
      <c r="H1" s="181" t="s">
        <v>425</v>
      </c>
      <c r="I1" s="114" t="s">
        <v>426</v>
      </c>
      <c r="J1" s="114" t="s">
        <v>427</v>
      </c>
      <c r="K1" s="114" t="s">
        <v>611</v>
      </c>
      <c r="L1" s="192" t="s">
        <v>613</v>
      </c>
      <c r="M1" s="192" t="s">
        <v>617</v>
      </c>
      <c r="N1" s="192" t="s">
        <v>615</v>
      </c>
      <c r="O1" s="114" t="s">
        <v>422</v>
      </c>
      <c r="P1" s="114" t="s">
        <v>423</v>
      </c>
    </row>
    <row r="2" spans="1:16" x14ac:dyDescent="0.2">
      <c r="A2" s="97" t="s">
        <v>559</v>
      </c>
      <c r="B2" s="177">
        <v>569.40660000000003</v>
      </c>
      <c r="C2" s="177">
        <f>B2*3.785412</f>
        <v>2155.4385765192001</v>
      </c>
      <c r="D2" s="177">
        <f>C2*1.04</f>
        <v>2241.6561195799682</v>
      </c>
      <c r="E2" s="105">
        <v>37270.361111111109</v>
      </c>
      <c r="F2" s="105">
        <v>37270.604166666664</v>
      </c>
      <c r="K2" s="95" t="s">
        <v>559</v>
      </c>
      <c r="L2" s="153">
        <v>39.873999999999995</v>
      </c>
      <c r="M2" s="153">
        <f>L2*3.785412</f>
        <v>150.93951808799997</v>
      </c>
      <c r="N2" s="153">
        <f>M2*1.04</f>
        <v>156.97709881151997</v>
      </c>
      <c r="O2" s="94">
        <v>37270.245833333334</v>
      </c>
      <c r="P2" s="94">
        <v>37270.577777777777</v>
      </c>
    </row>
    <row r="3" spans="1:16" x14ac:dyDescent="0.2">
      <c r="A3" s="97" t="s">
        <v>560</v>
      </c>
      <c r="B3" s="177">
        <v>5272.7835999999998</v>
      </c>
      <c r="C3" s="177">
        <f t="shared" ref="C3:C53" si="0">B3*3.785412</f>
        <v>19959.658312843199</v>
      </c>
      <c r="D3" s="177">
        <f t="shared" ref="D3:D53" si="1">C3*1.04</f>
        <v>20758.044645356928</v>
      </c>
      <c r="E3" s="105">
        <v>37272.583333333336</v>
      </c>
      <c r="F3" s="105">
        <v>37273.194444444445</v>
      </c>
      <c r="K3" s="95" t="s">
        <v>560</v>
      </c>
      <c r="L3" s="153">
        <v>1198.7711999999999</v>
      </c>
      <c r="M3" s="153">
        <f t="shared" ref="M3:M54" si="2">L3*3.785412</f>
        <v>4537.8428857343997</v>
      </c>
      <c r="N3" s="153">
        <f t="shared" ref="N3:N54" si="3">M3*1.04</f>
        <v>4719.3566011637758</v>
      </c>
      <c r="O3" s="94">
        <v>37272.586805555555</v>
      </c>
      <c r="P3" s="94">
        <v>37273.160416666666</v>
      </c>
    </row>
    <row r="4" spans="1:16" x14ac:dyDescent="0.2">
      <c r="A4" s="97" t="s">
        <v>561</v>
      </c>
      <c r="B4" s="177">
        <v>13358.671399999999</v>
      </c>
      <c r="C4" s="177">
        <f t="shared" si="0"/>
        <v>50568.075021616794</v>
      </c>
      <c r="D4" s="177">
        <f t="shared" si="1"/>
        <v>52590.798022481467</v>
      </c>
      <c r="E4" s="105">
        <v>37287.229166666664</v>
      </c>
      <c r="F4" s="105">
        <v>37288.534722222219</v>
      </c>
      <c r="K4" s="95" t="s">
        <v>561</v>
      </c>
      <c r="L4" s="153">
        <v>1357.5748000000001</v>
      </c>
      <c r="M4" s="153">
        <f t="shared" si="2"/>
        <v>5138.9799388176007</v>
      </c>
      <c r="N4" s="153">
        <f t="shared" si="3"/>
        <v>5344.5391363703047</v>
      </c>
      <c r="O4" s="94">
        <v>37287.232638888891</v>
      </c>
      <c r="P4" s="94">
        <v>37288.520833333336</v>
      </c>
    </row>
    <row r="5" spans="1:16" x14ac:dyDescent="0.2">
      <c r="A5" s="97" t="s">
        <v>562</v>
      </c>
      <c r="B5" s="177">
        <v>3188.6527999999998</v>
      </c>
      <c r="C5" s="177">
        <f t="shared" si="0"/>
        <v>12070.3645729536</v>
      </c>
      <c r="D5" s="177">
        <f t="shared" si="1"/>
        <v>12553.179155871745</v>
      </c>
      <c r="E5" s="105">
        <v>37308.222222222219</v>
      </c>
      <c r="F5" s="105">
        <v>37308.534722222219</v>
      </c>
      <c r="K5" s="95" t="s">
        <v>562</v>
      </c>
      <c r="L5" s="153">
        <v>505.65800000000002</v>
      </c>
      <c r="M5" s="153">
        <f t="shared" si="2"/>
        <v>1914.1238610960002</v>
      </c>
      <c r="N5" s="153">
        <f t="shared" si="3"/>
        <v>1990.6888155398403</v>
      </c>
      <c r="O5" s="94">
        <v>37308.226388888892</v>
      </c>
      <c r="P5" s="94">
        <v>37308.540972222225</v>
      </c>
    </row>
    <row r="6" spans="1:16" x14ac:dyDescent="0.2">
      <c r="A6" s="97" t="s">
        <v>563</v>
      </c>
      <c r="B6" s="177">
        <v>9380.3233000000018</v>
      </c>
      <c r="C6" s="177">
        <f t="shared" si="0"/>
        <v>35508.38838369961</v>
      </c>
      <c r="D6" s="177">
        <f t="shared" si="1"/>
        <v>36928.723919047596</v>
      </c>
      <c r="E6" s="105">
        <v>37316.90625</v>
      </c>
      <c r="F6" s="105">
        <v>37317.975694444445</v>
      </c>
      <c r="K6" s="95" t="s">
        <v>563</v>
      </c>
      <c r="L6" s="153">
        <v>373.94159999999999</v>
      </c>
      <c r="M6" s="153">
        <f t="shared" si="2"/>
        <v>1415.5230199391999</v>
      </c>
      <c r="N6" s="153">
        <f t="shared" si="3"/>
        <v>1472.1439407367679</v>
      </c>
      <c r="O6" s="94">
        <v>37316.907638888886</v>
      </c>
      <c r="P6" s="94">
        <v>37318.215277777781</v>
      </c>
    </row>
    <row r="7" spans="1:16" x14ac:dyDescent="0.2">
      <c r="A7" s="97" t="s">
        <v>564</v>
      </c>
      <c r="B7" s="177"/>
      <c r="C7" s="177">
        <f t="shared" si="0"/>
        <v>0</v>
      </c>
      <c r="D7" s="177">
        <f t="shared" si="1"/>
        <v>0</v>
      </c>
      <c r="E7" s="105"/>
      <c r="F7" s="105"/>
      <c r="K7" s="95" t="s">
        <v>564</v>
      </c>
      <c r="L7" s="153"/>
      <c r="M7" s="153">
        <f t="shared" si="2"/>
        <v>0</v>
      </c>
      <c r="N7" s="153">
        <f t="shared" si="3"/>
        <v>0</v>
      </c>
      <c r="O7" s="94"/>
      <c r="P7" s="94"/>
    </row>
    <row r="8" spans="1:16" x14ac:dyDescent="0.2">
      <c r="A8" s="97" t="s">
        <v>517</v>
      </c>
      <c r="B8" s="177">
        <v>2474.27</v>
      </c>
      <c r="C8" s="177">
        <f t="shared" si="0"/>
        <v>9366.1313492400004</v>
      </c>
      <c r="D8" s="177">
        <f t="shared" si="1"/>
        <v>9740.7766032096006</v>
      </c>
      <c r="E8" s="105">
        <v>37652.336805555555</v>
      </c>
      <c r="F8" s="105">
        <v>37652.736111111109</v>
      </c>
      <c r="G8" s="183">
        <v>37652.25</v>
      </c>
      <c r="H8" s="183">
        <v>37652.5</v>
      </c>
      <c r="I8" s="97" t="s">
        <v>428</v>
      </c>
      <c r="J8" s="97" t="s">
        <v>449</v>
      </c>
      <c r="K8" s="95" t="s">
        <v>517</v>
      </c>
      <c r="L8" s="153">
        <v>112.47200000000001</v>
      </c>
      <c r="M8" s="153">
        <f t="shared" si="2"/>
        <v>425.75285846400004</v>
      </c>
      <c r="N8" s="153">
        <f t="shared" si="3"/>
        <v>442.78297280256004</v>
      </c>
      <c r="O8" s="94">
        <v>37652.32916666667</v>
      </c>
      <c r="P8" s="94">
        <v>37652.731944444444</v>
      </c>
    </row>
    <row r="9" spans="1:16" x14ac:dyDescent="0.2">
      <c r="A9" s="115" t="s">
        <v>518</v>
      </c>
      <c r="B9" s="177">
        <v>15660.797999999999</v>
      </c>
      <c r="C9" s="177">
        <f t="shared" si="0"/>
        <v>59282.572678775992</v>
      </c>
      <c r="D9" s="177">
        <f t="shared" si="1"/>
        <v>61653.875585927031</v>
      </c>
      <c r="E9" s="105">
        <v>37684.680555555555</v>
      </c>
      <c r="F9" s="105">
        <v>37688.496527777781</v>
      </c>
      <c r="I9" s="97" t="s">
        <v>428</v>
      </c>
      <c r="K9" s="95" t="s">
        <v>518</v>
      </c>
      <c r="L9" s="153">
        <v>1684.2132000000001</v>
      </c>
      <c r="M9" s="153">
        <f t="shared" si="2"/>
        <v>6375.4408578384009</v>
      </c>
      <c r="N9" s="153">
        <f t="shared" si="3"/>
        <v>6630.4584921519372</v>
      </c>
      <c r="O9" s="94">
        <v>37684.68472222222</v>
      </c>
      <c r="P9" s="94">
        <v>37687.779166666667</v>
      </c>
    </row>
    <row r="10" spans="1:16" x14ac:dyDescent="0.2">
      <c r="A10" s="115" t="s">
        <v>520</v>
      </c>
      <c r="B10" s="177">
        <v>628.76</v>
      </c>
      <c r="C10" s="177">
        <f t="shared" si="0"/>
        <v>2380.1156491199999</v>
      </c>
      <c r="D10" s="177">
        <f t="shared" si="1"/>
        <v>2475.3202750848</v>
      </c>
      <c r="E10" s="105">
        <v>37694.569444444445</v>
      </c>
      <c r="F10" s="105">
        <v>37696.798611111109</v>
      </c>
      <c r="I10" s="97" t="s">
        <v>496</v>
      </c>
      <c r="K10" s="95" t="s">
        <v>520</v>
      </c>
      <c r="L10" s="153">
        <v>26.4</v>
      </c>
      <c r="M10" s="153">
        <f t="shared" si="2"/>
        <v>99.934876799999998</v>
      </c>
      <c r="N10" s="153">
        <f t="shared" si="3"/>
        <v>103.932271872</v>
      </c>
      <c r="O10" s="94">
        <v>37694.555555555555</v>
      </c>
      <c r="P10" s="94">
        <v>37696.504861111112</v>
      </c>
    </row>
    <row r="11" spans="1:16" x14ac:dyDescent="0.2">
      <c r="A11" s="115" t="s">
        <v>521</v>
      </c>
      <c r="B11" s="177">
        <v>5127.2975000000006</v>
      </c>
      <c r="C11" s="177">
        <f t="shared" si="0"/>
        <v>19408.933484070003</v>
      </c>
      <c r="D11" s="177">
        <f t="shared" si="1"/>
        <v>20185.290823432802</v>
      </c>
      <c r="E11" s="105">
        <v>37715.690972222219</v>
      </c>
      <c r="F11" s="105">
        <v>37716.079861111109</v>
      </c>
      <c r="I11" s="97" t="s">
        <v>519</v>
      </c>
      <c r="K11" s="95" t="s">
        <v>521</v>
      </c>
      <c r="L11" s="153">
        <v>627.44000000000005</v>
      </c>
      <c r="M11" s="153">
        <f t="shared" si="2"/>
        <v>2375.11890528</v>
      </c>
      <c r="N11" s="153">
        <f t="shared" si="3"/>
        <v>2470.1236614912</v>
      </c>
      <c r="O11" s="94">
        <v>37715.694444444445</v>
      </c>
      <c r="P11" s="94">
        <v>37716.064583333333</v>
      </c>
    </row>
    <row r="12" spans="1:16" x14ac:dyDescent="0.2">
      <c r="A12" s="115" t="s">
        <v>522</v>
      </c>
      <c r="B12" s="177">
        <v>6014.2469999999994</v>
      </c>
      <c r="C12" s="177">
        <f t="shared" si="0"/>
        <v>22766.402764763996</v>
      </c>
      <c r="D12" s="177">
        <f t="shared" si="1"/>
        <v>23677.058875354556</v>
      </c>
      <c r="E12" s="105">
        <v>37990.677083333336</v>
      </c>
      <c r="F12" s="105">
        <v>37991.177083333336</v>
      </c>
      <c r="G12" s="184">
        <v>37990.59375</v>
      </c>
      <c r="H12" s="184">
        <v>37991.125</v>
      </c>
      <c r="I12" s="97" t="s">
        <v>428</v>
      </c>
      <c r="K12" s="95" t="s">
        <v>522</v>
      </c>
      <c r="L12" s="153">
        <v>0</v>
      </c>
      <c r="M12" s="153">
        <f t="shared" si="2"/>
        <v>0</v>
      </c>
      <c r="N12" s="153">
        <f t="shared" si="3"/>
        <v>0</v>
      </c>
      <c r="O12" s="94">
        <v>37990.70208333333</v>
      </c>
      <c r="P12" s="94">
        <v>37990.964583333334</v>
      </c>
    </row>
    <row r="13" spans="1:16" x14ac:dyDescent="0.2">
      <c r="A13" s="115" t="s">
        <v>523</v>
      </c>
      <c r="B13" s="177">
        <v>7017.8679999999995</v>
      </c>
      <c r="C13" s="177">
        <f t="shared" si="0"/>
        <v>26565.521741615998</v>
      </c>
      <c r="D13" s="177">
        <f t="shared" si="1"/>
        <v>27628.142611280637</v>
      </c>
      <c r="E13" s="105">
        <v>38003.236111111109</v>
      </c>
      <c r="F13" s="105">
        <v>38004.208333333336</v>
      </c>
      <c r="G13" s="184">
        <v>38003.010416666664</v>
      </c>
      <c r="H13" s="184">
        <v>38003.458333333336</v>
      </c>
      <c r="I13" s="97" t="s">
        <v>445</v>
      </c>
      <c r="K13" s="95" t="s">
        <v>523</v>
      </c>
      <c r="L13" s="153">
        <v>911.30000000000007</v>
      </c>
      <c r="M13" s="153">
        <f t="shared" si="2"/>
        <v>3449.6459556000004</v>
      </c>
      <c r="N13" s="153">
        <f t="shared" si="3"/>
        <v>3587.6317938240004</v>
      </c>
      <c r="O13" s="94">
        <v>38003.373611111114</v>
      </c>
      <c r="P13" s="94">
        <v>38003.834722222222</v>
      </c>
    </row>
    <row r="14" spans="1:16" x14ac:dyDescent="0.2">
      <c r="A14" s="115" t="s">
        <v>524</v>
      </c>
      <c r="B14" s="177">
        <v>3994.6255999999998</v>
      </c>
      <c r="C14" s="177">
        <f t="shared" si="0"/>
        <v>15121.3036817472</v>
      </c>
      <c r="D14" s="177">
        <f t="shared" si="1"/>
        <v>15726.155829017089</v>
      </c>
      <c r="E14" s="105">
        <v>38036.753472222219</v>
      </c>
      <c r="F14" s="105">
        <v>38039.340277777781</v>
      </c>
      <c r="I14" s="97" t="s">
        <v>525</v>
      </c>
      <c r="K14" s="95" t="s">
        <v>524</v>
      </c>
      <c r="L14" s="153">
        <v>440.13599999999997</v>
      </c>
      <c r="M14" s="153">
        <f t="shared" si="2"/>
        <v>1666.0960960319999</v>
      </c>
      <c r="N14" s="153">
        <f t="shared" si="3"/>
        <v>1732.73993987328</v>
      </c>
      <c r="O14" s="94">
        <v>38037.594444444447</v>
      </c>
      <c r="P14" s="94">
        <v>38039.195138888892</v>
      </c>
    </row>
    <row r="15" spans="1:16" x14ac:dyDescent="0.2">
      <c r="A15" s="137" t="s">
        <v>494</v>
      </c>
      <c r="B15" s="177">
        <v>956.9</v>
      </c>
      <c r="C15" s="177">
        <f t="shared" si="0"/>
        <v>3622.2607428000001</v>
      </c>
      <c r="D15" s="177">
        <f t="shared" si="1"/>
        <v>3767.1511725120004</v>
      </c>
      <c r="E15" s="105">
        <v>38353.704861111109</v>
      </c>
      <c r="F15" s="105">
        <v>38354.003472222219</v>
      </c>
      <c r="G15" s="184">
        <v>38353.583333333336</v>
      </c>
      <c r="H15" s="184">
        <v>38354.041666666664</v>
      </c>
      <c r="I15" s="114" t="s">
        <v>492</v>
      </c>
      <c r="K15" s="95" t="s">
        <v>494</v>
      </c>
      <c r="L15" s="153">
        <v>0</v>
      </c>
      <c r="M15" s="153">
        <f t="shared" si="2"/>
        <v>0</v>
      </c>
      <c r="N15" s="153">
        <f t="shared" si="3"/>
        <v>0</v>
      </c>
      <c r="O15" s="94">
        <v>38353.706944444442</v>
      </c>
      <c r="P15" s="94">
        <v>38354.01458333333</v>
      </c>
    </row>
    <row r="16" spans="1:16" x14ac:dyDescent="0.2">
      <c r="A16" s="137" t="s">
        <v>490</v>
      </c>
      <c r="B16" s="177">
        <v>5132.894400000001</v>
      </c>
      <c r="C16" s="177">
        <f t="shared" si="0"/>
        <v>19430.120056492804</v>
      </c>
      <c r="D16" s="177">
        <f t="shared" si="1"/>
        <v>20207.324858752516</v>
      </c>
      <c r="E16" s="105">
        <v>38355.5625</v>
      </c>
      <c r="F16" s="105">
        <v>38356.003472222219</v>
      </c>
      <c r="G16" s="184">
        <v>38355.416666666664</v>
      </c>
      <c r="H16" s="184">
        <v>38355.6875</v>
      </c>
      <c r="I16" s="114" t="s">
        <v>493</v>
      </c>
      <c r="K16" s="95" t="s">
        <v>490</v>
      </c>
      <c r="L16" s="153">
        <v>1655.8832</v>
      </c>
      <c r="M16" s="153">
        <f t="shared" si="2"/>
        <v>6268.2001358784</v>
      </c>
      <c r="N16" s="153">
        <f t="shared" si="3"/>
        <v>6518.9281413135359</v>
      </c>
      <c r="O16" s="94">
        <v>38355.550000000003</v>
      </c>
      <c r="P16" s="94">
        <v>38355.790277777778</v>
      </c>
    </row>
    <row r="17" spans="1:16" x14ac:dyDescent="0.2">
      <c r="A17" s="137" t="s">
        <v>491</v>
      </c>
      <c r="B17" s="177">
        <v>14038.317599999998</v>
      </c>
      <c r="C17" s="177">
        <f t="shared" si="0"/>
        <v>53140.815902851195</v>
      </c>
      <c r="D17" s="177">
        <f t="shared" si="1"/>
        <v>55266.448538965247</v>
      </c>
      <c r="E17" s="105">
        <v>38356.947916666664</v>
      </c>
      <c r="F17" s="105">
        <v>38358.423611111109</v>
      </c>
      <c r="G17" s="184">
        <v>38356.8125</v>
      </c>
      <c r="H17" s="184">
        <v>38358.583333333336</v>
      </c>
      <c r="I17" s="114" t="s">
        <v>428</v>
      </c>
      <c r="J17" s="97">
        <v>1</v>
      </c>
      <c r="K17" s="95" t="s">
        <v>491</v>
      </c>
      <c r="L17" s="153"/>
      <c r="M17" s="153">
        <f t="shared" si="2"/>
        <v>0</v>
      </c>
      <c r="N17" s="153">
        <f t="shared" si="3"/>
        <v>0</v>
      </c>
      <c r="O17" s="94"/>
      <c r="P17" s="94"/>
    </row>
    <row r="18" spans="1:16" x14ac:dyDescent="0.2">
      <c r="A18" s="137" t="s">
        <v>489</v>
      </c>
      <c r="B18" s="177">
        <v>1812.9407999999999</v>
      </c>
      <c r="C18" s="177">
        <f t="shared" si="0"/>
        <v>6862.7278596095994</v>
      </c>
      <c r="D18" s="177">
        <f t="shared" si="1"/>
        <v>7137.2369739939832</v>
      </c>
      <c r="E18" s="105">
        <v>38363.940972222219</v>
      </c>
      <c r="F18" s="105">
        <v>38365.333333333336</v>
      </c>
      <c r="I18" s="114" t="s">
        <v>447</v>
      </c>
      <c r="K18" s="95" t="s">
        <v>489</v>
      </c>
      <c r="L18" s="153">
        <v>0</v>
      </c>
      <c r="M18" s="153">
        <f t="shared" si="2"/>
        <v>0</v>
      </c>
      <c r="N18" s="153">
        <f t="shared" si="3"/>
        <v>0</v>
      </c>
      <c r="O18" s="94">
        <v>38363.564583333333</v>
      </c>
      <c r="P18" s="94">
        <v>38365.350694444445</v>
      </c>
    </row>
    <row r="19" spans="1:16" x14ac:dyDescent="0.2">
      <c r="A19" s="137" t="s">
        <v>488</v>
      </c>
      <c r="B19" s="177">
        <v>14303.83</v>
      </c>
      <c r="C19" s="177">
        <f t="shared" si="0"/>
        <v>54145.889727959999</v>
      </c>
      <c r="D19" s="177">
        <f t="shared" si="1"/>
        <v>56311.725317078402</v>
      </c>
      <c r="E19" s="105">
        <v>38402.982638888891</v>
      </c>
      <c r="F19" s="105">
        <v>38404.006944444445</v>
      </c>
      <c r="G19" s="184">
        <v>38402.9375</v>
      </c>
      <c r="H19" s="184">
        <v>38403.708333333336</v>
      </c>
      <c r="I19" s="114" t="s">
        <v>428</v>
      </c>
      <c r="J19" s="97">
        <v>1</v>
      </c>
      <c r="K19" s="95" t="s">
        <v>488</v>
      </c>
      <c r="L19" s="153">
        <v>543.63749999999993</v>
      </c>
      <c r="M19" s="153">
        <f t="shared" si="2"/>
        <v>2057.8919161499998</v>
      </c>
      <c r="N19" s="153">
        <f t="shared" si="3"/>
        <v>2140.207592796</v>
      </c>
      <c r="O19" s="94">
        <v>38403.433333333334</v>
      </c>
      <c r="P19" s="94">
        <v>38404.020138888889</v>
      </c>
    </row>
    <row r="20" spans="1:16" x14ac:dyDescent="0.2">
      <c r="A20" s="137" t="s">
        <v>487</v>
      </c>
      <c r="B20" s="177">
        <v>4876.848</v>
      </c>
      <c r="C20" s="177">
        <f t="shared" si="0"/>
        <v>18460.878941375999</v>
      </c>
      <c r="D20" s="177">
        <f t="shared" si="1"/>
        <v>19199.314099031038</v>
      </c>
      <c r="E20" s="105">
        <v>38428.680555555555</v>
      </c>
      <c r="F20" s="105">
        <v>38429.447916666664</v>
      </c>
      <c r="G20" s="184">
        <v>38428.479166666664</v>
      </c>
      <c r="H20" s="184">
        <v>38429.083333333336</v>
      </c>
      <c r="I20" s="114" t="s">
        <v>428</v>
      </c>
      <c r="K20" s="95" t="s">
        <v>487</v>
      </c>
      <c r="L20" s="153">
        <v>1490.0218</v>
      </c>
      <c r="M20" s="153">
        <f t="shared" si="2"/>
        <v>5640.3464019816001</v>
      </c>
      <c r="N20" s="153">
        <f t="shared" si="3"/>
        <v>5865.9602580608644</v>
      </c>
      <c r="O20" s="94">
        <v>38428.825694444444</v>
      </c>
      <c r="P20" s="94">
        <v>38429.541666666664</v>
      </c>
    </row>
    <row r="21" spans="1:16" x14ac:dyDescent="0.2">
      <c r="A21" s="137" t="s">
        <v>495</v>
      </c>
      <c r="B21" s="177">
        <v>215.76999999999998</v>
      </c>
      <c r="C21" s="177">
        <f t="shared" si="0"/>
        <v>816.7783472399999</v>
      </c>
      <c r="D21" s="177">
        <f t="shared" si="1"/>
        <v>849.44948112959992</v>
      </c>
      <c r="E21" s="105">
        <v>38429.496527777781</v>
      </c>
      <c r="F21" s="105">
        <v>38430.84375</v>
      </c>
      <c r="I21" s="97" t="s">
        <v>496</v>
      </c>
      <c r="K21" s="95" t="s">
        <v>495</v>
      </c>
      <c r="L21" s="153">
        <v>0</v>
      </c>
      <c r="M21" s="153">
        <f t="shared" si="2"/>
        <v>0</v>
      </c>
      <c r="N21" s="153">
        <f t="shared" si="3"/>
        <v>0</v>
      </c>
      <c r="O21" s="94">
        <v>38429.686805555553</v>
      </c>
      <c r="P21" s="94">
        <v>38430.84375</v>
      </c>
    </row>
    <row r="22" spans="1:16" x14ac:dyDescent="0.2">
      <c r="A22" s="137" t="s">
        <v>500</v>
      </c>
      <c r="B22" s="177">
        <v>7072.0349999999999</v>
      </c>
      <c r="C22" s="177">
        <f t="shared" si="0"/>
        <v>26770.566153420001</v>
      </c>
      <c r="D22" s="177">
        <f t="shared" si="1"/>
        <v>27841.3887995568</v>
      </c>
      <c r="E22" s="105">
        <v>38737.684027777781</v>
      </c>
      <c r="F22" s="105">
        <v>38738.236111111109</v>
      </c>
      <c r="G22" s="183">
        <v>38737.625</v>
      </c>
      <c r="H22" s="183">
        <v>38738.0625</v>
      </c>
      <c r="I22" s="105" t="s">
        <v>428</v>
      </c>
      <c r="J22" s="118">
        <v>5</v>
      </c>
      <c r="K22" s="95" t="s">
        <v>500</v>
      </c>
      <c r="L22" s="178">
        <v>1426.2442000000001</v>
      </c>
      <c r="M22" s="153">
        <f t="shared" si="2"/>
        <v>5398.9219096104007</v>
      </c>
      <c r="N22" s="153">
        <f t="shared" si="3"/>
        <v>5614.878785994817</v>
      </c>
      <c r="O22" s="94">
        <v>38738.056250000001</v>
      </c>
      <c r="P22" s="94">
        <v>38738.161111111112</v>
      </c>
    </row>
    <row r="23" spans="1:16" x14ac:dyDescent="0.2">
      <c r="A23" s="137" t="s">
        <v>501</v>
      </c>
      <c r="B23" s="177">
        <v>1823.6970000000001</v>
      </c>
      <c r="C23" s="177">
        <f t="shared" si="0"/>
        <v>6903.4445081640006</v>
      </c>
      <c r="D23" s="177">
        <f t="shared" si="1"/>
        <v>7179.582288490561</v>
      </c>
      <c r="E23" s="105">
        <v>38759.711805555555</v>
      </c>
      <c r="F23" s="105">
        <v>38759.958333333336</v>
      </c>
      <c r="G23" s="185" t="s">
        <v>429</v>
      </c>
      <c r="H23" s="183">
        <v>38759.895833333336</v>
      </c>
      <c r="I23" s="105" t="s">
        <v>428</v>
      </c>
      <c r="J23" s="118">
        <v>7</v>
      </c>
      <c r="K23" s="95" t="s">
        <v>501</v>
      </c>
      <c r="L23" s="179"/>
      <c r="M23" s="153">
        <f t="shared" si="2"/>
        <v>0</v>
      </c>
      <c r="N23" s="153">
        <f t="shared" si="3"/>
        <v>0</v>
      </c>
      <c r="O23" s="114"/>
      <c r="P23" s="114"/>
    </row>
    <row r="24" spans="1:16" x14ac:dyDescent="0.2">
      <c r="A24" s="137"/>
      <c r="B24" s="177"/>
      <c r="C24" s="177">
        <f t="shared" si="0"/>
        <v>0</v>
      </c>
      <c r="D24" s="177">
        <f t="shared" si="1"/>
        <v>0</v>
      </c>
      <c r="E24" s="105"/>
      <c r="F24" s="105"/>
      <c r="G24" s="184">
        <v>38764.291666666664</v>
      </c>
      <c r="H24" s="184">
        <v>38764.770833333336</v>
      </c>
      <c r="I24" s="97" t="s">
        <v>432</v>
      </c>
      <c r="J24" s="95">
        <v>2</v>
      </c>
      <c r="K24" s="124" t="s">
        <v>510</v>
      </c>
      <c r="L24" s="153">
        <v>2597.4164000000005</v>
      </c>
      <c r="M24" s="153">
        <f t="shared" si="2"/>
        <v>9832.2912095568026</v>
      </c>
      <c r="N24" s="153">
        <f t="shared" si="3"/>
        <v>10225.582857939075</v>
      </c>
      <c r="O24" s="94">
        <v>38764.228472222225</v>
      </c>
      <c r="P24" s="94">
        <v>38764.740277777775</v>
      </c>
    </row>
    <row r="25" spans="1:16" x14ac:dyDescent="0.2">
      <c r="A25" s="137" t="s">
        <v>502</v>
      </c>
      <c r="B25" s="177">
        <v>9356.5439999999981</v>
      </c>
      <c r="C25" s="177">
        <f t="shared" si="0"/>
        <v>35418.373936127995</v>
      </c>
      <c r="D25" s="177">
        <f t="shared" si="1"/>
        <v>36835.108893573117</v>
      </c>
      <c r="E25" s="105">
        <v>38781.663194444445</v>
      </c>
      <c r="F25" s="105">
        <v>38782.545138888891</v>
      </c>
      <c r="G25" s="183">
        <v>38781.583333333336</v>
      </c>
      <c r="H25" s="183">
        <v>38782.052083333336</v>
      </c>
      <c r="I25" s="105" t="s">
        <v>428</v>
      </c>
      <c r="J25" s="97">
        <v>4</v>
      </c>
      <c r="K25" s="124" t="s">
        <v>502</v>
      </c>
      <c r="L25" s="153">
        <v>1838.04</v>
      </c>
      <c r="M25" s="153">
        <f t="shared" si="2"/>
        <v>6957.7386724799999</v>
      </c>
      <c r="N25" s="153">
        <f t="shared" si="3"/>
        <v>7236.0482193792004</v>
      </c>
      <c r="O25" s="94">
        <v>38782.041666666664</v>
      </c>
      <c r="P25" s="94">
        <v>38782.59375</v>
      </c>
    </row>
    <row r="26" spans="1:16" x14ac:dyDescent="0.2">
      <c r="A26" s="137" t="s">
        <v>503</v>
      </c>
      <c r="B26" s="177">
        <v>418.22</v>
      </c>
      <c r="C26" s="177">
        <f t="shared" si="0"/>
        <v>1583.13500664</v>
      </c>
      <c r="D26" s="177">
        <f t="shared" si="1"/>
        <v>1646.4604069056002</v>
      </c>
      <c r="E26" s="105">
        <v>38783.559027777781</v>
      </c>
      <c r="F26" s="105">
        <v>38785.392361111109</v>
      </c>
      <c r="I26" s="97" t="s">
        <v>430</v>
      </c>
      <c r="J26" s="97">
        <v>0.79</v>
      </c>
      <c r="K26" s="124" t="s">
        <v>503</v>
      </c>
      <c r="L26" s="153">
        <v>90.56</v>
      </c>
      <c r="M26" s="153">
        <f t="shared" si="2"/>
        <v>342.80691072000002</v>
      </c>
      <c r="N26" s="153">
        <f t="shared" si="3"/>
        <v>356.51918714880003</v>
      </c>
      <c r="O26" s="94">
        <v>38783.561111111114</v>
      </c>
      <c r="P26" s="94">
        <v>38785.097916666666</v>
      </c>
    </row>
    <row r="27" spans="1:16" x14ac:dyDescent="0.2">
      <c r="A27" s="137" t="s">
        <v>504</v>
      </c>
      <c r="B27" s="177">
        <v>8178.4834999999985</v>
      </c>
      <c r="C27" s="177">
        <f t="shared" si="0"/>
        <v>30958.929582701996</v>
      </c>
      <c r="D27" s="177">
        <f t="shared" si="1"/>
        <v>32197.286766010078</v>
      </c>
      <c r="E27" s="105">
        <v>39052.145833333336</v>
      </c>
      <c r="F27" s="105">
        <v>39052.902777777781</v>
      </c>
      <c r="G27" s="184">
        <v>39052.104166666664</v>
      </c>
      <c r="H27" s="184">
        <v>39052.583333333336</v>
      </c>
      <c r="I27" s="114" t="s">
        <v>428</v>
      </c>
      <c r="J27" s="97">
        <v>10</v>
      </c>
      <c r="K27" s="124" t="s">
        <v>504</v>
      </c>
      <c r="L27" s="153">
        <v>925.1</v>
      </c>
      <c r="M27" s="153">
        <f t="shared" si="2"/>
        <v>3501.8846412000003</v>
      </c>
      <c r="N27" s="153">
        <f t="shared" si="3"/>
        <v>3641.9600268480003</v>
      </c>
      <c r="O27" s="94">
        <v>39052.147916666669</v>
      </c>
      <c r="P27" s="94">
        <v>39052.924305555556</v>
      </c>
    </row>
    <row r="28" spans="1:16" x14ac:dyDescent="0.2">
      <c r="A28" s="137" t="s">
        <v>505</v>
      </c>
      <c r="B28" s="177">
        <v>7753.7609999999995</v>
      </c>
      <c r="C28" s="177">
        <f t="shared" si="0"/>
        <v>29351.179934532</v>
      </c>
      <c r="D28" s="177">
        <f t="shared" si="1"/>
        <v>30525.227131913281</v>
      </c>
      <c r="E28" s="105">
        <v>39096.881944444445</v>
      </c>
      <c r="F28" s="105">
        <v>39097.517361111109</v>
      </c>
      <c r="G28" s="184">
        <v>39096.791666666664</v>
      </c>
      <c r="H28" s="184">
        <v>39097.583333333336</v>
      </c>
      <c r="I28" s="114" t="s">
        <v>433</v>
      </c>
      <c r="J28" s="97">
        <v>3</v>
      </c>
      <c r="K28" s="124" t="s">
        <v>505</v>
      </c>
      <c r="L28" s="153">
        <v>629.50799999999992</v>
      </c>
      <c r="M28" s="153">
        <f t="shared" si="2"/>
        <v>2382.9471372959997</v>
      </c>
      <c r="N28" s="153">
        <f t="shared" si="3"/>
        <v>2478.2650227878398</v>
      </c>
      <c r="O28" s="94">
        <v>39096.885416666664</v>
      </c>
      <c r="P28" s="94">
        <v>39097.425694444442</v>
      </c>
    </row>
    <row r="29" spans="1:16" x14ac:dyDescent="0.2">
      <c r="A29" s="137" t="s">
        <v>506</v>
      </c>
      <c r="B29" s="177">
        <v>9391.99</v>
      </c>
      <c r="C29" s="177">
        <f t="shared" si="0"/>
        <v>35552.551649879999</v>
      </c>
      <c r="D29" s="177">
        <f t="shared" si="1"/>
        <v>36974.653715875203</v>
      </c>
      <c r="E29" s="105">
        <v>39103.347222222219</v>
      </c>
      <c r="F29" s="105">
        <v>39104.274305555555</v>
      </c>
      <c r="G29" s="184">
        <v>39103.208333333336</v>
      </c>
      <c r="H29" s="184">
        <v>75607.833333333328</v>
      </c>
      <c r="I29" s="114" t="s">
        <v>434</v>
      </c>
      <c r="J29" s="97">
        <v>3</v>
      </c>
      <c r="K29" s="124" t="s">
        <v>506</v>
      </c>
      <c r="L29" s="153">
        <v>261.49199999999996</v>
      </c>
      <c r="M29" s="153">
        <f t="shared" si="2"/>
        <v>989.85495470399985</v>
      </c>
      <c r="N29" s="153">
        <f t="shared" si="3"/>
        <v>1029.4491528921599</v>
      </c>
      <c r="O29" s="94">
        <v>39103.751388888886</v>
      </c>
      <c r="P29" s="94">
        <v>39104.263194444444</v>
      </c>
    </row>
    <row r="30" spans="1:16" x14ac:dyDescent="0.2">
      <c r="A30" s="137" t="s">
        <v>507</v>
      </c>
      <c r="B30" s="177">
        <v>11814.152</v>
      </c>
      <c r="C30" s="177">
        <f t="shared" si="0"/>
        <v>44721.432750624001</v>
      </c>
      <c r="D30" s="177">
        <f t="shared" si="1"/>
        <v>46510.290060648964</v>
      </c>
      <c r="E30" s="105">
        <v>39136.986111111109</v>
      </c>
      <c r="F30" s="105">
        <v>39139.423611111109</v>
      </c>
      <c r="G30" s="184">
        <v>39136.9375</v>
      </c>
      <c r="H30" s="184">
        <v>39139.208333333336</v>
      </c>
      <c r="I30" s="114" t="s">
        <v>435</v>
      </c>
      <c r="K30" s="124" t="s">
        <v>507</v>
      </c>
      <c r="L30" s="153">
        <v>38.35</v>
      </c>
      <c r="M30" s="153">
        <f t="shared" si="2"/>
        <v>145.17055020000001</v>
      </c>
      <c r="N30" s="153">
        <f t="shared" si="3"/>
        <v>150.97737220800002</v>
      </c>
      <c r="O30" s="94">
        <v>39136.991666666669</v>
      </c>
      <c r="P30" s="94">
        <v>39138.845833333333</v>
      </c>
    </row>
    <row r="31" spans="1:16" x14ac:dyDescent="0.2">
      <c r="A31" s="137" t="s">
        <v>508</v>
      </c>
      <c r="B31" s="177">
        <v>8185.9420000000009</v>
      </c>
      <c r="C31" s="177">
        <f t="shared" si="0"/>
        <v>30987.163078104004</v>
      </c>
      <c r="D31" s="177">
        <f t="shared" si="1"/>
        <v>32226.649601228164</v>
      </c>
      <c r="E31" s="105">
        <v>39142.298611111109</v>
      </c>
      <c r="F31" s="105">
        <v>39143.361111111109</v>
      </c>
      <c r="G31" s="184">
        <v>39142.1875</v>
      </c>
      <c r="H31" s="184">
        <v>39142.6875</v>
      </c>
      <c r="I31" s="114" t="s">
        <v>437</v>
      </c>
      <c r="J31" s="97">
        <v>2</v>
      </c>
      <c r="K31" s="124" t="s">
        <v>508</v>
      </c>
      <c r="L31" s="153">
        <v>789.62600000000009</v>
      </c>
      <c r="M31" s="153">
        <f t="shared" si="2"/>
        <v>2989.0597359120002</v>
      </c>
      <c r="N31" s="153">
        <f t="shared" si="3"/>
        <v>3108.6221253484805</v>
      </c>
      <c r="O31" s="94">
        <v>39142.303472222222</v>
      </c>
      <c r="P31" s="94">
        <v>39142.65</v>
      </c>
    </row>
    <row r="32" spans="1:16" x14ac:dyDescent="0.2">
      <c r="A32" s="137" t="s">
        <v>509</v>
      </c>
      <c r="B32" s="177">
        <v>5504.2000000000007</v>
      </c>
      <c r="C32" s="177">
        <f t="shared" si="0"/>
        <v>20835.664730400003</v>
      </c>
      <c r="D32" s="177">
        <f t="shared" si="1"/>
        <v>21669.091319616004</v>
      </c>
      <c r="E32" s="105">
        <v>39183.520833333336</v>
      </c>
      <c r="F32" s="105">
        <v>39184.260416666664</v>
      </c>
      <c r="G32" s="183">
        <v>39183.270833333336</v>
      </c>
      <c r="H32" s="183">
        <v>39184.1875</v>
      </c>
      <c r="I32" s="114" t="s">
        <v>436</v>
      </c>
      <c r="J32" s="97">
        <v>7</v>
      </c>
      <c r="K32" s="124" t="s">
        <v>509</v>
      </c>
      <c r="L32" s="153">
        <v>556.05200000000002</v>
      </c>
      <c r="M32" s="153">
        <f t="shared" si="2"/>
        <v>2104.8859134240001</v>
      </c>
      <c r="N32" s="153">
        <f t="shared" si="3"/>
        <v>2189.0813499609603</v>
      </c>
      <c r="O32" s="94">
        <v>39183.515972222223</v>
      </c>
      <c r="P32" s="94">
        <v>39184.109027777777</v>
      </c>
    </row>
    <row r="33" spans="1:16" x14ac:dyDescent="0.2">
      <c r="A33" s="137"/>
      <c r="B33" s="177"/>
      <c r="C33" s="177">
        <f t="shared" si="0"/>
        <v>0</v>
      </c>
      <c r="D33" s="177">
        <f t="shared" si="1"/>
        <v>0</v>
      </c>
      <c r="E33" s="105"/>
      <c r="F33" s="105"/>
      <c r="G33" s="183"/>
      <c r="H33" s="183"/>
      <c r="I33" s="114"/>
      <c r="K33" s="124" t="s">
        <v>528</v>
      </c>
      <c r="L33" s="153"/>
      <c r="M33" s="153">
        <f t="shared" si="2"/>
        <v>0</v>
      </c>
      <c r="N33" s="153">
        <f t="shared" si="3"/>
        <v>0</v>
      </c>
      <c r="O33" s="94"/>
      <c r="P33" s="94"/>
    </row>
    <row r="34" spans="1:16" x14ac:dyDescent="0.2">
      <c r="A34" s="114" t="s">
        <v>444</v>
      </c>
      <c r="B34" s="177">
        <v>2399.5964400000003</v>
      </c>
      <c r="C34" s="177">
        <f t="shared" si="0"/>
        <v>9083.4611591332814</v>
      </c>
      <c r="D34" s="177">
        <f t="shared" si="1"/>
        <v>9446.7996054986124</v>
      </c>
      <c r="E34" s="105">
        <v>39417.545138888891</v>
      </c>
      <c r="F34" s="105">
        <v>39419.232638888891</v>
      </c>
      <c r="G34" s="183">
        <v>39417.458333333336</v>
      </c>
      <c r="H34" s="183">
        <v>39417.958333333336</v>
      </c>
      <c r="I34" s="114" t="s">
        <v>445</v>
      </c>
      <c r="J34" s="97">
        <v>3</v>
      </c>
      <c r="K34" s="124" t="s">
        <v>444</v>
      </c>
      <c r="L34" s="153">
        <v>13.86</v>
      </c>
      <c r="M34" s="153">
        <f t="shared" si="2"/>
        <v>52.465810319999996</v>
      </c>
      <c r="N34" s="153">
        <f t="shared" si="3"/>
        <v>54.564442732799996</v>
      </c>
      <c r="O34" s="94">
        <v>39417.838888888888</v>
      </c>
      <c r="P34" s="94">
        <v>39419.236805555556</v>
      </c>
    </row>
    <row r="35" spans="1:16" x14ac:dyDescent="0.2">
      <c r="A35" s="114" t="s">
        <v>443</v>
      </c>
      <c r="B35" s="177">
        <v>10972.996319999998</v>
      </c>
      <c r="C35" s="177">
        <f t="shared" si="0"/>
        <v>41537.311945683832</v>
      </c>
      <c r="D35" s="177">
        <f t="shared" si="1"/>
        <v>43198.804423511188</v>
      </c>
      <c r="E35" s="105">
        <v>39427.263888888891</v>
      </c>
      <c r="F35" s="105">
        <v>39428.1875</v>
      </c>
      <c r="G35" s="183">
        <v>39427.1875</v>
      </c>
      <c r="H35" s="183">
        <v>39427.729166666664</v>
      </c>
      <c r="I35" s="114" t="s">
        <v>446</v>
      </c>
      <c r="J35" s="97">
        <v>3</v>
      </c>
      <c r="K35" s="124" t="s">
        <v>443</v>
      </c>
      <c r="L35" s="153">
        <v>3949.634</v>
      </c>
      <c r="M35" s="153">
        <f t="shared" si="2"/>
        <v>14950.991939207999</v>
      </c>
      <c r="N35" s="153">
        <f t="shared" si="3"/>
        <v>15549.031616776319</v>
      </c>
      <c r="O35" s="94">
        <v>39427.42083333333</v>
      </c>
      <c r="P35" s="94">
        <v>39428.188888888886</v>
      </c>
    </row>
    <row r="36" spans="1:16" x14ac:dyDescent="0.2">
      <c r="A36" s="114" t="s">
        <v>442</v>
      </c>
      <c r="B36" s="177">
        <v>153.49047999999999</v>
      </c>
      <c r="C36" s="177">
        <f t="shared" si="0"/>
        <v>581.02470487775997</v>
      </c>
      <c r="D36" s="177">
        <f t="shared" si="1"/>
        <v>604.26569307287036</v>
      </c>
      <c r="E36" s="105">
        <v>39452.739583333336</v>
      </c>
      <c r="F36" s="105">
        <v>39456.163194444445</v>
      </c>
      <c r="I36" s="97" t="s">
        <v>447</v>
      </c>
      <c r="K36" s="124" t="s">
        <v>442</v>
      </c>
      <c r="L36" s="153">
        <v>296.60000000000002</v>
      </c>
      <c r="M36" s="153">
        <f t="shared" si="2"/>
        <v>1122.7531992000002</v>
      </c>
      <c r="N36" s="153">
        <f t="shared" si="3"/>
        <v>1167.6633271680003</v>
      </c>
      <c r="O36" s="94">
        <v>39452.743055555555</v>
      </c>
      <c r="P36" s="94">
        <v>39456.253472222219</v>
      </c>
    </row>
    <row r="37" spans="1:16" x14ac:dyDescent="0.2">
      <c r="A37" s="114" t="s">
        <v>438</v>
      </c>
      <c r="B37" s="177">
        <v>2095.2368000000001</v>
      </c>
      <c r="C37" s="177">
        <f t="shared" si="0"/>
        <v>7931.3345255616005</v>
      </c>
      <c r="D37" s="177">
        <f t="shared" si="1"/>
        <v>8248.5879065840654</v>
      </c>
      <c r="E37" s="105">
        <v>39495.142361111109</v>
      </c>
      <c r="F37" s="105">
        <v>39495.649305555555</v>
      </c>
      <c r="G37" s="184">
        <v>39495.0625</v>
      </c>
      <c r="H37" s="184">
        <v>39495.541666666664</v>
      </c>
      <c r="I37" s="97" t="s">
        <v>448</v>
      </c>
      <c r="J37" s="97" t="s">
        <v>449</v>
      </c>
      <c r="K37" s="124" t="s">
        <v>438</v>
      </c>
      <c r="L37" s="153">
        <v>132.369</v>
      </c>
      <c r="M37" s="153">
        <f t="shared" si="2"/>
        <v>501.07120102800002</v>
      </c>
      <c r="N37" s="153">
        <f t="shared" si="3"/>
        <v>521.11404906912003</v>
      </c>
      <c r="O37" s="94">
        <v>39495.143055555556</v>
      </c>
      <c r="P37" s="94">
        <v>39496.242361111108</v>
      </c>
    </row>
    <row r="38" spans="1:16" x14ac:dyDescent="0.2">
      <c r="A38" s="114" t="s">
        <v>452</v>
      </c>
      <c r="B38" s="177"/>
      <c r="C38" s="177">
        <f t="shared" si="0"/>
        <v>0</v>
      </c>
      <c r="D38" s="177">
        <f t="shared" si="1"/>
        <v>0</v>
      </c>
      <c r="E38" s="105"/>
      <c r="F38" s="105"/>
      <c r="G38" s="184"/>
      <c r="H38" s="184"/>
      <c r="I38" s="95" t="s">
        <v>428</v>
      </c>
      <c r="J38" s="95">
        <v>12</v>
      </c>
      <c r="K38" s="124" t="s">
        <v>452</v>
      </c>
      <c r="L38" s="153">
        <v>308</v>
      </c>
      <c r="M38" s="153">
        <f t="shared" si="2"/>
        <v>1165.906896</v>
      </c>
      <c r="N38" s="153">
        <f t="shared" si="3"/>
        <v>1212.54317184</v>
      </c>
      <c r="O38" s="94">
        <v>39528.248611111114</v>
      </c>
      <c r="P38" s="94">
        <v>39529.431944444441</v>
      </c>
    </row>
    <row r="39" spans="1:16" x14ac:dyDescent="0.2">
      <c r="A39" s="114" t="s">
        <v>454</v>
      </c>
      <c r="B39" s="177">
        <v>650</v>
      </c>
      <c r="C39" s="177">
        <f t="shared" si="0"/>
        <v>2460.5178000000001</v>
      </c>
      <c r="D39" s="177">
        <f t="shared" si="1"/>
        <v>2558.9385120000002</v>
      </c>
      <c r="E39" s="105">
        <v>39532.28125</v>
      </c>
      <c r="F39" s="105">
        <v>39532.9375</v>
      </c>
      <c r="I39" s="97" t="s">
        <v>525</v>
      </c>
      <c r="K39" s="124" t="s">
        <v>454</v>
      </c>
      <c r="L39" s="153">
        <v>10.56</v>
      </c>
      <c r="M39" s="153">
        <f t="shared" si="2"/>
        <v>39.973950720000005</v>
      </c>
      <c r="N39" s="153">
        <f t="shared" si="3"/>
        <v>41.572908748800003</v>
      </c>
      <c r="O39" s="94">
        <v>39532.285416666666</v>
      </c>
      <c r="P39" s="94">
        <v>39534.253472222219</v>
      </c>
    </row>
    <row r="40" spans="1:16" x14ac:dyDescent="0.2">
      <c r="A40" s="114" t="s">
        <v>593</v>
      </c>
      <c r="B40" s="177"/>
      <c r="C40" s="177">
        <f t="shared" si="0"/>
        <v>0</v>
      </c>
      <c r="D40" s="177">
        <f t="shared" si="1"/>
        <v>0</v>
      </c>
      <c r="E40" s="105"/>
      <c r="F40" s="105"/>
      <c r="K40" s="124" t="s">
        <v>593</v>
      </c>
      <c r="L40" s="153"/>
      <c r="M40" s="153">
        <f t="shared" si="2"/>
        <v>0</v>
      </c>
      <c r="N40" s="153">
        <f t="shared" si="3"/>
        <v>0</v>
      </c>
      <c r="O40" s="94"/>
      <c r="P40" s="94"/>
    </row>
    <row r="41" spans="1:16" x14ac:dyDescent="0.2">
      <c r="A41" s="114" t="s">
        <v>595</v>
      </c>
      <c r="B41" s="177"/>
      <c r="C41" s="177">
        <f t="shared" si="0"/>
        <v>0</v>
      </c>
      <c r="D41" s="177">
        <f t="shared" si="1"/>
        <v>0</v>
      </c>
      <c r="E41" s="105"/>
      <c r="F41" s="105"/>
      <c r="K41" s="124" t="s">
        <v>595</v>
      </c>
      <c r="L41" s="153"/>
      <c r="M41" s="153">
        <f t="shared" si="2"/>
        <v>0</v>
      </c>
      <c r="N41" s="153">
        <f t="shared" si="3"/>
        <v>0</v>
      </c>
      <c r="O41" s="94"/>
      <c r="P41" s="94"/>
    </row>
    <row r="42" spans="1:16" x14ac:dyDescent="0.2">
      <c r="A42" s="114" t="s">
        <v>456</v>
      </c>
      <c r="B42" s="177">
        <v>9396.3063000000002</v>
      </c>
      <c r="C42" s="177">
        <f t="shared" si="0"/>
        <v>35568.890623695603</v>
      </c>
      <c r="D42" s="177">
        <f t="shared" si="1"/>
        <v>36991.646248643425</v>
      </c>
      <c r="E42" s="105">
        <v>39782.642361111109</v>
      </c>
      <c r="F42" s="105">
        <v>39783.506944444445</v>
      </c>
      <c r="G42" s="184">
        <v>39782.520833333336</v>
      </c>
      <c r="H42" s="184">
        <v>39783.583333333336</v>
      </c>
      <c r="I42" s="97" t="s">
        <v>428</v>
      </c>
      <c r="J42" s="97">
        <v>4</v>
      </c>
      <c r="K42" s="124" t="s">
        <v>456</v>
      </c>
      <c r="L42" s="153">
        <v>1088.865</v>
      </c>
      <c r="M42" s="153">
        <f t="shared" si="2"/>
        <v>4121.8026373800003</v>
      </c>
      <c r="N42" s="153">
        <f t="shared" si="3"/>
        <v>4286.6747428752005</v>
      </c>
      <c r="O42" s="94">
        <v>39782.647222222222</v>
      </c>
      <c r="P42" s="94">
        <v>39783.513194444444</v>
      </c>
    </row>
    <row r="43" spans="1:16" x14ac:dyDescent="0.2">
      <c r="A43" s="115" t="s">
        <v>462</v>
      </c>
      <c r="B43" s="177">
        <v>11216</v>
      </c>
      <c r="C43" s="177">
        <f t="shared" si="0"/>
        <v>42457.180992000001</v>
      </c>
      <c r="D43" s="177">
        <f t="shared" si="1"/>
        <v>44155.468231680003</v>
      </c>
      <c r="E43" s="105">
        <v>39790.65625</v>
      </c>
      <c r="F43" s="105">
        <v>39791.767361111109</v>
      </c>
      <c r="G43" s="184">
        <v>39790.5625</v>
      </c>
      <c r="H43" s="184">
        <v>39791.958333333336</v>
      </c>
      <c r="I43" s="97" t="s">
        <v>463</v>
      </c>
      <c r="J43" s="97">
        <v>4</v>
      </c>
      <c r="K43" s="95" t="s">
        <v>462</v>
      </c>
      <c r="L43" s="153">
        <v>3900.7642000000001</v>
      </c>
      <c r="M43" s="153">
        <f t="shared" si="2"/>
        <v>14765.9996118504</v>
      </c>
      <c r="N43" s="153">
        <f t="shared" si="3"/>
        <v>15356.639596324418</v>
      </c>
      <c r="O43" s="94">
        <v>39790.65625</v>
      </c>
      <c r="P43" s="94">
        <v>39791.926388888889</v>
      </c>
    </row>
    <row r="44" spans="1:16" x14ac:dyDescent="0.2">
      <c r="A44" s="115" t="s">
        <v>459</v>
      </c>
      <c r="B44" s="177">
        <v>8124.472499999998</v>
      </c>
      <c r="C44" s="177">
        <f t="shared" si="0"/>
        <v>30754.475695169993</v>
      </c>
      <c r="D44" s="177">
        <f t="shared" si="1"/>
        <v>31984.654722976793</v>
      </c>
      <c r="E44" s="105">
        <v>39822.256944444445</v>
      </c>
      <c r="F44" s="105">
        <v>39822.684027777781</v>
      </c>
      <c r="G44" s="184">
        <v>39822.208333333336</v>
      </c>
      <c r="H44" s="184">
        <v>39822.75</v>
      </c>
      <c r="I44" s="97" t="s">
        <v>428</v>
      </c>
      <c r="J44" s="97">
        <v>3</v>
      </c>
      <c r="K44" s="124" t="s">
        <v>459</v>
      </c>
      <c r="L44" s="180">
        <v>1254.3200000000002</v>
      </c>
      <c r="M44" s="153">
        <f t="shared" si="2"/>
        <v>4748.1179798400008</v>
      </c>
      <c r="N44" s="153">
        <f t="shared" si="3"/>
        <v>4938.0426990336009</v>
      </c>
      <c r="O44" s="176">
        <v>39822.249305555553</v>
      </c>
      <c r="P44" s="176">
        <v>39822.706944444442</v>
      </c>
    </row>
    <row r="45" spans="1:16" x14ac:dyDescent="0.2">
      <c r="A45" s="115" t="s">
        <v>460</v>
      </c>
      <c r="B45" s="177">
        <v>4609.0160000000005</v>
      </c>
      <c r="C45" s="177">
        <f t="shared" si="0"/>
        <v>17447.024474592003</v>
      </c>
      <c r="D45" s="177">
        <f t="shared" si="1"/>
        <v>18144.905453575684</v>
      </c>
      <c r="E45" s="105">
        <v>39871.263888888891</v>
      </c>
      <c r="F45" s="105">
        <v>39871.614583333336</v>
      </c>
      <c r="G45" s="186">
        <v>39871</v>
      </c>
      <c r="H45" s="184">
        <v>39871.25</v>
      </c>
      <c r="I45" s="114" t="s">
        <v>465</v>
      </c>
      <c r="J45" s="114" t="s">
        <v>449</v>
      </c>
      <c r="K45" s="95" t="s">
        <v>460</v>
      </c>
      <c r="L45" s="153">
        <v>328.20479999999998</v>
      </c>
      <c r="M45" s="153">
        <f t="shared" si="2"/>
        <v>1242.3903883775999</v>
      </c>
      <c r="N45" s="153">
        <f t="shared" si="3"/>
        <v>1292.086003912704</v>
      </c>
      <c r="O45" s="94">
        <v>39871.270138888889</v>
      </c>
      <c r="P45" s="94">
        <v>39871.534722222219</v>
      </c>
    </row>
    <row r="46" spans="1:16" x14ac:dyDescent="0.2">
      <c r="A46" s="115" t="s">
        <v>461</v>
      </c>
      <c r="B46" s="177">
        <v>8185.9098800000011</v>
      </c>
      <c r="C46" s="177">
        <f t="shared" si="0"/>
        <v>30987.041490670563</v>
      </c>
      <c r="D46" s="177">
        <f t="shared" si="1"/>
        <v>32226.523150297387</v>
      </c>
      <c r="E46" s="105">
        <v>39900.791666666664</v>
      </c>
      <c r="F46" s="105">
        <v>39901.725694444445</v>
      </c>
      <c r="G46" s="184">
        <v>39900.729166666664</v>
      </c>
      <c r="H46" s="184">
        <v>39901.520833333336</v>
      </c>
      <c r="I46" s="114" t="s">
        <v>466</v>
      </c>
      <c r="J46" s="97">
        <v>5</v>
      </c>
      <c r="K46" s="95" t="s">
        <v>461</v>
      </c>
      <c r="L46" s="153" t="s">
        <v>469</v>
      </c>
      <c r="M46" s="153" t="e">
        <f t="shared" si="2"/>
        <v>#VALUE!</v>
      </c>
      <c r="N46" s="153" t="e">
        <f t="shared" si="3"/>
        <v>#VALUE!</v>
      </c>
      <c r="O46" s="94">
        <v>39900.79583333333</v>
      </c>
      <c r="P46" s="94">
        <v>39901.661111111112</v>
      </c>
    </row>
    <row r="47" spans="1:16" x14ac:dyDescent="0.2">
      <c r="A47" s="115" t="s">
        <v>455</v>
      </c>
      <c r="B47" s="177" t="s">
        <v>607</v>
      </c>
      <c r="C47" s="177" t="e">
        <f t="shared" si="0"/>
        <v>#VALUE!</v>
      </c>
      <c r="D47" s="177" t="e">
        <f t="shared" si="1"/>
        <v>#VALUE!</v>
      </c>
      <c r="E47" s="105">
        <v>39924.305555555555</v>
      </c>
      <c r="F47" s="105">
        <v>39924.538194444445</v>
      </c>
      <c r="I47" s="114" t="s">
        <v>468</v>
      </c>
      <c r="K47" s="95" t="s">
        <v>455</v>
      </c>
      <c r="L47" s="153" t="s">
        <v>469</v>
      </c>
      <c r="M47" s="153" t="e">
        <f t="shared" si="2"/>
        <v>#VALUE!</v>
      </c>
      <c r="N47" s="153" t="e">
        <f t="shared" si="3"/>
        <v>#VALUE!</v>
      </c>
      <c r="O47" s="94">
        <v>39924.306944444441</v>
      </c>
      <c r="P47" s="94">
        <v>39924.525694444441</v>
      </c>
    </row>
    <row r="48" spans="1:16" x14ac:dyDescent="0.2">
      <c r="A48" s="115" t="s">
        <v>527</v>
      </c>
      <c r="B48" s="177"/>
      <c r="C48" s="177">
        <f t="shared" si="0"/>
        <v>0</v>
      </c>
      <c r="D48" s="177">
        <f t="shared" si="1"/>
        <v>0</v>
      </c>
      <c r="E48" s="105"/>
      <c r="F48" s="105"/>
      <c r="I48" s="114"/>
      <c r="K48" s="95" t="s">
        <v>527</v>
      </c>
      <c r="L48" s="153"/>
      <c r="M48" s="153">
        <f t="shared" si="2"/>
        <v>0</v>
      </c>
      <c r="N48" s="153">
        <f t="shared" si="3"/>
        <v>0</v>
      </c>
      <c r="O48" s="94"/>
      <c r="P48" s="94"/>
    </row>
    <row r="49" spans="1:16" x14ac:dyDescent="0.2">
      <c r="A49" s="115" t="s">
        <v>470</v>
      </c>
      <c r="B49" s="178" t="s">
        <v>469</v>
      </c>
      <c r="C49" s="177" t="e">
        <f t="shared" si="0"/>
        <v>#VALUE!</v>
      </c>
      <c r="D49" s="177" t="e">
        <f t="shared" si="1"/>
        <v>#VALUE!</v>
      </c>
      <c r="E49" s="105">
        <v>40155.375</v>
      </c>
      <c r="F49" s="105">
        <v>40156.224305555559</v>
      </c>
      <c r="G49" s="184">
        <v>40155.1875</v>
      </c>
      <c r="H49" s="184">
        <v>40156.708333333336</v>
      </c>
      <c r="I49" s="114" t="s">
        <v>436</v>
      </c>
      <c r="J49" s="95">
        <v>3</v>
      </c>
      <c r="K49" s="95" t="s">
        <v>470</v>
      </c>
      <c r="L49" s="153">
        <v>2122.91</v>
      </c>
      <c r="M49" s="153">
        <f t="shared" si="2"/>
        <v>8036.0889889199998</v>
      </c>
      <c r="N49" s="153">
        <f t="shared" si="3"/>
        <v>8357.5325484768</v>
      </c>
      <c r="O49" s="94">
        <v>40155.400694444441</v>
      </c>
      <c r="P49" s="94">
        <v>40156.071527777778</v>
      </c>
    </row>
    <row r="50" spans="1:16" x14ac:dyDescent="0.2">
      <c r="A50" s="137" t="s">
        <v>471</v>
      </c>
      <c r="B50" s="177">
        <v>55.281600000000005</v>
      </c>
      <c r="C50" s="177">
        <f t="shared" si="0"/>
        <v>209.26363201920003</v>
      </c>
      <c r="D50" s="177">
        <f t="shared" si="1"/>
        <v>217.63417729996803</v>
      </c>
      <c r="E50" s="105">
        <v>40201.611111111109</v>
      </c>
      <c r="F50" s="105">
        <v>40203.086805555555</v>
      </c>
      <c r="I50" s="114" t="s">
        <v>472</v>
      </c>
      <c r="K50" s="124" t="s">
        <v>471</v>
      </c>
      <c r="L50" s="153">
        <v>55.44</v>
      </c>
      <c r="M50" s="153">
        <f t="shared" si="2"/>
        <v>209.86324127999998</v>
      </c>
      <c r="N50" s="153">
        <f t="shared" si="3"/>
        <v>218.25777093119999</v>
      </c>
      <c r="O50" s="94">
        <v>40201.603472222225</v>
      </c>
      <c r="P50" s="94">
        <v>40203.293749999997</v>
      </c>
    </row>
    <row r="51" spans="1:16" x14ac:dyDescent="0.2">
      <c r="A51" s="137" t="s">
        <v>473</v>
      </c>
      <c r="B51" s="177">
        <v>12922.3488</v>
      </c>
      <c r="C51" s="177">
        <f t="shared" si="0"/>
        <v>48916.414215705598</v>
      </c>
      <c r="D51" s="177">
        <f t="shared" si="1"/>
        <v>50873.070784333824</v>
      </c>
      <c r="E51" s="105">
        <v>40218.170138888891</v>
      </c>
      <c r="F51" s="105">
        <v>40219.461805555555</v>
      </c>
      <c r="G51" s="184">
        <v>40217.791666666664</v>
      </c>
      <c r="H51" s="184">
        <v>40218.1875</v>
      </c>
      <c r="I51" s="114" t="s">
        <v>428</v>
      </c>
      <c r="J51" s="97">
        <v>8</v>
      </c>
      <c r="K51" s="124" t="s">
        <v>473</v>
      </c>
      <c r="L51" s="180" t="s">
        <v>469</v>
      </c>
      <c r="M51" s="153" t="e">
        <f t="shared" si="2"/>
        <v>#VALUE!</v>
      </c>
      <c r="N51" s="153" t="e">
        <f t="shared" si="3"/>
        <v>#VALUE!</v>
      </c>
      <c r="O51" s="94">
        <v>40218.115277777775</v>
      </c>
      <c r="P51" s="94">
        <v>40219.390972222223</v>
      </c>
    </row>
    <row r="52" spans="1:16" x14ac:dyDescent="0.2">
      <c r="A52" s="137" t="s">
        <v>474</v>
      </c>
      <c r="B52" s="177">
        <v>52.8</v>
      </c>
      <c r="C52" s="177">
        <f t="shared" si="0"/>
        <v>199.8697536</v>
      </c>
      <c r="D52" s="177">
        <f t="shared" si="1"/>
        <v>207.864543744</v>
      </c>
      <c r="E52" s="105">
        <v>40246.680555555555</v>
      </c>
      <c r="F52" s="105">
        <v>40248.1875</v>
      </c>
      <c r="I52" s="114" t="s">
        <v>447</v>
      </c>
      <c r="K52" s="124" t="s">
        <v>474</v>
      </c>
      <c r="L52" s="153">
        <v>4.4000000000000004</v>
      </c>
      <c r="M52" s="153">
        <f t="shared" si="2"/>
        <v>16.6558128</v>
      </c>
      <c r="N52" s="153">
        <f t="shared" si="3"/>
        <v>17.322045312</v>
      </c>
      <c r="O52" s="94">
        <v>40246.647222222222</v>
      </c>
      <c r="P52" s="94">
        <v>40248.262499999997</v>
      </c>
    </row>
    <row r="53" spans="1:16" x14ac:dyDescent="0.2">
      <c r="A53" s="137" t="s">
        <v>476</v>
      </c>
      <c r="B53" s="177" t="s">
        <v>607</v>
      </c>
      <c r="C53" s="177" t="e">
        <f t="shared" si="0"/>
        <v>#VALUE!</v>
      </c>
      <c r="D53" s="177" t="e">
        <f t="shared" si="1"/>
        <v>#VALUE!</v>
      </c>
      <c r="E53" s="105">
        <v>40276.222222222219</v>
      </c>
      <c r="F53" s="105">
        <v>40276.53125</v>
      </c>
      <c r="G53" s="184">
        <v>40275.541666666664</v>
      </c>
      <c r="H53" s="184">
        <v>40276.291666666664</v>
      </c>
      <c r="I53" s="114" t="s">
        <v>475</v>
      </c>
      <c r="K53" s="124" t="s">
        <v>476</v>
      </c>
      <c r="L53" s="153" t="s">
        <v>469</v>
      </c>
      <c r="M53" s="153" t="e">
        <f t="shared" si="2"/>
        <v>#VALUE!</v>
      </c>
      <c r="N53" s="153" t="e">
        <f t="shared" si="3"/>
        <v>#VALUE!</v>
      </c>
      <c r="O53" s="94">
        <v>40276.224999999999</v>
      </c>
      <c r="P53" s="94">
        <v>40276.53402777778</v>
      </c>
    </row>
    <row r="54" spans="1:16" x14ac:dyDescent="0.2">
      <c r="A54" s="137"/>
      <c r="E54" s="105"/>
      <c r="F54" s="105"/>
      <c r="G54" s="184"/>
      <c r="H54" s="184"/>
      <c r="I54" s="114"/>
      <c r="K54" s="124" t="s">
        <v>482</v>
      </c>
      <c r="L54" s="153">
        <v>0</v>
      </c>
      <c r="M54" s="153">
        <f t="shared" si="2"/>
        <v>0</v>
      </c>
      <c r="N54" s="153">
        <f t="shared" si="3"/>
        <v>0</v>
      </c>
      <c r="O54" s="94">
        <v>40590.593055555553</v>
      </c>
      <c r="P54" s="94">
        <v>40592.204861111109</v>
      </c>
    </row>
    <row r="55" spans="1:16" x14ac:dyDescent="0.2">
      <c r="A55" s="137"/>
      <c r="E55" s="105"/>
      <c r="F55" s="105"/>
      <c r="G55" s="184"/>
      <c r="H55" s="184"/>
      <c r="I55" s="114"/>
    </row>
    <row r="56" spans="1:16" x14ac:dyDescent="0.2">
      <c r="A56" s="137"/>
      <c r="E56" s="105"/>
      <c r="F56" s="105"/>
      <c r="G56" s="184"/>
      <c r="H56" s="184"/>
      <c r="I56" s="114"/>
    </row>
    <row r="57" spans="1:16" x14ac:dyDescent="0.2">
      <c r="A57" s="137"/>
      <c r="E57" s="105"/>
      <c r="F57" s="105"/>
      <c r="G57" s="184"/>
      <c r="H57" s="184"/>
      <c r="I57" s="114"/>
    </row>
    <row r="58" spans="1:16" x14ac:dyDescent="0.2">
      <c r="A58" s="137"/>
      <c r="E58" s="105"/>
      <c r="F58" s="105"/>
      <c r="G58" s="184"/>
      <c r="H58" s="184"/>
      <c r="I58" s="114"/>
    </row>
    <row r="59" spans="1:16" x14ac:dyDescent="0.2">
      <c r="A59" s="137"/>
      <c r="E59" s="105"/>
      <c r="F59" s="105"/>
      <c r="G59" s="184"/>
      <c r="H59" s="184"/>
      <c r="I59" s="114"/>
    </row>
    <row r="60" spans="1:16" x14ac:dyDescent="0.2">
      <c r="A60" s="137"/>
      <c r="E60" s="105"/>
      <c r="F60" s="105"/>
      <c r="G60" s="184"/>
      <c r="H60" s="184"/>
      <c r="I60" s="114"/>
    </row>
    <row r="61" spans="1:16" x14ac:dyDescent="0.2">
      <c r="A61" s="137"/>
      <c r="E61" s="105"/>
      <c r="F61" s="105"/>
      <c r="G61" s="184"/>
      <c r="H61" s="184"/>
      <c r="I61" s="114"/>
    </row>
    <row r="62" spans="1:16" x14ac:dyDescent="0.2">
      <c r="A62" s="137"/>
      <c r="E62" s="105"/>
      <c r="F62" s="105"/>
      <c r="G62" s="184"/>
      <c r="H62" s="184"/>
      <c r="I62" s="114"/>
    </row>
    <row r="63" spans="1:16" x14ac:dyDescent="0.2">
      <c r="A63" s="137" t="s">
        <v>569</v>
      </c>
      <c r="B63" s="97" t="s">
        <v>469</v>
      </c>
      <c r="E63" s="105">
        <v>40532.743055555555</v>
      </c>
      <c r="F63" s="105">
        <v>40533.538194444445</v>
      </c>
      <c r="G63" s="184">
        <v>40532.770833333336</v>
      </c>
      <c r="H63" s="184">
        <v>40533.375</v>
      </c>
      <c r="I63" s="114" t="s">
        <v>480</v>
      </c>
      <c r="J63" s="97">
        <v>1</v>
      </c>
    </row>
    <row r="64" spans="1:16" x14ac:dyDescent="0.2">
      <c r="A64" s="115" t="s">
        <v>569</v>
      </c>
      <c r="B64" s="97" t="s">
        <v>469</v>
      </c>
    </row>
    <row r="65" spans="1:10" x14ac:dyDescent="0.2">
      <c r="A65" s="137" t="s">
        <v>477</v>
      </c>
      <c r="B65" s="97" t="s">
        <v>469</v>
      </c>
      <c r="E65" s="105">
        <v>40574.399305555555</v>
      </c>
      <c r="F65" s="105">
        <v>40576.555555555555</v>
      </c>
      <c r="G65" s="184">
        <v>40574.041666666664</v>
      </c>
      <c r="H65" s="184">
        <v>40576.375</v>
      </c>
      <c r="I65" s="114" t="s">
        <v>483</v>
      </c>
      <c r="J65" s="97">
        <v>18</v>
      </c>
    </row>
    <row r="66" spans="1:10" x14ac:dyDescent="0.2">
      <c r="A66" s="115" t="s">
        <v>477</v>
      </c>
      <c r="B66" s="97" t="s">
        <v>469</v>
      </c>
    </row>
    <row r="67" spans="1:10" x14ac:dyDescent="0.2">
      <c r="A67" s="115" t="s">
        <v>477</v>
      </c>
      <c r="B67" s="97" t="s">
        <v>469</v>
      </c>
    </row>
    <row r="68" spans="1:10" x14ac:dyDescent="0.2">
      <c r="A68" s="137" t="s">
        <v>478</v>
      </c>
      <c r="B68" s="97" t="s">
        <v>469</v>
      </c>
      <c r="E68" s="105">
        <v>40594.40625</v>
      </c>
      <c r="F68" s="105">
        <v>40596.381944444445</v>
      </c>
      <c r="G68" s="184">
        <v>40594.395833333336</v>
      </c>
      <c r="H68" s="184">
        <v>40596.5</v>
      </c>
      <c r="I68" s="114" t="s">
        <v>486</v>
      </c>
      <c r="J68" s="97">
        <v>6</v>
      </c>
    </row>
    <row r="69" spans="1:10" x14ac:dyDescent="0.2">
      <c r="A69" s="137" t="s">
        <v>478</v>
      </c>
      <c r="B69" s="97" t="s">
        <v>469</v>
      </c>
    </row>
    <row r="70" spans="1:10" x14ac:dyDescent="0.2">
      <c r="A70" s="137" t="s">
        <v>478</v>
      </c>
      <c r="B70" s="97" t="s">
        <v>469</v>
      </c>
    </row>
    <row r="71" spans="1:10" x14ac:dyDescent="0.2">
      <c r="A71" s="137" t="s">
        <v>479</v>
      </c>
      <c r="B71" s="97" t="s">
        <v>469</v>
      </c>
      <c r="E71" s="105">
        <v>40652.78125</v>
      </c>
      <c r="F71" s="105">
        <v>40653.368055555555</v>
      </c>
    </row>
    <row r="72" spans="1:10" x14ac:dyDescent="0.2">
      <c r="A72" s="97" t="s">
        <v>560</v>
      </c>
    </row>
    <row r="73" spans="1:10" x14ac:dyDescent="0.2">
      <c r="A73" s="97" t="s">
        <v>561</v>
      </c>
    </row>
    <row r="74" spans="1:10" x14ac:dyDescent="0.2">
      <c r="A74" s="97" t="s">
        <v>563</v>
      </c>
    </row>
    <row r="75" spans="1:10" x14ac:dyDescent="0.2">
      <c r="A75" s="115" t="s">
        <v>518</v>
      </c>
    </row>
    <row r="76" spans="1:10" x14ac:dyDescent="0.2">
      <c r="A76" s="115" t="s">
        <v>518</v>
      </c>
    </row>
    <row r="77" spans="1:10" x14ac:dyDescent="0.2">
      <c r="A77" s="115" t="s">
        <v>518</v>
      </c>
    </row>
    <row r="78" spans="1:10" x14ac:dyDescent="0.2">
      <c r="A78" s="115" t="s">
        <v>518</v>
      </c>
    </row>
    <row r="79" spans="1:10" x14ac:dyDescent="0.2">
      <c r="A79" s="115" t="s">
        <v>520</v>
      </c>
    </row>
    <row r="80" spans="1:10" x14ac:dyDescent="0.2">
      <c r="A80" s="115" t="s">
        <v>520</v>
      </c>
    </row>
    <row r="81" spans="1:10" x14ac:dyDescent="0.2">
      <c r="A81" s="115" t="s">
        <v>521</v>
      </c>
    </row>
    <row r="82" spans="1:10" x14ac:dyDescent="0.2">
      <c r="A82" s="115" t="s">
        <v>522</v>
      </c>
    </row>
    <row r="83" spans="1:10" x14ac:dyDescent="0.2">
      <c r="A83" s="115" t="s">
        <v>523</v>
      </c>
    </row>
    <row r="84" spans="1:10" x14ac:dyDescent="0.2">
      <c r="A84" s="115" t="s">
        <v>524</v>
      </c>
    </row>
    <row r="85" spans="1:10" x14ac:dyDescent="0.2">
      <c r="A85" s="115" t="s">
        <v>524</v>
      </c>
    </row>
    <row r="86" spans="1:10" x14ac:dyDescent="0.2">
      <c r="A86" s="115" t="s">
        <v>524</v>
      </c>
    </row>
    <row r="87" spans="1:10" x14ac:dyDescent="0.2">
      <c r="A87" s="137" t="s">
        <v>491</v>
      </c>
    </row>
    <row r="88" spans="1:10" x14ac:dyDescent="0.2">
      <c r="A88" s="137" t="s">
        <v>491</v>
      </c>
    </row>
    <row r="89" spans="1:10" x14ac:dyDescent="0.2">
      <c r="A89" s="137" t="s">
        <v>489</v>
      </c>
      <c r="C89" s="163"/>
      <c r="D89" s="163"/>
      <c r="E89" s="163"/>
      <c r="F89" s="163"/>
    </row>
    <row r="90" spans="1:10" x14ac:dyDescent="0.2">
      <c r="A90" s="137" t="s">
        <v>489</v>
      </c>
    </row>
    <row r="91" spans="1:10" x14ac:dyDescent="0.2">
      <c r="A91" s="137" t="s">
        <v>488</v>
      </c>
      <c r="C91" s="163"/>
      <c r="D91" s="163"/>
      <c r="E91" s="163"/>
      <c r="F91" s="163"/>
    </row>
    <row r="92" spans="1:10" x14ac:dyDescent="0.2">
      <c r="A92" s="137" t="s">
        <v>488</v>
      </c>
    </row>
    <row r="93" spans="1:10" x14ac:dyDescent="0.2">
      <c r="A93" s="137" t="s">
        <v>487</v>
      </c>
      <c r="E93" s="105">
        <v>38429.496527777781</v>
      </c>
      <c r="F93" s="105">
        <v>38430.84375</v>
      </c>
      <c r="H93" s="184"/>
      <c r="I93" s="114"/>
    </row>
    <row r="94" spans="1:10" x14ac:dyDescent="0.2">
      <c r="A94" s="137" t="s">
        <v>500</v>
      </c>
      <c r="E94" s="105"/>
      <c r="F94" s="105"/>
      <c r="G94" s="183"/>
      <c r="H94" s="183"/>
      <c r="I94" s="105"/>
      <c r="J94" s="118"/>
    </row>
    <row r="95" spans="1:10" x14ac:dyDescent="0.2">
      <c r="A95" s="115" t="s">
        <v>510</v>
      </c>
      <c r="E95" s="94" t="s">
        <v>606</v>
      </c>
      <c r="F95" s="94" t="s">
        <v>605</v>
      </c>
    </row>
    <row r="96" spans="1:10" x14ac:dyDescent="0.2">
      <c r="A96" s="137" t="s">
        <v>502</v>
      </c>
    </row>
    <row r="97" spans="1:8" x14ac:dyDescent="0.2">
      <c r="A97" s="137" t="s">
        <v>503</v>
      </c>
    </row>
    <row r="98" spans="1:8" x14ac:dyDescent="0.2">
      <c r="A98" s="137" t="s">
        <v>503</v>
      </c>
    </row>
    <row r="99" spans="1:8" x14ac:dyDescent="0.2">
      <c r="A99" s="137" t="s">
        <v>505</v>
      </c>
    </row>
    <row r="100" spans="1:8" x14ac:dyDescent="0.2">
      <c r="A100" s="137" t="s">
        <v>506</v>
      </c>
    </row>
    <row r="101" spans="1:8" x14ac:dyDescent="0.2">
      <c r="A101" s="137" t="s">
        <v>507</v>
      </c>
    </row>
    <row r="102" spans="1:8" x14ac:dyDescent="0.2">
      <c r="A102" s="137" t="s">
        <v>507</v>
      </c>
    </row>
    <row r="103" spans="1:8" x14ac:dyDescent="0.2">
      <c r="A103" s="137" t="s">
        <v>507</v>
      </c>
    </row>
    <row r="104" spans="1:8" x14ac:dyDescent="0.2">
      <c r="A104" s="137" t="s">
        <v>508</v>
      </c>
      <c r="G104" s="184">
        <v>39142.958333333336</v>
      </c>
      <c r="H104" s="184">
        <v>39143.5</v>
      </c>
    </row>
    <row r="105" spans="1:8" x14ac:dyDescent="0.2">
      <c r="A105" s="137" t="s">
        <v>509</v>
      </c>
    </row>
    <row r="106" spans="1:8" x14ac:dyDescent="0.2">
      <c r="A106" s="114" t="s">
        <v>444</v>
      </c>
      <c r="C106" s="163"/>
      <c r="D106" s="163"/>
      <c r="E106" s="165"/>
      <c r="F106" s="165"/>
    </row>
    <row r="107" spans="1:8" x14ac:dyDescent="0.2">
      <c r="A107" s="114" t="s">
        <v>444</v>
      </c>
      <c r="E107" s="105"/>
      <c r="F107" s="105"/>
    </row>
    <row r="108" spans="1:8" x14ac:dyDescent="0.2">
      <c r="A108" s="114" t="s">
        <v>443</v>
      </c>
      <c r="G108" s="181"/>
    </row>
    <row r="109" spans="1:8" x14ac:dyDescent="0.2">
      <c r="A109" s="97" t="s">
        <v>442</v>
      </c>
    </row>
    <row r="110" spans="1:8" x14ac:dyDescent="0.2">
      <c r="A110" s="97" t="s">
        <v>442</v>
      </c>
    </row>
    <row r="111" spans="1:8" x14ac:dyDescent="0.2">
      <c r="A111" s="97" t="s">
        <v>442</v>
      </c>
    </row>
    <row r="112" spans="1:8" x14ac:dyDescent="0.2">
      <c r="A112" s="97" t="s">
        <v>442</v>
      </c>
    </row>
    <row r="113" spans="1:7" x14ac:dyDescent="0.2">
      <c r="A113" s="97" t="s">
        <v>452</v>
      </c>
      <c r="E113" s="97" t="s">
        <v>453</v>
      </c>
    </row>
    <row r="114" spans="1:7" x14ac:dyDescent="0.2">
      <c r="A114" s="115" t="s">
        <v>456</v>
      </c>
      <c r="G114" s="187"/>
    </row>
    <row r="115" spans="1:7" x14ac:dyDescent="0.2">
      <c r="A115" s="115" t="s">
        <v>458</v>
      </c>
      <c r="G115" s="184"/>
    </row>
    <row r="116" spans="1:7" x14ac:dyDescent="0.2">
      <c r="A116" s="115" t="s">
        <v>461</v>
      </c>
    </row>
    <row r="117" spans="1:7" x14ac:dyDescent="0.2">
      <c r="A117" s="137" t="s">
        <v>471</v>
      </c>
    </row>
    <row r="118" spans="1:7" x14ac:dyDescent="0.2">
      <c r="A118" s="137" t="s">
        <v>471</v>
      </c>
    </row>
    <row r="119" spans="1:7" x14ac:dyDescent="0.2">
      <c r="A119" s="137" t="s">
        <v>473</v>
      </c>
    </row>
    <row r="120" spans="1:7" x14ac:dyDescent="0.2">
      <c r="A120" s="137" t="s">
        <v>474</v>
      </c>
    </row>
    <row r="121" spans="1:7" x14ac:dyDescent="0.2">
      <c r="A121" s="137" t="s">
        <v>474</v>
      </c>
    </row>
    <row r="186" spans="1:10" x14ac:dyDescent="0.2">
      <c r="A186" s="114"/>
      <c r="B186" s="114"/>
      <c r="C186" s="114"/>
      <c r="D186" s="114"/>
      <c r="E186" s="114"/>
      <c r="F186" s="114"/>
      <c r="G186" s="181"/>
      <c r="H186" s="181"/>
      <c r="I186" s="114"/>
      <c r="J186" s="114"/>
    </row>
    <row r="280" spans="3:8" x14ac:dyDescent="0.2">
      <c r="C280" s="163"/>
      <c r="D280" s="163"/>
      <c r="E280" s="163"/>
      <c r="F280" s="163"/>
      <c r="G280" s="188"/>
      <c r="H280" s="188"/>
    </row>
    <row r="294" spans="1:1" x14ac:dyDescent="0.2">
      <c r="A294" s="115"/>
    </row>
    <row r="295" spans="1:1" x14ac:dyDescent="0.2">
      <c r="A295" s="115"/>
    </row>
    <row r="296" spans="1:1" x14ac:dyDescent="0.2">
      <c r="A296" s="115"/>
    </row>
    <row r="297" spans="1:1" x14ac:dyDescent="0.2">
      <c r="A297" s="115"/>
    </row>
    <row r="298" spans="1:1" x14ac:dyDescent="0.2">
      <c r="A298" s="115"/>
    </row>
    <row r="299" spans="1:1" x14ac:dyDescent="0.2">
      <c r="A299" s="115"/>
    </row>
    <row r="300" spans="1:1" x14ac:dyDescent="0.2">
      <c r="A300" s="115"/>
    </row>
    <row r="301" spans="1:1" x14ac:dyDescent="0.2">
      <c r="A301" s="115"/>
    </row>
    <row r="302" spans="1:1" x14ac:dyDescent="0.2">
      <c r="A302" s="115"/>
    </row>
    <row r="303" spans="1:1" x14ac:dyDescent="0.2">
      <c r="A303" s="115"/>
    </row>
    <row r="304" spans="1:1" x14ac:dyDescent="0.2">
      <c r="A304" s="115"/>
    </row>
    <row r="305" spans="1:6" x14ac:dyDescent="0.2">
      <c r="A305" s="115"/>
    </row>
    <row r="306" spans="1:6" x14ac:dyDescent="0.2">
      <c r="A306" s="115"/>
    </row>
    <row r="307" spans="1:6" x14ac:dyDescent="0.2">
      <c r="A307" s="115"/>
    </row>
    <row r="308" spans="1:6" x14ac:dyDescent="0.2">
      <c r="A308" s="115"/>
    </row>
    <row r="309" spans="1:6" x14ac:dyDescent="0.2">
      <c r="A309" s="115"/>
    </row>
    <row r="310" spans="1:6" x14ac:dyDescent="0.2">
      <c r="A310" s="115"/>
    </row>
    <row r="311" spans="1:6" x14ac:dyDescent="0.2">
      <c r="A311" s="115"/>
    </row>
    <row r="312" spans="1:6" x14ac:dyDescent="0.2">
      <c r="A312" s="115"/>
      <c r="C312" s="163"/>
      <c r="D312" s="163"/>
      <c r="E312" s="163"/>
      <c r="F312" s="163"/>
    </row>
    <row r="313" spans="1:6" x14ac:dyDescent="0.2">
      <c r="A313" s="115"/>
    </row>
    <row r="314" spans="1:6" x14ac:dyDescent="0.2">
      <c r="A314" s="115"/>
    </row>
    <row r="315" spans="1:6" x14ac:dyDescent="0.2">
      <c r="A315" s="115"/>
    </row>
    <row r="316" spans="1:6" x14ac:dyDescent="0.2">
      <c r="A316" s="115"/>
    </row>
    <row r="317" spans="1:6" x14ac:dyDescent="0.2">
      <c r="A317" s="115"/>
    </row>
    <row r="318" spans="1:6" x14ac:dyDescent="0.2">
      <c r="A318" s="115"/>
    </row>
    <row r="319" spans="1:6" x14ac:dyDescent="0.2">
      <c r="A319" s="115"/>
    </row>
    <row r="320" spans="1:6" x14ac:dyDescent="0.2">
      <c r="A320" s="115"/>
    </row>
    <row r="321" spans="1:6" x14ac:dyDescent="0.2">
      <c r="A321" s="115"/>
    </row>
    <row r="322" spans="1:6" x14ac:dyDescent="0.2">
      <c r="A322" s="115"/>
      <c r="C322" s="163"/>
      <c r="D322" s="163"/>
      <c r="E322" s="163"/>
      <c r="F322" s="163"/>
    </row>
    <row r="323" spans="1:6" x14ac:dyDescent="0.2">
      <c r="A323" s="115"/>
    </row>
    <row r="324" spans="1:6" x14ac:dyDescent="0.2">
      <c r="A324" s="115"/>
    </row>
    <row r="325" spans="1:6" x14ac:dyDescent="0.2">
      <c r="A325" s="115"/>
    </row>
    <row r="326" spans="1:6" x14ac:dyDescent="0.2">
      <c r="A326" s="115"/>
    </row>
    <row r="327" spans="1:6" x14ac:dyDescent="0.2">
      <c r="A327" s="115"/>
    </row>
    <row r="328" spans="1:6" x14ac:dyDescent="0.2">
      <c r="A328" s="115"/>
    </row>
    <row r="329" spans="1:6" x14ac:dyDescent="0.2">
      <c r="A329" s="115"/>
    </row>
    <row r="330" spans="1:6" x14ac:dyDescent="0.2">
      <c r="A330" s="115"/>
    </row>
    <row r="331" spans="1:6" x14ac:dyDescent="0.2">
      <c r="A331" s="115"/>
    </row>
    <row r="332" spans="1:6" x14ac:dyDescent="0.2">
      <c r="A332" s="115"/>
    </row>
    <row r="333" spans="1:6" x14ac:dyDescent="0.2">
      <c r="A333" s="115"/>
    </row>
    <row r="334" spans="1:6" x14ac:dyDescent="0.2">
      <c r="A334" s="115"/>
    </row>
    <row r="335" spans="1:6" x14ac:dyDescent="0.2">
      <c r="A335" s="115"/>
    </row>
    <row r="336" spans="1:6" x14ac:dyDescent="0.2">
      <c r="A336" s="115"/>
    </row>
    <row r="337" spans="1:38" x14ac:dyDescent="0.2">
      <c r="A337" s="115"/>
    </row>
    <row r="338" spans="1:38" x14ac:dyDescent="0.2">
      <c r="A338" s="115"/>
    </row>
    <row r="339" spans="1:38" x14ac:dyDescent="0.2">
      <c r="A339" s="115"/>
      <c r="C339" s="163"/>
      <c r="D339" s="163"/>
      <c r="E339" s="163"/>
      <c r="F339" s="163"/>
    </row>
    <row r="340" spans="1:38" s="97" customFormat="1" x14ac:dyDescent="0.2">
      <c r="A340" s="115"/>
      <c r="G340" s="182"/>
      <c r="H340" s="182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  <c r="AF340" s="31"/>
      <c r="AG340" s="31"/>
      <c r="AH340" s="31"/>
      <c r="AI340" s="31"/>
      <c r="AJ340" s="31"/>
      <c r="AK340" s="31"/>
      <c r="AL340" s="31"/>
    </row>
    <row r="341" spans="1:38" s="97" customFormat="1" x14ac:dyDescent="0.2">
      <c r="A341" s="115"/>
      <c r="G341" s="182"/>
      <c r="H341" s="182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  <c r="AF341" s="31"/>
      <c r="AG341" s="31"/>
      <c r="AH341" s="31"/>
      <c r="AI341" s="31"/>
      <c r="AJ341" s="31"/>
      <c r="AK341" s="31"/>
      <c r="AL341" s="31"/>
    </row>
    <row r="342" spans="1:38" s="97" customFormat="1" x14ac:dyDescent="0.2">
      <c r="A342" s="115"/>
      <c r="G342" s="182"/>
      <c r="H342" s="182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  <c r="AF342" s="31"/>
      <c r="AG342" s="31"/>
      <c r="AH342" s="31"/>
      <c r="AI342" s="31"/>
      <c r="AJ342" s="31"/>
      <c r="AK342" s="31"/>
      <c r="AL342" s="31"/>
    </row>
    <row r="343" spans="1:38" s="97" customFormat="1" x14ac:dyDescent="0.2">
      <c r="A343" s="115"/>
      <c r="G343" s="182"/>
      <c r="H343" s="182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  <c r="AF343" s="31"/>
      <c r="AG343" s="31"/>
      <c r="AH343" s="31"/>
      <c r="AI343" s="31"/>
      <c r="AJ343" s="31"/>
      <c r="AK343" s="31"/>
      <c r="AL343" s="31"/>
    </row>
    <row r="344" spans="1:38" s="97" customFormat="1" x14ac:dyDescent="0.2">
      <c r="A344" s="115"/>
      <c r="G344" s="182"/>
      <c r="H344" s="182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  <c r="AF344" s="31"/>
      <c r="AG344" s="31"/>
      <c r="AH344" s="31"/>
      <c r="AI344" s="31"/>
      <c r="AJ344" s="31"/>
      <c r="AK344" s="31"/>
      <c r="AL344" s="31"/>
    </row>
    <row r="345" spans="1:38" s="97" customFormat="1" x14ac:dyDescent="0.2">
      <c r="A345" s="115"/>
      <c r="G345" s="182"/>
      <c r="H345" s="182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  <c r="AF345" s="31"/>
      <c r="AG345" s="31"/>
      <c r="AH345" s="31"/>
      <c r="AI345" s="31"/>
      <c r="AJ345" s="31"/>
      <c r="AK345" s="31"/>
      <c r="AL345" s="31"/>
    </row>
    <row r="346" spans="1:38" s="97" customFormat="1" x14ac:dyDescent="0.2">
      <c r="A346" s="115"/>
      <c r="G346" s="182"/>
      <c r="H346" s="182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  <c r="AE346" s="31"/>
      <c r="AF346" s="31"/>
      <c r="AG346" s="31"/>
      <c r="AH346" s="31"/>
      <c r="AI346" s="31"/>
      <c r="AJ346" s="31"/>
      <c r="AK346" s="31"/>
      <c r="AL346" s="31"/>
    </row>
    <row r="347" spans="1:38" s="97" customFormat="1" x14ac:dyDescent="0.2">
      <c r="A347" s="115"/>
      <c r="G347" s="182"/>
      <c r="H347" s="182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  <c r="AF347" s="31"/>
      <c r="AG347" s="31"/>
      <c r="AH347" s="31"/>
      <c r="AI347" s="31"/>
      <c r="AJ347" s="31"/>
      <c r="AK347" s="31"/>
      <c r="AL347" s="31"/>
    </row>
    <row r="348" spans="1:38" s="97" customFormat="1" x14ac:dyDescent="0.2">
      <c r="A348" s="115"/>
      <c r="G348" s="182"/>
      <c r="H348" s="182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  <c r="AF348" s="31"/>
      <c r="AG348" s="31"/>
      <c r="AH348" s="31"/>
      <c r="AI348" s="31"/>
      <c r="AJ348" s="31"/>
      <c r="AK348" s="31"/>
      <c r="AL348" s="31"/>
    </row>
    <row r="349" spans="1:38" s="97" customFormat="1" x14ac:dyDescent="0.2">
      <c r="A349" s="115"/>
      <c r="G349" s="182"/>
      <c r="H349" s="182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  <c r="AF349" s="31"/>
      <c r="AG349" s="31"/>
      <c r="AH349" s="31"/>
      <c r="AI349" s="31"/>
      <c r="AJ349" s="31"/>
      <c r="AK349" s="31"/>
      <c r="AL349" s="31"/>
    </row>
    <row r="350" spans="1:38" s="97" customFormat="1" x14ac:dyDescent="0.2">
      <c r="A350" s="115"/>
      <c r="G350" s="182"/>
      <c r="H350" s="182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  <c r="AF350" s="31"/>
      <c r="AG350" s="31"/>
      <c r="AH350" s="31"/>
      <c r="AI350" s="31"/>
      <c r="AJ350" s="31"/>
      <c r="AK350" s="31"/>
      <c r="AL350" s="31"/>
    </row>
    <row r="351" spans="1:38" s="97" customFormat="1" x14ac:dyDescent="0.2">
      <c r="A351" s="115"/>
      <c r="G351" s="182"/>
      <c r="H351" s="182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  <c r="AF351" s="31"/>
      <c r="AG351" s="31"/>
      <c r="AH351" s="31"/>
      <c r="AI351" s="31"/>
      <c r="AJ351" s="31"/>
      <c r="AK351" s="31"/>
      <c r="AL351" s="31"/>
    </row>
    <row r="352" spans="1:38" s="97" customFormat="1" x14ac:dyDescent="0.2">
      <c r="A352" s="115"/>
      <c r="G352" s="182"/>
      <c r="H352" s="182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  <c r="AF352" s="31"/>
      <c r="AG352" s="31"/>
      <c r="AH352" s="31"/>
      <c r="AI352" s="31"/>
      <c r="AJ352" s="31"/>
      <c r="AK352" s="31"/>
      <c r="AL352" s="31"/>
    </row>
    <row r="353" spans="1:38" s="97" customFormat="1" x14ac:dyDescent="0.2">
      <c r="A353" s="115"/>
      <c r="G353" s="182"/>
      <c r="H353" s="182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  <c r="AF353" s="31"/>
      <c r="AG353" s="31"/>
      <c r="AH353" s="31"/>
      <c r="AI353" s="31"/>
      <c r="AJ353" s="31"/>
      <c r="AK353" s="31"/>
      <c r="AL353" s="31"/>
    </row>
    <row r="354" spans="1:38" s="97" customFormat="1" x14ac:dyDescent="0.2">
      <c r="A354" s="115"/>
      <c r="G354" s="182"/>
      <c r="H354" s="182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  <c r="AE354" s="31"/>
      <c r="AF354" s="31"/>
      <c r="AG354" s="31"/>
      <c r="AH354" s="31"/>
      <c r="AI354" s="31"/>
      <c r="AJ354" s="31"/>
      <c r="AK354" s="31"/>
      <c r="AL354" s="31"/>
    </row>
    <row r="355" spans="1:38" s="97" customFormat="1" x14ac:dyDescent="0.2">
      <c r="A355" s="115"/>
      <c r="G355" s="182"/>
      <c r="H355" s="182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  <c r="AF355" s="31"/>
      <c r="AG355" s="31"/>
      <c r="AH355" s="31"/>
      <c r="AI355" s="31"/>
      <c r="AJ355" s="31"/>
      <c r="AK355" s="31"/>
      <c r="AL355" s="31"/>
    </row>
    <row r="356" spans="1:38" s="97" customFormat="1" x14ac:dyDescent="0.2">
      <c r="A356" s="115"/>
      <c r="G356" s="182"/>
      <c r="H356" s="182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  <c r="AB356" s="31"/>
      <c r="AC356" s="31"/>
      <c r="AD356" s="31"/>
      <c r="AE356" s="31"/>
      <c r="AF356" s="31"/>
      <c r="AG356" s="31"/>
      <c r="AH356" s="31"/>
      <c r="AI356" s="31"/>
      <c r="AJ356" s="31"/>
      <c r="AK356" s="31"/>
      <c r="AL356" s="31"/>
    </row>
    <row r="357" spans="1:38" s="97" customFormat="1" x14ac:dyDescent="0.2">
      <c r="A357" s="115"/>
      <c r="G357" s="182"/>
      <c r="H357" s="182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  <c r="AE357" s="31"/>
      <c r="AF357" s="31"/>
      <c r="AG357" s="31"/>
      <c r="AH357" s="31"/>
      <c r="AI357" s="31"/>
      <c r="AJ357" s="31"/>
      <c r="AK357" s="31"/>
      <c r="AL357" s="31"/>
    </row>
    <row r="358" spans="1:38" s="97" customFormat="1" x14ac:dyDescent="0.2">
      <c r="A358" s="115"/>
      <c r="G358" s="182"/>
      <c r="H358" s="182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  <c r="AB358" s="31"/>
      <c r="AC358" s="31"/>
      <c r="AD358" s="31"/>
      <c r="AE358" s="31"/>
      <c r="AF358" s="31"/>
      <c r="AG358" s="31"/>
      <c r="AH358" s="31"/>
      <c r="AI358" s="31"/>
      <c r="AJ358" s="31"/>
      <c r="AK358" s="31"/>
      <c r="AL358" s="31"/>
    </row>
    <row r="359" spans="1:38" s="97" customFormat="1" x14ac:dyDescent="0.2">
      <c r="A359" s="115"/>
      <c r="G359" s="182"/>
      <c r="H359" s="182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  <c r="AB359" s="31"/>
      <c r="AC359" s="31"/>
      <c r="AD359" s="31"/>
      <c r="AE359" s="31"/>
      <c r="AF359" s="31"/>
      <c r="AG359" s="31"/>
      <c r="AH359" s="31"/>
      <c r="AI359" s="31"/>
      <c r="AJ359" s="31"/>
      <c r="AK359" s="31"/>
      <c r="AL359" s="31"/>
    </row>
    <row r="360" spans="1:38" s="97" customFormat="1" x14ac:dyDescent="0.2">
      <c r="A360" s="115"/>
      <c r="G360" s="182"/>
      <c r="H360" s="182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  <c r="AB360" s="31"/>
      <c r="AC360" s="31"/>
      <c r="AD360" s="31"/>
      <c r="AE360" s="31"/>
      <c r="AF360" s="31"/>
      <c r="AG360" s="31"/>
      <c r="AH360" s="31"/>
      <c r="AI360" s="31"/>
      <c r="AJ360" s="31"/>
      <c r="AK360" s="31"/>
      <c r="AL360" s="31"/>
    </row>
    <row r="361" spans="1:38" s="97" customFormat="1" x14ac:dyDescent="0.2">
      <c r="A361" s="115"/>
      <c r="G361" s="182"/>
      <c r="H361" s="182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  <c r="AB361" s="31"/>
      <c r="AC361" s="31"/>
      <c r="AD361" s="31"/>
      <c r="AE361" s="31"/>
      <c r="AF361" s="31"/>
      <c r="AG361" s="31"/>
      <c r="AH361" s="31"/>
      <c r="AI361" s="31"/>
      <c r="AJ361" s="31"/>
      <c r="AK361" s="31"/>
      <c r="AL361" s="31"/>
    </row>
    <row r="362" spans="1:38" s="97" customFormat="1" x14ac:dyDescent="0.2">
      <c r="A362" s="115"/>
      <c r="G362" s="182"/>
      <c r="H362" s="182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  <c r="AB362" s="31"/>
      <c r="AC362" s="31"/>
      <c r="AD362" s="31"/>
      <c r="AE362" s="31"/>
      <c r="AF362" s="31"/>
      <c r="AG362" s="31"/>
      <c r="AH362" s="31"/>
      <c r="AI362" s="31"/>
      <c r="AJ362" s="31"/>
      <c r="AK362" s="31"/>
      <c r="AL362" s="31"/>
    </row>
    <row r="363" spans="1:38" s="97" customFormat="1" x14ac:dyDescent="0.2">
      <c r="A363" s="115"/>
      <c r="G363" s="182"/>
      <c r="H363" s="182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  <c r="AB363" s="31"/>
      <c r="AC363" s="31"/>
      <c r="AD363" s="31"/>
      <c r="AE363" s="31"/>
      <c r="AF363" s="31"/>
      <c r="AG363" s="31"/>
      <c r="AH363" s="31"/>
      <c r="AI363" s="31"/>
      <c r="AJ363" s="31"/>
      <c r="AK363" s="31"/>
      <c r="AL363" s="31"/>
    </row>
    <row r="364" spans="1:38" s="97" customFormat="1" x14ac:dyDescent="0.2">
      <c r="A364" s="115"/>
      <c r="G364" s="182"/>
      <c r="H364" s="182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  <c r="AB364" s="31"/>
      <c r="AC364" s="31"/>
      <c r="AD364" s="31"/>
      <c r="AE364" s="31"/>
      <c r="AF364" s="31"/>
      <c r="AG364" s="31"/>
      <c r="AH364" s="31"/>
      <c r="AI364" s="31"/>
      <c r="AJ364" s="31"/>
      <c r="AK364" s="31"/>
      <c r="AL364" s="31"/>
    </row>
    <row r="365" spans="1:38" s="97" customFormat="1" x14ac:dyDescent="0.2">
      <c r="A365" s="115"/>
      <c r="G365" s="182"/>
      <c r="H365" s="182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  <c r="AB365" s="31"/>
      <c r="AC365" s="31"/>
      <c r="AD365" s="31"/>
      <c r="AE365" s="31"/>
      <c r="AF365" s="31"/>
      <c r="AG365" s="31"/>
      <c r="AH365" s="31"/>
      <c r="AI365" s="31"/>
      <c r="AJ365" s="31"/>
      <c r="AK365" s="31"/>
      <c r="AL365" s="31"/>
    </row>
    <row r="366" spans="1:38" s="97" customFormat="1" x14ac:dyDescent="0.2">
      <c r="A366" s="115"/>
      <c r="G366" s="182"/>
      <c r="H366" s="182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  <c r="AB366" s="31"/>
      <c r="AC366" s="31"/>
      <c r="AD366" s="31"/>
      <c r="AE366" s="31"/>
      <c r="AF366" s="31"/>
      <c r="AG366" s="31"/>
      <c r="AH366" s="31"/>
      <c r="AI366" s="31"/>
      <c r="AJ366" s="31"/>
      <c r="AK366" s="31"/>
      <c r="AL366" s="31"/>
    </row>
    <row r="367" spans="1:38" s="97" customFormat="1" x14ac:dyDescent="0.2">
      <c r="A367" s="115"/>
      <c r="G367" s="182"/>
      <c r="H367" s="182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  <c r="AB367" s="31"/>
      <c r="AC367" s="31"/>
      <c r="AD367" s="31"/>
      <c r="AE367" s="31"/>
      <c r="AF367" s="31"/>
      <c r="AG367" s="31"/>
      <c r="AH367" s="31"/>
      <c r="AI367" s="31"/>
      <c r="AJ367" s="31"/>
      <c r="AK367" s="31"/>
      <c r="AL367" s="31"/>
    </row>
    <row r="368" spans="1:38" s="97" customFormat="1" x14ac:dyDescent="0.2">
      <c r="A368" s="115"/>
      <c r="G368" s="182"/>
      <c r="H368" s="182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  <c r="AB368" s="31"/>
      <c r="AC368" s="31"/>
      <c r="AD368" s="31"/>
      <c r="AE368" s="31"/>
      <c r="AF368" s="31"/>
      <c r="AG368" s="31"/>
      <c r="AH368" s="31"/>
      <c r="AI368" s="31"/>
      <c r="AJ368" s="31"/>
      <c r="AK368" s="31"/>
      <c r="AL368" s="31"/>
    </row>
    <row r="369" spans="1:38" s="97" customFormat="1" x14ac:dyDescent="0.2">
      <c r="A369" s="115"/>
      <c r="G369" s="182"/>
      <c r="H369" s="182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  <c r="AB369" s="31"/>
      <c r="AC369" s="31"/>
      <c r="AD369" s="31"/>
      <c r="AE369" s="31"/>
      <c r="AF369" s="31"/>
      <c r="AG369" s="31"/>
      <c r="AH369" s="31"/>
      <c r="AI369" s="31"/>
      <c r="AJ369" s="31"/>
      <c r="AK369" s="31"/>
      <c r="AL369" s="31"/>
    </row>
    <row r="370" spans="1:38" s="97" customFormat="1" x14ac:dyDescent="0.2">
      <c r="A370" s="115"/>
      <c r="G370" s="182"/>
      <c r="H370" s="182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  <c r="AB370" s="31"/>
      <c r="AC370" s="31"/>
      <c r="AD370" s="31"/>
      <c r="AE370" s="31"/>
      <c r="AF370" s="31"/>
      <c r="AG370" s="31"/>
      <c r="AH370" s="31"/>
      <c r="AI370" s="31"/>
      <c r="AJ370" s="31"/>
      <c r="AK370" s="31"/>
      <c r="AL370" s="31"/>
    </row>
    <row r="371" spans="1:38" s="97" customFormat="1" x14ac:dyDescent="0.2">
      <c r="A371" s="115"/>
      <c r="G371" s="182"/>
      <c r="H371" s="182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  <c r="AB371" s="31"/>
      <c r="AC371" s="31"/>
      <c r="AD371" s="31"/>
      <c r="AE371" s="31"/>
      <c r="AF371" s="31"/>
      <c r="AG371" s="31"/>
      <c r="AH371" s="31"/>
      <c r="AI371" s="31"/>
      <c r="AJ371" s="31"/>
      <c r="AK371" s="31"/>
      <c r="AL371" s="31"/>
    </row>
    <row r="372" spans="1:38" x14ac:dyDescent="0.2">
      <c r="A372" s="115"/>
    </row>
    <row r="373" spans="1:38" x14ac:dyDescent="0.2">
      <c r="A373" s="115"/>
    </row>
    <row r="374" spans="1:38" x14ac:dyDescent="0.2">
      <c r="A374" s="115"/>
    </row>
    <row r="375" spans="1:38" x14ac:dyDescent="0.2">
      <c r="A375" s="115"/>
    </row>
    <row r="376" spans="1:38" x14ac:dyDescent="0.2">
      <c r="A376" s="115"/>
    </row>
    <row r="377" spans="1:38" x14ac:dyDescent="0.2">
      <c r="A377" s="115"/>
    </row>
    <row r="378" spans="1:38" x14ac:dyDescent="0.2">
      <c r="A378" s="114"/>
      <c r="B378" s="114"/>
      <c r="C378" s="114"/>
      <c r="D378" s="114"/>
      <c r="E378" s="114"/>
      <c r="F378" s="114"/>
      <c r="G378" s="181"/>
      <c r="H378" s="181"/>
      <c r="I378" s="114"/>
      <c r="J378" s="114"/>
    </row>
    <row r="379" spans="1:38" x14ac:dyDescent="0.2">
      <c r="A379" s="115"/>
    </row>
    <row r="380" spans="1:38" x14ac:dyDescent="0.2">
      <c r="A380" s="115"/>
    </row>
    <row r="381" spans="1:38" x14ac:dyDescent="0.2">
      <c r="A381" s="115"/>
    </row>
    <row r="382" spans="1:38" x14ac:dyDescent="0.2">
      <c r="A382" s="115"/>
    </row>
    <row r="383" spans="1:38" x14ac:dyDescent="0.2">
      <c r="A383" s="115"/>
    </row>
    <row r="384" spans="1:38" x14ac:dyDescent="0.2">
      <c r="A384" s="115"/>
    </row>
    <row r="385" spans="1:6" x14ac:dyDescent="0.2">
      <c r="A385" s="115"/>
    </row>
    <row r="386" spans="1:6" x14ac:dyDescent="0.2">
      <c r="A386" s="115"/>
    </row>
    <row r="387" spans="1:6" x14ac:dyDescent="0.2">
      <c r="A387" s="115"/>
    </row>
    <row r="388" spans="1:6" x14ac:dyDescent="0.2">
      <c r="A388" s="115"/>
    </row>
    <row r="389" spans="1:6" x14ac:dyDescent="0.2">
      <c r="A389" s="115"/>
    </row>
    <row r="390" spans="1:6" x14ac:dyDescent="0.2">
      <c r="A390" s="115"/>
    </row>
    <row r="391" spans="1:6" x14ac:dyDescent="0.2">
      <c r="A391" s="115"/>
    </row>
    <row r="392" spans="1:6" x14ac:dyDescent="0.2">
      <c r="A392" s="115"/>
      <c r="C392" s="163"/>
      <c r="D392" s="163"/>
      <c r="E392" s="163"/>
      <c r="F392" s="163"/>
    </row>
    <row r="393" spans="1:6" x14ac:dyDescent="0.2">
      <c r="A393" s="115"/>
    </row>
    <row r="394" spans="1:6" x14ac:dyDescent="0.2">
      <c r="A394" s="115"/>
    </row>
    <row r="395" spans="1:6" x14ac:dyDescent="0.2">
      <c r="A395" s="115"/>
    </row>
    <row r="396" spans="1:6" x14ac:dyDescent="0.2">
      <c r="A396" s="115"/>
    </row>
    <row r="397" spans="1:6" x14ac:dyDescent="0.2">
      <c r="A397" s="115"/>
    </row>
    <row r="398" spans="1:6" x14ac:dyDescent="0.2">
      <c r="A398" s="115"/>
    </row>
    <row r="399" spans="1:6" x14ac:dyDescent="0.2">
      <c r="A399" s="115"/>
    </row>
    <row r="400" spans="1:6" x14ac:dyDescent="0.2">
      <c r="A400" s="115"/>
    </row>
    <row r="401" spans="1:38" x14ac:dyDescent="0.2">
      <c r="A401" s="115"/>
    </row>
    <row r="402" spans="1:38" x14ac:dyDescent="0.2">
      <c r="A402" s="115"/>
    </row>
    <row r="403" spans="1:38" x14ac:dyDescent="0.2">
      <c r="A403" s="115"/>
    </row>
    <row r="404" spans="1:38" s="97" customFormat="1" x14ac:dyDescent="0.2">
      <c r="A404" s="115"/>
      <c r="G404" s="182"/>
      <c r="H404" s="182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  <c r="AB404" s="31"/>
      <c r="AC404" s="31"/>
      <c r="AD404" s="31"/>
      <c r="AE404" s="31"/>
      <c r="AF404" s="31"/>
      <c r="AG404" s="31"/>
      <c r="AH404" s="31"/>
      <c r="AI404" s="31"/>
      <c r="AJ404" s="31"/>
      <c r="AK404" s="31"/>
      <c r="AL404" s="31"/>
    </row>
    <row r="405" spans="1:38" s="97" customFormat="1" x14ac:dyDescent="0.2">
      <c r="A405" s="115"/>
      <c r="C405" s="163"/>
      <c r="D405" s="163"/>
      <c r="E405" s="163"/>
      <c r="F405" s="163"/>
      <c r="G405" s="182"/>
      <c r="H405" s="182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  <c r="AB405" s="31"/>
      <c r="AC405" s="31"/>
      <c r="AD405" s="31"/>
      <c r="AE405" s="31"/>
      <c r="AF405" s="31"/>
      <c r="AG405" s="31"/>
      <c r="AH405" s="31"/>
      <c r="AI405" s="31"/>
      <c r="AJ405" s="31"/>
      <c r="AK405" s="31"/>
      <c r="AL405" s="31"/>
    </row>
    <row r="406" spans="1:38" s="97" customFormat="1" x14ac:dyDescent="0.2">
      <c r="A406" s="115"/>
      <c r="G406" s="182"/>
      <c r="H406" s="182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  <c r="AB406" s="31"/>
      <c r="AC406" s="31"/>
      <c r="AD406" s="31"/>
      <c r="AE406" s="31"/>
      <c r="AF406" s="31"/>
      <c r="AG406" s="31"/>
      <c r="AH406" s="31"/>
      <c r="AI406" s="31"/>
      <c r="AJ406" s="31"/>
      <c r="AK406" s="31"/>
      <c r="AL406" s="31"/>
    </row>
    <row r="407" spans="1:38" s="97" customFormat="1" x14ac:dyDescent="0.2">
      <c r="A407" s="115"/>
      <c r="G407" s="182"/>
      <c r="H407" s="182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  <c r="AB407" s="31"/>
      <c r="AC407" s="31"/>
      <c r="AD407" s="31"/>
      <c r="AE407" s="31"/>
      <c r="AF407" s="31"/>
      <c r="AG407" s="31"/>
      <c r="AH407" s="31"/>
      <c r="AI407" s="31"/>
      <c r="AJ407" s="31"/>
      <c r="AK407" s="31"/>
      <c r="AL407" s="31"/>
    </row>
    <row r="408" spans="1:38" s="97" customFormat="1" x14ac:dyDescent="0.2">
      <c r="A408" s="115"/>
      <c r="G408" s="182"/>
      <c r="H408" s="182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  <c r="AB408" s="31"/>
      <c r="AC408" s="31"/>
      <c r="AD408" s="31"/>
      <c r="AE408" s="31"/>
      <c r="AF408" s="31"/>
      <c r="AG408" s="31"/>
      <c r="AH408" s="31"/>
      <c r="AI408" s="31"/>
      <c r="AJ408" s="31"/>
      <c r="AK408" s="31"/>
      <c r="AL408" s="31"/>
    </row>
    <row r="409" spans="1:38" s="97" customFormat="1" x14ac:dyDescent="0.2">
      <c r="A409" s="115"/>
      <c r="G409" s="182"/>
      <c r="H409" s="182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  <c r="AB409" s="31"/>
      <c r="AC409" s="31"/>
      <c r="AD409" s="31"/>
      <c r="AE409" s="31"/>
      <c r="AF409" s="31"/>
      <c r="AG409" s="31"/>
      <c r="AH409" s="31"/>
      <c r="AI409" s="31"/>
      <c r="AJ409" s="31"/>
      <c r="AK409" s="31"/>
      <c r="AL409" s="31"/>
    </row>
    <row r="410" spans="1:38" s="97" customFormat="1" x14ac:dyDescent="0.2">
      <c r="A410" s="115"/>
      <c r="G410" s="182"/>
      <c r="H410" s="182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  <c r="AB410" s="31"/>
      <c r="AC410" s="31"/>
      <c r="AD410" s="31"/>
      <c r="AE410" s="31"/>
      <c r="AF410" s="31"/>
      <c r="AG410" s="31"/>
      <c r="AH410" s="31"/>
      <c r="AI410" s="31"/>
      <c r="AJ410" s="31"/>
      <c r="AK410" s="31"/>
      <c r="AL410" s="31"/>
    </row>
    <row r="411" spans="1:38" s="97" customFormat="1" x14ac:dyDescent="0.2">
      <c r="A411" s="115"/>
      <c r="G411" s="182"/>
      <c r="H411" s="182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  <c r="AB411" s="31"/>
      <c r="AC411" s="31"/>
      <c r="AD411" s="31"/>
      <c r="AE411" s="31"/>
      <c r="AF411" s="31"/>
      <c r="AG411" s="31"/>
      <c r="AH411" s="31"/>
      <c r="AI411" s="31"/>
      <c r="AJ411" s="31"/>
      <c r="AK411" s="31"/>
      <c r="AL411" s="31"/>
    </row>
    <row r="412" spans="1:38" s="97" customFormat="1" x14ac:dyDescent="0.2">
      <c r="A412" s="115"/>
      <c r="G412" s="182"/>
      <c r="H412" s="182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  <c r="AB412" s="31"/>
      <c r="AC412" s="31"/>
      <c r="AD412" s="31"/>
      <c r="AE412" s="31"/>
      <c r="AF412" s="31"/>
      <c r="AG412" s="31"/>
      <c r="AH412" s="31"/>
      <c r="AI412" s="31"/>
      <c r="AJ412" s="31"/>
      <c r="AK412" s="31"/>
      <c r="AL412" s="31"/>
    </row>
    <row r="413" spans="1:38" s="97" customFormat="1" x14ac:dyDescent="0.2">
      <c r="A413" s="115"/>
      <c r="G413" s="182"/>
      <c r="H413" s="182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  <c r="AB413" s="31"/>
      <c r="AC413" s="31"/>
      <c r="AD413" s="31"/>
      <c r="AE413" s="31"/>
      <c r="AF413" s="31"/>
      <c r="AG413" s="31"/>
      <c r="AH413" s="31"/>
      <c r="AI413" s="31"/>
      <c r="AJ413" s="31"/>
      <c r="AK413" s="31"/>
      <c r="AL413" s="31"/>
    </row>
    <row r="414" spans="1:38" s="97" customFormat="1" x14ac:dyDescent="0.2">
      <c r="A414" s="115"/>
      <c r="G414" s="182"/>
      <c r="H414" s="182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  <c r="AB414" s="31"/>
      <c r="AC414" s="31"/>
      <c r="AD414" s="31"/>
      <c r="AE414" s="31"/>
      <c r="AF414" s="31"/>
      <c r="AG414" s="31"/>
      <c r="AH414" s="31"/>
      <c r="AI414" s="31"/>
      <c r="AJ414" s="31"/>
      <c r="AK414" s="31"/>
      <c r="AL414" s="31"/>
    </row>
    <row r="415" spans="1:38" s="97" customFormat="1" x14ac:dyDescent="0.2">
      <c r="A415" s="115"/>
      <c r="G415" s="182"/>
      <c r="H415" s="182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  <c r="AB415" s="31"/>
      <c r="AC415" s="31"/>
      <c r="AD415" s="31"/>
      <c r="AE415" s="31"/>
      <c r="AF415" s="31"/>
      <c r="AG415" s="31"/>
      <c r="AH415" s="31"/>
      <c r="AI415" s="31"/>
      <c r="AJ415" s="31"/>
      <c r="AK415" s="31"/>
      <c r="AL415" s="31"/>
    </row>
    <row r="416" spans="1:38" s="97" customFormat="1" x14ac:dyDescent="0.2">
      <c r="A416" s="115"/>
      <c r="G416" s="182"/>
      <c r="H416" s="182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  <c r="AB416" s="31"/>
      <c r="AC416" s="31"/>
      <c r="AD416" s="31"/>
      <c r="AE416" s="31"/>
      <c r="AF416" s="31"/>
      <c r="AG416" s="31"/>
      <c r="AH416" s="31"/>
      <c r="AI416" s="31"/>
      <c r="AJ416" s="31"/>
      <c r="AK416" s="31"/>
      <c r="AL416" s="31"/>
    </row>
    <row r="417" spans="1:38" s="97" customFormat="1" x14ac:dyDescent="0.2">
      <c r="A417" s="115"/>
      <c r="G417" s="182"/>
      <c r="H417" s="182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  <c r="AB417" s="31"/>
      <c r="AC417" s="31"/>
      <c r="AD417" s="31"/>
      <c r="AE417" s="31"/>
      <c r="AF417" s="31"/>
      <c r="AG417" s="31"/>
      <c r="AH417" s="31"/>
      <c r="AI417" s="31"/>
      <c r="AJ417" s="31"/>
      <c r="AK417" s="31"/>
      <c r="AL417" s="31"/>
    </row>
    <row r="418" spans="1:38" s="97" customFormat="1" x14ac:dyDescent="0.2">
      <c r="A418" s="115"/>
      <c r="G418" s="182"/>
      <c r="H418" s="182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  <c r="AB418" s="31"/>
      <c r="AC418" s="31"/>
      <c r="AD418" s="31"/>
      <c r="AE418" s="31"/>
      <c r="AF418" s="31"/>
      <c r="AG418" s="31"/>
      <c r="AH418" s="31"/>
      <c r="AI418" s="31"/>
      <c r="AJ418" s="31"/>
      <c r="AK418" s="31"/>
      <c r="AL418" s="31"/>
    </row>
    <row r="419" spans="1:38" s="97" customFormat="1" x14ac:dyDescent="0.2">
      <c r="A419" s="115"/>
      <c r="G419" s="182"/>
      <c r="H419" s="182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  <c r="AB419" s="31"/>
      <c r="AC419" s="31"/>
      <c r="AD419" s="31"/>
      <c r="AE419" s="31"/>
      <c r="AF419" s="31"/>
      <c r="AG419" s="31"/>
      <c r="AH419" s="31"/>
      <c r="AI419" s="31"/>
      <c r="AJ419" s="31"/>
      <c r="AK419" s="31"/>
      <c r="AL419" s="31"/>
    </row>
    <row r="420" spans="1:38" x14ac:dyDescent="0.2">
      <c r="A420" s="115"/>
    </row>
    <row r="421" spans="1:38" x14ac:dyDescent="0.2">
      <c r="A421" s="115"/>
    </row>
    <row r="422" spans="1:38" x14ac:dyDescent="0.2">
      <c r="A422" s="115"/>
    </row>
    <row r="423" spans="1:38" x14ac:dyDescent="0.2">
      <c r="A423" s="115"/>
    </row>
    <row r="424" spans="1:38" x14ac:dyDescent="0.2">
      <c r="A424" s="115"/>
    </row>
    <row r="425" spans="1:38" x14ac:dyDescent="0.2">
      <c r="A425" s="115"/>
    </row>
    <row r="426" spans="1:38" x14ac:dyDescent="0.2">
      <c r="A426" s="115"/>
    </row>
    <row r="427" spans="1:38" x14ac:dyDescent="0.2">
      <c r="A427" s="115"/>
    </row>
    <row r="428" spans="1:38" x14ac:dyDescent="0.2">
      <c r="A428" s="115"/>
    </row>
    <row r="429" spans="1:38" x14ac:dyDescent="0.2">
      <c r="A429" s="115"/>
    </row>
    <row r="430" spans="1:38" x14ac:dyDescent="0.2">
      <c r="A430" s="115"/>
    </row>
    <row r="431" spans="1:38" x14ac:dyDescent="0.2">
      <c r="A431" s="115"/>
    </row>
    <row r="432" spans="1:38" x14ac:dyDescent="0.2">
      <c r="A432" s="115"/>
    </row>
    <row r="433" spans="1:38" x14ac:dyDescent="0.2">
      <c r="A433" s="115"/>
    </row>
    <row r="434" spans="1:38" x14ac:dyDescent="0.2">
      <c r="A434" s="115"/>
    </row>
    <row r="435" spans="1:38" x14ac:dyDescent="0.2">
      <c r="A435" s="115"/>
    </row>
    <row r="436" spans="1:38" s="97" customFormat="1" x14ac:dyDescent="0.2">
      <c r="A436" s="115"/>
      <c r="G436" s="182"/>
      <c r="H436" s="182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  <c r="AH436" s="31"/>
      <c r="AI436" s="31"/>
      <c r="AJ436" s="31"/>
      <c r="AK436" s="31"/>
      <c r="AL436" s="31"/>
    </row>
    <row r="437" spans="1:38" s="97" customFormat="1" x14ac:dyDescent="0.2">
      <c r="A437" s="115"/>
      <c r="G437" s="182"/>
      <c r="H437" s="182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  <c r="AH437" s="31"/>
      <c r="AI437" s="31"/>
      <c r="AJ437" s="31"/>
      <c r="AK437" s="31"/>
      <c r="AL437" s="31"/>
    </row>
    <row r="438" spans="1:38" s="97" customFormat="1" x14ac:dyDescent="0.2">
      <c r="A438" s="115"/>
      <c r="C438" s="163"/>
      <c r="D438" s="163"/>
      <c r="E438" s="163"/>
      <c r="F438" s="163"/>
      <c r="G438" s="182"/>
      <c r="H438" s="182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  <c r="AH438" s="31"/>
      <c r="AI438" s="31"/>
      <c r="AJ438" s="31"/>
      <c r="AK438" s="31"/>
      <c r="AL438" s="31"/>
    </row>
    <row r="439" spans="1:38" s="97" customFormat="1" x14ac:dyDescent="0.2">
      <c r="A439" s="115"/>
      <c r="G439" s="182"/>
      <c r="H439" s="182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  <c r="AH439" s="31"/>
      <c r="AI439" s="31"/>
      <c r="AJ439" s="31"/>
      <c r="AK439" s="31"/>
      <c r="AL439" s="31"/>
    </row>
    <row r="440" spans="1:38" s="97" customFormat="1" x14ac:dyDescent="0.2">
      <c r="A440" s="115"/>
      <c r="G440" s="182"/>
      <c r="H440" s="182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  <c r="AH440" s="31"/>
      <c r="AI440" s="31"/>
      <c r="AJ440" s="31"/>
      <c r="AK440" s="31"/>
      <c r="AL440" s="31"/>
    </row>
    <row r="441" spans="1:38" s="97" customFormat="1" x14ac:dyDescent="0.2">
      <c r="A441" s="115"/>
      <c r="G441" s="182"/>
      <c r="H441" s="182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  <c r="AH441" s="31"/>
      <c r="AI441" s="31"/>
      <c r="AJ441" s="31"/>
      <c r="AK441" s="31"/>
      <c r="AL441" s="31"/>
    </row>
    <row r="442" spans="1:38" s="97" customFormat="1" x14ac:dyDescent="0.2">
      <c r="A442" s="115"/>
      <c r="G442" s="182"/>
      <c r="H442" s="182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  <c r="AH442" s="31"/>
      <c r="AI442" s="31"/>
      <c r="AJ442" s="31"/>
      <c r="AK442" s="31"/>
      <c r="AL442" s="31"/>
    </row>
    <row r="443" spans="1:38" s="97" customFormat="1" x14ac:dyDescent="0.2">
      <c r="A443" s="115"/>
      <c r="G443" s="182"/>
      <c r="H443" s="182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  <c r="AH443" s="31"/>
      <c r="AI443" s="31"/>
      <c r="AJ443" s="31"/>
      <c r="AK443" s="31"/>
      <c r="AL443" s="31"/>
    </row>
    <row r="444" spans="1:38" s="97" customFormat="1" x14ac:dyDescent="0.2">
      <c r="A444" s="115"/>
      <c r="G444" s="182"/>
      <c r="H444" s="182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  <c r="AH444" s="31"/>
      <c r="AI444" s="31"/>
      <c r="AJ444" s="31"/>
      <c r="AK444" s="31"/>
      <c r="AL444" s="31"/>
    </row>
    <row r="445" spans="1:38" s="97" customFormat="1" x14ac:dyDescent="0.2">
      <c r="A445" s="115"/>
      <c r="G445" s="182"/>
      <c r="H445" s="182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  <c r="AH445" s="31"/>
      <c r="AI445" s="31"/>
      <c r="AJ445" s="31"/>
      <c r="AK445" s="31"/>
      <c r="AL445" s="31"/>
    </row>
    <row r="446" spans="1:38" s="97" customFormat="1" x14ac:dyDescent="0.2">
      <c r="A446" s="115"/>
      <c r="G446" s="182"/>
      <c r="H446" s="182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  <c r="AH446" s="31"/>
      <c r="AI446" s="31"/>
      <c r="AJ446" s="31"/>
      <c r="AK446" s="31"/>
      <c r="AL446" s="31"/>
    </row>
    <row r="447" spans="1:38" s="97" customFormat="1" x14ac:dyDescent="0.2">
      <c r="A447" s="115"/>
      <c r="G447" s="182"/>
      <c r="H447" s="182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  <c r="AH447" s="31"/>
      <c r="AI447" s="31"/>
      <c r="AJ447" s="31"/>
      <c r="AK447" s="31"/>
      <c r="AL447" s="31"/>
    </row>
    <row r="448" spans="1:38" s="97" customFormat="1" x14ac:dyDescent="0.2">
      <c r="A448" s="115"/>
      <c r="G448" s="182"/>
      <c r="H448" s="182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  <c r="AH448" s="31"/>
      <c r="AI448" s="31"/>
      <c r="AJ448" s="31"/>
      <c r="AK448" s="31"/>
      <c r="AL448" s="31"/>
    </row>
    <row r="449" spans="1:38" s="97" customFormat="1" x14ac:dyDescent="0.2">
      <c r="A449" s="115"/>
      <c r="G449" s="182"/>
      <c r="H449" s="182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  <c r="AH449" s="31"/>
      <c r="AI449" s="31"/>
      <c r="AJ449" s="31"/>
      <c r="AK449" s="31"/>
      <c r="AL449" s="31"/>
    </row>
    <row r="450" spans="1:38" s="97" customFormat="1" x14ac:dyDescent="0.2">
      <c r="A450" s="115"/>
      <c r="G450" s="182"/>
      <c r="H450" s="182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  <c r="AH450" s="31"/>
      <c r="AI450" s="31"/>
      <c r="AJ450" s="31"/>
      <c r="AK450" s="31"/>
      <c r="AL450" s="31"/>
    </row>
    <row r="451" spans="1:38" s="97" customFormat="1" x14ac:dyDescent="0.2">
      <c r="A451" s="115"/>
      <c r="G451" s="182"/>
      <c r="H451" s="182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  <c r="AH451" s="31"/>
      <c r="AI451" s="31"/>
      <c r="AJ451" s="31"/>
      <c r="AK451" s="31"/>
      <c r="AL451" s="31"/>
    </row>
    <row r="452" spans="1:38" s="97" customFormat="1" x14ac:dyDescent="0.2">
      <c r="A452" s="115"/>
      <c r="G452" s="182"/>
      <c r="H452" s="182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  <c r="AH452" s="31"/>
      <c r="AI452" s="31"/>
      <c r="AJ452" s="31"/>
      <c r="AK452" s="31"/>
      <c r="AL452" s="31"/>
    </row>
    <row r="453" spans="1:38" s="97" customFormat="1" x14ac:dyDescent="0.2">
      <c r="A453" s="115"/>
      <c r="G453" s="182"/>
      <c r="H453" s="182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  <c r="AH453" s="31"/>
      <c r="AI453" s="31"/>
      <c r="AJ453" s="31"/>
      <c r="AK453" s="31"/>
      <c r="AL453" s="31"/>
    </row>
    <row r="454" spans="1:38" s="97" customFormat="1" x14ac:dyDescent="0.2">
      <c r="A454" s="115"/>
      <c r="G454" s="182"/>
      <c r="H454" s="182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  <c r="AH454" s="31"/>
      <c r="AI454" s="31"/>
      <c r="AJ454" s="31"/>
      <c r="AK454" s="31"/>
      <c r="AL454" s="31"/>
    </row>
    <row r="455" spans="1:38" s="97" customFormat="1" x14ac:dyDescent="0.2">
      <c r="A455" s="115"/>
      <c r="G455" s="182"/>
      <c r="H455" s="182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  <c r="AB455" s="31"/>
      <c r="AC455" s="31"/>
      <c r="AD455" s="31"/>
      <c r="AE455" s="31"/>
      <c r="AF455" s="31"/>
      <c r="AG455" s="31"/>
      <c r="AH455" s="31"/>
      <c r="AI455" s="31"/>
      <c r="AJ455" s="31"/>
      <c r="AK455" s="31"/>
      <c r="AL455" s="31"/>
    </row>
    <row r="456" spans="1:38" s="97" customFormat="1" x14ac:dyDescent="0.2">
      <c r="A456" s="115"/>
      <c r="G456" s="182"/>
      <c r="H456" s="182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  <c r="AH456" s="31"/>
      <c r="AI456" s="31"/>
      <c r="AJ456" s="31"/>
      <c r="AK456" s="31"/>
      <c r="AL456" s="31"/>
    </row>
    <row r="457" spans="1:38" s="97" customFormat="1" x14ac:dyDescent="0.2">
      <c r="A457" s="115"/>
      <c r="G457" s="182"/>
      <c r="H457" s="182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  <c r="AB457" s="31"/>
      <c r="AC457" s="31"/>
      <c r="AD457" s="31"/>
      <c r="AE457" s="31"/>
      <c r="AF457" s="31"/>
      <c r="AG457" s="31"/>
      <c r="AH457" s="31"/>
      <c r="AI457" s="31"/>
      <c r="AJ457" s="31"/>
      <c r="AK457" s="31"/>
      <c r="AL457" s="31"/>
    </row>
    <row r="458" spans="1:38" s="97" customFormat="1" x14ac:dyDescent="0.2">
      <c r="A458" s="115"/>
      <c r="G458" s="182"/>
      <c r="H458" s="182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  <c r="AB458" s="31"/>
      <c r="AC458" s="31"/>
      <c r="AD458" s="31"/>
      <c r="AE458" s="31"/>
      <c r="AF458" s="31"/>
      <c r="AG458" s="31"/>
      <c r="AH458" s="31"/>
      <c r="AI458" s="31"/>
      <c r="AJ458" s="31"/>
      <c r="AK458" s="31"/>
      <c r="AL458" s="31"/>
    </row>
    <row r="459" spans="1:38" s="97" customFormat="1" x14ac:dyDescent="0.2">
      <c r="A459" s="115"/>
      <c r="G459" s="182"/>
      <c r="H459" s="182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  <c r="AH459" s="31"/>
      <c r="AI459" s="31"/>
      <c r="AJ459" s="31"/>
      <c r="AK459" s="31"/>
      <c r="AL459" s="31"/>
    </row>
    <row r="460" spans="1:38" s="97" customFormat="1" x14ac:dyDescent="0.2">
      <c r="A460" s="115"/>
      <c r="G460" s="182"/>
      <c r="H460" s="182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  <c r="AB460" s="31"/>
      <c r="AC460" s="31"/>
      <c r="AD460" s="31"/>
      <c r="AE460" s="31"/>
      <c r="AF460" s="31"/>
      <c r="AG460" s="31"/>
      <c r="AH460" s="31"/>
      <c r="AI460" s="31"/>
      <c r="AJ460" s="31"/>
      <c r="AK460" s="31"/>
      <c r="AL460" s="31"/>
    </row>
    <row r="461" spans="1:38" s="97" customFormat="1" x14ac:dyDescent="0.2">
      <c r="A461" s="115"/>
      <c r="G461" s="182"/>
      <c r="H461" s="182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  <c r="AH461" s="31"/>
      <c r="AI461" s="31"/>
      <c r="AJ461" s="31"/>
      <c r="AK461" s="31"/>
      <c r="AL461" s="31"/>
    </row>
    <row r="462" spans="1:38" s="97" customFormat="1" x14ac:dyDescent="0.2">
      <c r="A462" s="115"/>
      <c r="G462" s="182"/>
      <c r="H462" s="182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  <c r="AB462" s="31"/>
      <c r="AC462" s="31"/>
      <c r="AD462" s="31"/>
      <c r="AE462" s="31"/>
      <c r="AF462" s="31"/>
      <c r="AG462" s="31"/>
      <c r="AH462" s="31"/>
      <c r="AI462" s="31"/>
      <c r="AJ462" s="31"/>
      <c r="AK462" s="31"/>
      <c r="AL462" s="31"/>
    </row>
    <row r="463" spans="1:38" s="97" customFormat="1" x14ac:dyDescent="0.2">
      <c r="A463" s="115"/>
      <c r="G463" s="182"/>
      <c r="H463" s="182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  <c r="AH463" s="31"/>
      <c r="AI463" s="31"/>
      <c r="AJ463" s="31"/>
      <c r="AK463" s="31"/>
      <c r="AL463" s="31"/>
    </row>
    <row r="464" spans="1:38" s="97" customFormat="1" x14ac:dyDescent="0.2">
      <c r="A464" s="115"/>
      <c r="G464" s="182"/>
      <c r="H464" s="182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  <c r="AB464" s="31"/>
      <c r="AC464" s="31"/>
      <c r="AD464" s="31"/>
      <c r="AE464" s="31"/>
      <c r="AF464" s="31"/>
      <c r="AG464" s="31"/>
      <c r="AH464" s="31"/>
      <c r="AI464" s="31"/>
      <c r="AJ464" s="31"/>
      <c r="AK464" s="31"/>
      <c r="AL464" s="31"/>
    </row>
    <row r="465" spans="1:38" s="97" customFormat="1" x14ac:dyDescent="0.2">
      <c r="A465" s="115"/>
      <c r="G465" s="182"/>
      <c r="H465" s="182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  <c r="AG465" s="31"/>
      <c r="AH465" s="31"/>
      <c r="AI465" s="31"/>
      <c r="AJ465" s="31"/>
      <c r="AK465" s="31"/>
      <c r="AL465" s="31"/>
    </row>
    <row r="466" spans="1:38" s="97" customFormat="1" x14ac:dyDescent="0.2">
      <c r="A466" s="115"/>
      <c r="G466" s="182"/>
      <c r="H466" s="182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  <c r="AB466" s="31"/>
      <c r="AC466" s="31"/>
      <c r="AD466" s="31"/>
      <c r="AE466" s="31"/>
      <c r="AF466" s="31"/>
      <c r="AG466" s="31"/>
      <c r="AH466" s="31"/>
      <c r="AI466" s="31"/>
      <c r="AJ466" s="31"/>
      <c r="AK466" s="31"/>
      <c r="AL466" s="31"/>
    </row>
    <row r="467" spans="1:38" s="97" customFormat="1" x14ac:dyDescent="0.2">
      <c r="A467" s="115"/>
      <c r="G467" s="182"/>
      <c r="H467" s="182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  <c r="AB467" s="31"/>
      <c r="AC467" s="31"/>
      <c r="AD467" s="31"/>
      <c r="AE467" s="31"/>
      <c r="AF467" s="31"/>
      <c r="AG467" s="31"/>
      <c r="AH467" s="31"/>
      <c r="AI467" s="31"/>
      <c r="AJ467" s="31"/>
      <c r="AK467" s="31"/>
      <c r="AL467" s="31"/>
    </row>
    <row r="468" spans="1:38" s="97" customFormat="1" x14ac:dyDescent="0.2">
      <c r="A468" s="115"/>
      <c r="G468" s="182"/>
      <c r="H468" s="182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  <c r="AB468" s="31"/>
      <c r="AC468" s="31"/>
      <c r="AD468" s="31"/>
      <c r="AE468" s="31"/>
      <c r="AF468" s="31"/>
      <c r="AG468" s="31"/>
      <c r="AH468" s="31"/>
      <c r="AI468" s="31"/>
      <c r="AJ468" s="31"/>
      <c r="AK468" s="31"/>
      <c r="AL468" s="31"/>
    </row>
    <row r="469" spans="1:38" s="97" customFormat="1" x14ac:dyDescent="0.2">
      <c r="A469" s="115"/>
      <c r="G469" s="182"/>
      <c r="H469" s="182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  <c r="AB469" s="31"/>
      <c r="AC469" s="31"/>
      <c r="AD469" s="31"/>
      <c r="AE469" s="31"/>
      <c r="AF469" s="31"/>
      <c r="AG469" s="31"/>
      <c r="AH469" s="31"/>
      <c r="AI469" s="31"/>
      <c r="AJ469" s="31"/>
      <c r="AK469" s="31"/>
      <c r="AL469" s="31"/>
    </row>
    <row r="470" spans="1:38" s="97" customFormat="1" x14ac:dyDescent="0.2">
      <c r="A470" s="115"/>
      <c r="G470" s="182"/>
      <c r="H470" s="182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  <c r="AB470" s="31"/>
      <c r="AC470" s="31"/>
      <c r="AD470" s="31"/>
      <c r="AE470" s="31"/>
      <c r="AF470" s="31"/>
      <c r="AG470" s="31"/>
      <c r="AH470" s="31"/>
      <c r="AI470" s="31"/>
      <c r="AJ470" s="31"/>
      <c r="AK470" s="31"/>
      <c r="AL470" s="31"/>
    </row>
    <row r="471" spans="1:38" s="97" customFormat="1" x14ac:dyDescent="0.2">
      <c r="A471" s="115"/>
      <c r="G471" s="182"/>
      <c r="H471" s="182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  <c r="AB471" s="31"/>
      <c r="AC471" s="31"/>
      <c r="AD471" s="31"/>
      <c r="AE471" s="31"/>
      <c r="AF471" s="31"/>
      <c r="AG471" s="31"/>
      <c r="AH471" s="31"/>
      <c r="AI471" s="31"/>
      <c r="AJ471" s="31"/>
      <c r="AK471" s="31"/>
      <c r="AL471" s="31"/>
    </row>
    <row r="472" spans="1:38" s="97" customFormat="1" x14ac:dyDescent="0.2">
      <c r="A472" s="115"/>
      <c r="G472" s="182"/>
      <c r="H472" s="182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  <c r="AB472" s="31"/>
      <c r="AC472" s="31"/>
      <c r="AD472" s="31"/>
      <c r="AE472" s="31"/>
      <c r="AF472" s="31"/>
      <c r="AG472" s="31"/>
      <c r="AH472" s="31"/>
      <c r="AI472" s="31"/>
      <c r="AJ472" s="31"/>
      <c r="AK472" s="31"/>
      <c r="AL472" s="31"/>
    </row>
    <row r="473" spans="1:38" s="97" customFormat="1" x14ac:dyDescent="0.2">
      <c r="A473" s="115"/>
      <c r="G473" s="182"/>
      <c r="H473" s="182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  <c r="AB473" s="31"/>
      <c r="AC473" s="31"/>
      <c r="AD473" s="31"/>
      <c r="AE473" s="31"/>
      <c r="AF473" s="31"/>
      <c r="AG473" s="31"/>
      <c r="AH473" s="31"/>
      <c r="AI473" s="31"/>
      <c r="AJ473" s="31"/>
      <c r="AK473" s="31"/>
      <c r="AL473" s="31"/>
    </row>
    <row r="474" spans="1:38" s="97" customFormat="1" x14ac:dyDescent="0.2">
      <c r="A474" s="115"/>
      <c r="G474" s="182"/>
      <c r="H474" s="182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  <c r="AB474" s="31"/>
      <c r="AC474" s="31"/>
      <c r="AD474" s="31"/>
      <c r="AE474" s="31"/>
      <c r="AF474" s="31"/>
      <c r="AG474" s="31"/>
      <c r="AH474" s="31"/>
      <c r="AI474" s="31"/>
      <c r="AJ474" s="31"/>
      <c r="AK474" s="31"/>
      <c r="AL474" s="31"/>
    </row>
    <row r="475" spans="1:38" s="97" customFormat="1" x14ac:dyDescent="0.2">
      <c r="A475" s="115"/>
      <c r="G475" s="182"/>
      <c r="H475" s="182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  <c r="AB475" s="31"/>
      <c r="AC475" s="31"/>
      <c r="AD475" s="31"/>
      <c r="AE475" s="31"/>
      <c r="AF475" s="31"/>
      <c r="AG475" s="31"/>
      <c r="AH475" s="31"/>
      <c r="AI475" s="31"/>
      <c r="AJ475" s="31"/>
      <c r="AK475" s="31"/>
      <c r="AL475" s="31"/>
    </row>
    <row r="476" spans="1:38" s="97" customFormat="1" x14ac:dyDescent="0.2">
      <c r="A476" s="115"/>
      <c r="G476" s="182"/>
      <c r="H476" s="182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  <c r="AB476" s="31"/>
      <c r="AC476" s="31"/>
      <c r="AD476" s="31"/>
      <c r="AE476" s="31"/>
      <c r="AF476" s="31"/>
      <c r="AG476" s="31"/>
      <c r="AH476" s="31"/>
      <c r="AI476" s="31"/>
      <c r="AJ476" s="31"/>
      <c r="AK476" s="31"/>
      <c r="AL476" s="31"/>
    </row>
    <row r="477" spans="1:38" s="97" customFormat="1" x14ac:dyDescent="0.2">
      <c r="A477" s="115"/>
      <c r="G477" s="182"/>
      <c r="H477" s="182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  <c r="AB477" s="31"/>
      <c r="AC477" s="31"/>
      <c r="AD477" s="31"/>
      <c r="AE477" s="31"/>
      <c r="AF477" s="31"/>
      <c r="AG477" s="31"/>
      <c r="AH477" s="31"/>
      <c r="AI477" s="31"/>
      <c r="AJ477" s="31"/>
      <c r="AK477" s="31"/>
      <c r="AL477" s="31"/>
    </row>
    <row r="478" spans="1:38" s="97" customFormat="1" x14ac:dyDescent="0.2">
      <c r="A478" s="115"/>
      <c r="G478" s="182"/>
      <c r="H478" s="182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  <c r="AB478" s="31"/>
      <c r="AC478" s="31"/>
      <c r="AD478" s="31"/>
      <c r="AE478" s="31"/>
      <c r="AF478" s="31"/>
      <c r="AG478" s="31"/>
      <c r="AH478" s="31"/>
      <c r="AI478" s="31"/>
      <c r="AJ478" s="31"/>
      <c r="AK478" s="31"/>
      <c r="AL478" s="31"/>
    </row>
    <row r="479" spans="1:38" s="97" customFormat="1" x14ac:dyDescent="0.2">
      <c r="A479" s="115"/>
      <c r="G479" s="182"/>
      <c r="H479" s="182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  <c r="AB479" s="31"/>
      <c r="AC479" s="31"/>
      <c r="AD479" s="31"/>
      <c r="AE479" s="31"/>
      <c r="AF479" s="31"/>
      <c r="AG479" s="31"/>
      <c r="AH479" s="31"/>
      <c r="AI479" s="31"/>
      <c r="AJ479" s="31"/>
      <c r="AK479" s="31"/>
      <c r="AL479" s="31"/>
    </row>
    <row r="480" spans="1:38" s="97" customFormat="1" x14ac:dyDescent="0.2">
      <c r="A480" s="115"/>
      <c r="G480" s="182"/>
      <c r="H480" s="182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  <c r="AB480" s="31"/>
      <c r="AC480" s="31"/>
      <c r="AD480" s="31"/>
      <c r="AE480" s="31"/>
      <c r="AF480" s="31"/>
      <c r="AG480" s="31"/>
      <c r="AH480" s="31"/>
      <c r="AI480" s="31"/>
      <c r="AJ480" s="31"/>
      <c r="AK480" s="31"/>
      <c r="AL480" s="31"/>
    </row>
    <row r="481" spans="1:38" s="97" customFormat="1" x14ac:dyDescent="0.2">
      <c r="A481" s="115"/>
      <c r="G481" s="182"/>
      <c r="H481" s="182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  <c r="AB481" s="31"/>
      <c r="AC481" s="31"/>
      <c r="AD481" s="31"/>
      <c r="AE481" s="31"/>
      <c r="AF481" s="31"/>
      <c r="AG481" s="31"/>
      <c r="AH481" s="31"/>
      <c r="AI481" s="31"/>
      <c r="AJ481" s="31"/>
      <c r="AK481" s="31"/>
      <c r="AL481" s="31"/>
    </row>
    <row r="482" spans="1:38" s="97" customFormat="1" x14ac:dyDescent="0.2">
      <c r="A482" s="115"/>
      <c r="G482" s="182"/>
      <c r="H482" s="182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  <c r="AB482" s="31"/>
      <c r="AC482" s="31"/>
      <c r="AD482" s="31"/>
      <c r="AE482" s="31"/>
      <c r="AF482" s="31"/>
      <c r="AG482" s="31"/>
      <c r="AH482" s="31"/>
      <c r="AI482" s="31"/>
      <c r="AJ482" s="31"/>
      <c r="AK482" s="31"/>
      <c r="AL482" s="31"/>
    </row>
    <row r="483" spans="1:38" s="97" customFormat="1" x14ac:dyDescent="0.2">
      <c r="A483" s="115"/>
      <c r="G483" s="182"/>
      <c r="H483" s="182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  <c r="AB483" s="31"/>
      <c r="AC483" s="31"/>
      <c r="AD483" s="31"/>
      <c r="AE483" s="31"/>
      <c r="AF483" s="31"/>
      <c r="AG483" s="31"/>
      <c r="AH483" s="31"/>
      <c r="AI483" s="31"/>
      <c r="AJ483" s="31"/>
      <c r="AK483" s="31"/>
      <c r="AL483" s="31"/>
    </row>
    <row r="484" spans="1:38" s="97" customFormat="1" x14ac:dyDescent="0.2">
      <c r="A484" s="115"/>
      <c r="G484" s="182"/>
      <c r="H484" s="182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  <c r="AB484" s="31"/>
      <c r="AC484" s="31"/>
      <c r="AD484" s="31"/>
      <c r="AE484" s="31"/>
      <c r="AF484" s="31"/>
      <c r="AG484" s="31"/>
      <c r="AH484" s="31"/>
      <c r="AI484" s="31"/>
      <c r="AJ484" s="31"/>
      <c r="AK484" s="31"/>
      <c r="AL484" s="31"/>
    </row>
    <row r="485" spans="1:38" s="97" customFormat="1" x14ac:dyDescent="0.2">
      <c r="A485" s="115"/>
      <c r="G485" s="182"/>
      <c r="H485" s="182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  <c r="AB485" s="31"/>
      <c r="AC485" s="31"/>
      <c r="AD485" s="31"/>
      <c r="AE485" s="31"/>
      <c r="AF485" s="31"/>
      <c r="AG485" s="31"/>
      <c r="AH485" s="31"/>
      <c r="AI485" s="31"/>
      <c r="AJ485" s="31"/>
      <c r="AK485" s="31"/>
      <c r="AL485" s="31"/>
    </row>
    <row r="486" spans="1:38" s="97" customFormat="1" x14ac:dyDescent="0.2">
      <c r="A486" s="115"/>
      <c r="G486" s="182"/>
      <c r="H486" s="182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  <c r="AB486" s="31"/>
      <c r="AC486" s="31"/>
      <c r="AD486" s="31"/>
      <c r="AE486" s="31"/>
      <c r="AF486" s="31"/>
      <c r="AG486" s="31"/>
      <c r="AH486" s="31"/>
      <c r="AI486" s="31"/>
      <c r="AJ486" s="31"/>
      <c r="AK486" s="31"/>
      <c r="AL486" s="31"/>
    </row>
    <row r="487" spans="1:38" s="97" customFormat="1" x14ac:dyDescent="0.2">
      <c r="A487" s="115"/>
      <c r="G487" s="182"/>
      <c r="H487" s="182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  <c r="AB487" s="31"/>
      <c r="AC487" s="31"/>
      <c r="AD487" s="31"/>
      <c r="AE487" s="31"/>
      <c r="AF487" s="31"/>
      <c r="AG487" s="31"/>
      <c r="AH487" s="31"/>
      <c r="AI487" s="31"/>
      <c r="AJ487" s="31"/>
      <c r="AK487" s="31"/>
      <c r="AL487" s="31"/>
    </row>
    <row r="488" spans="1:38" s="97" customFormat="1" x14ac:dyDescent="0.2">
      <c r="A488" s="115"/>
      <c r="G488" s="182"/>
      <c r="H488" s="182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  <c r="AB488" s="31"/>
      <c r="AC488" s="31"/>
      <c r="AD488" s="31"/>
      <c r="AE488" s="31"/>
      <c r="AF488" s="31"/>
      <c r="AG488" s="31"/>
      <c r="AH488" s="31"/>
      <c r="AI488" s="31"/>
      <c r="AJ488" s="31"/>
      <c r="AK488" s="31"/>
      <c r="AL488" s="31"/>
    </row>
    <row r="489" spans="1:38" s="97" customFormat="1" x14ac:dyDescent="0.2">
      <c r="A489" s="115"/>
      <c r="G489" s="182"/>
      <c r="H489" s="182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  <c r="AB489" s="31"/>
      <c r="AC489" s="31"/>
      <c r="AD489" s="31"/>
      <c r="AE489" s="31"/>
      <c r="AF489" s="31"/>
      <c r="AG489" s="31"/>
      <c r="AH489" s="31"/>
      <c r="AI489" s="31"/>
      <c r="AJ489" s="31"/>
      <c r="AK489" s="31"/>
      <c r="AL489" s="31"/>
    </row>
    <row r="490" spans="1:38" s="97" customFormat="1" x14ac:dyDescent="0.2">
      <c r="A490" s="115"/>
      <c r="G490" s="182"/>
      <c r="H490" s="182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  <c r="AB490" s="31"/>
      <c r="AC490" s="31"/>
      <c r="AD490" s="31"/>
      <c r="AE490" s="31"/>
      <c r="AF490" s="31"/>
      <c r="AG490" s="31"/>
      <c r="AH490" s="31"/>
      <c r="AI490" s="31"/>
      <c r="AJ490" s="31"/>
      <c r="AK490" s="31"/>
      <c r="AL490" s="31"/>
    </row>
    <row r="491" spans="1:38" s="97" customFormat="1" x14ac:dyDescent="0.2">
      <c r="A491" s="115"/>
      <c r="G491" s="182"/>
      <c r="H491" s="182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  <c r="AB491" s="31"/>
      <c r="AC491" s="31"/>
      <c r="AD491" s="31"/>
      <c r="AE491" s="31"/>
      <c r="AF491" s="31"/>
      <c r="AG491" s="31"/>
      <c r="AH491" s="31"/>
      <c r="AI491" s="31"/>
      <c r="AJ491" s="31"/>
      <c r="AK491" s="31"/>
      <c r="AL491" s="31"/>
    </row>
    <row r="492" spans="1:38" s="97" customFormat="1" x14ac:dyDescent="0.2">
      <c r="A492" s="115"/>
      <c r="G492" s="182"/>
      <c r="H492" s="182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  <c r="AB492" s="31"/>
      <c r="AC492" s="31"/>
      <c r="AD492" s="31"/>
      <c r="AE492" s="31"/>
      <c r="AF492" s="31"/>
      <c r="AG492" s="31"/>
      <c r="AH492" s="31"/>
      <c r="AI492" s="31"/>
      <c r="AJ492" s="31"/>
      <c r="AK492" s="31"/>
      <c r="AL492" s="31"/>
    </row>
    <row r="493" spans="1:38" s="97" customFormat="1" x14ac:dyDescent="0.2">
      <c r="A493" s="115"/>
      <c r="G493" s="182"/>
      <c r="H493" s="182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  <c r="AB493" s="31"/>
      <c r="AC493" s="31"/>
      <c r="AD493" s="31"/>
      <c r="AE493" s="31"/>
      <c r="AF493" s="31"/>
      <c r="AG493" s="31"/>
      <c r="AH493" s="31"/>
      <c r="AI493" s="31"/>
      <c r="AJ493" s="31"/>
      <c r="AK493" s="31"/>
      <c r="AL493" s="31"/>
    </row>
    <row r="494" spans="1:38" s="97" customFormat="1" x14ac:dyDescent="0.2">
      <c r="A494" s="115"/>
      <c r="G494" s="182"/>
      <c r="H494" s="182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  <c r="AB494" s="31"/>
      <c r="AC494" s="31"/>
      <c r="AD494" s="31"/>
      <c r="AE494" s="31"/>
      <c r="AF494" s="31"/>
      <c r="AG494" s="31"/>
      <c r="AH494" s="31"/>
      <c r="AI494" s="31"/>
      <c r="AJ494" s="31"/>
      <c r="AK494" s="31"/>
      <c r="AL494" s="31"/>
    </row>
    <row r="495" spans="1:38" s="97" customFormat="1" x14ac:dyDescent="0.2">
      <c r="A495" s="115"/>
      <c r="G495" s="182"/>
      <c r="H495" s="182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  <c r="AB495" s="31"/>
      <c r="AC495" s="31"/>
      <c r="AD495" s="31"/>
      <c r="AE495" s="31"/>
      <c r="AF495" s="31"/>
      <c r="AG495" s="31"/>
      <c r="AH495" s="31"/>
      <c r="AI495" s="31"/>
      <c r="AJ495" s="31"/>
      <c r="AK495" s="31"/>
      <c r="AL495" s="31"/>
    </row>
    <row r="496" spans="1:38" s="97" customFormat="1" x14ac:dyDescent="0.2">
      <c r="A496" s="115"/>
      <c r="G496" s="182"/>
      <c r="H496" s="182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  <c r="AB496" s="31"/>
      <c r="AC496" s="31"/>
      <c r="AD496" s="31"/>
      <c r="AE496" s="31"/>
      <c r="AF496" s="31"/>
      <c r="AG496" s="31"/>
      <c r="AH496" s="31"/>
      <c r="AI496" s="31"/>
      <c r="AJ496" s="31"/>
      <c r="AK496" s="31"/>
      <c r="AL496" s="31"/>
    </row>
    <row r="497" spans="1:38" s="97" customFormat="1" x14ac:dyDescent="0.2">
      <c r="A497" s="115"/>
      <c r="G497" s="182"/>
      <c r="H497" s="182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  <c r="AB497" s="31"/>
      <c r="AC497" s="31"/>
      <c r="AD497" s="31"/>
      <c r="AE497" s="31"/>
      <c r="AF497" s="31"/>
      <c r="AG497" s="31"/>
      <c r="AH497" s="31"/>
      <c r="AI497" s="31"/>
      <c r="AJ497" s="31"/>
      <c r="AK497" s="31"/>
      <c r="AL497" s="31"/>
    </row>
    <row r="498" spans="1:38" s="97" customFormat="1" x14ac:dyDescent="0.2">
      <c r="A498" s="115"/>
      <c r="G498" s="182"/>
      <c r="H498" s="182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  <c r="AB498" s="31"/>
      <c r="AC498" s="31"/>
      <c r="AD498" s="31"/>
      <c r="AE498" s="31"/>
      <c r="AF498" s="31"/>
      <c r="AG498" s="31"/>
      <c r="AH498" s="31"/>
      <c r="AI498" s="31"/>
      <c r="AJ498" s="31"/>
      <c r="AK498" s="31"/>
      <c r="AL498" s="31"/>
    </row>
    <row r="499" spans="1:38" s="97" customFormat="1" x14ac:dyDescent="0.2">
      <c r="A499" s="115"/>
      <c r="G499" s="182"/>
      <c r="H499" s="182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  <c r="AB499" s="31"/>
      <c r="AC499" s="31"/>
      <c r="AD499" s="31"/>
      <c r="AE499" s="31"/>
      <c r="AF499" s="31"/>
      <c r="AG499" s="31"/>
      <c r="AH499" s="31"/>
      <c r="AI499" s="31"/>
      <c r="AJ499" s="31"/>
      <c r="AK499" s="31"/>
      <c r="AL499" s="31"/>
    </row>
    <row r="500" spans="1:38" s="97" customFormat="1" x14ac:dyDescent="0.2">
      <c r="A500" s="115"/>
      <c r="G500" s="182"/>
      <c r="H500" s="182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  <c r="AB500" s="31"/>
      <c r="AC500" s="31"/>
      <c r="AD500" s="31"/>
      <c r="AE500" s="31"/>
      <c r="AF500" s="31"/>
      <c r="AG500" s="31"/>
      <c r="AH500" s="31"/>
      <c r="AI500" s="31"/>
      <c r="AJ500" s="31"/>
      <c r="AK500" s="31"/>
      <c r="AL500" s="31"/>
    </row>
    <row r="501" spans="1:38" s="97" customFormat="1" x14ac:dyDescent="0.2">
      <c r="A501" s="115"/>
      <c r="G501" s="182"/>
      <c r="H501" s="182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  <c r="AB501" s="31"/>
      <c r="AC501" s="31"/>
      <c r="AD501" s="31"/>
      <c r="AE501" s="31"/>
      <c r="AF501" s="31"/>
      <c r="AG501" s="31"/>
      <c r="AH501" s="31"/>
      <c r="AI501" s="31"/>
      <c r="AJ501" s="31"/>
      <c r="AK501" s="31"/>
      <c r="AL501" s="31"/>
    </row>
    <row r="502" spans="1:38" s="97" customFormat="1" x14ac:dyDescent="0.2">
      <c r="A502" s="115"/>
      <c r="G502" s="182"/>
      <c r="H502" s="182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  <c r="AB502" s="31"/>
      <c r="AC502" s="31"/>
      <c r="AD502" s="31"/>
      <c r="AE502" s="31"/>
      <c r="AF502" s="31"/>
      <c r="AG502" s="31"/>
      <c r="AH502" s="31"/>
      <c r="AI502" s="31"/>
      <c r="AJ502" s="31"/>
      <c r="AK502" s="31"/>
      <c r="AL502" s="31"/>
    </row>
    <row r="503" spans="1:38" s="97" customFormat="1" x14ac:dyDescent="0.2">
      <c r="A503" s="115"/>
      <c r="G503" s="182"/>
      <c r="H503" s="182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  <c r="AB503" s="31"/>
      <c r="AC503" s="31"/>
      <c r="AD503" s="31"/>
      <c r="AE503" s="31"/>
      <c r="AF503" s="31"/>
      <c r="AG503" s="31"/>
      <c r="AH503" s="31"/>
      <c r="AI503" s="31"/>
      <c r="AJ503" s="31"/>
      <c r="AK503" s="31"/>
      <c r="AL503" s="31"/>
    </row>
    <row r="504" spans="1:38" s="97" customFormat="1" x14ac:dyDescent="0.2">
      <c r="A504" s="115"/>
      <c r="G504" s="182"/>
      <c r="H504" s="182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  <c r="AB504" s="31"/>
      <c r="AC504" s="31"/>
      <c r="AD504" s="31"/>
      <c r="AE504" s="31"/>
      <c r="AF504" s="31"/>
      <c r="AG504" s="31"/>
      <c r="AH504" s="31"/>
      <c r="AI504" s="31"/>
      <c r="AJ504" s="31"/>
      <c r="AK504" s="31"/>
      <c r="AL504" s="31"/>
    </row>
    <row r="505" spans="1:38" s="97" customFormat="1" x14ac:dyDescent="0.2">
      <c r="A505" s="115"/>
      <c r="G505" s="182"/>
      <c r="H505" s="182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  <c r="AB505" s="31"/>
      <c r="AC505" s="31"/>
      <c r="AD505" s="31"/>
      <c r="AE505" s="31"/>
      <c r="AF505" s="31"/>
      <c r="AG505" s="31"/>
      <c r="AH505" s="31"/>
      <c r="AI505" s="31"/>
      <c r="AJ505" s="31"/>
      <c r="AK505" s="31"/>
      <c r="AL505" s="31"/>
    </row>
    <row r="506" spans="1:38" s="97" customFormat="1" x14ac:dyDescent="0.2">
      <c r="A506" s="115"/>
      <c r="G506" s="182"/>
      <c r="H506" s="182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  <c r="AB506" s="31"/>
      <c r="AC506" s="31"/>
      <c r="AD506" s="31"/>
      <c r="AE506" s="31"/>
      <c r="AF506" s="31"/>
      <c r="AG506" s="31"/>
      <c r="AH506" s="31"/>
      <c r="AI506" s="31"/>
      <c r="AJ506" s="31"/>
      <c r="AK506" s="31"/>
      <c r="AL506" s="31"/>
    </row>
    <row r="507" spans="1:38" s="97" customFormat="1" x14ac:dyDescent="0.2">
      <c r="A507" s="115"/>
      <c r="G507" s="182"/>
      <c r="H507" s="182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  <c r="AB507" s="31"/>
      <c r="AC507" s="31"/>
      <c r="AD507" s="31"/>
      <c r="AE507" s="31"/>
      <c r="AF507" s="31"/>
      <c r="AG507" s="31"/>
      <c r="AH507" s="31"/>
      <c r="AI507" s="31"/>
      <c r="AJ507" s="31"/>
      <c r="AK507" s="31"/>
      <c r="AL507" s="31"/>
    </row>
    <row r="508" spans="1:38" s="97" customFormat="1" x14ac:dyDescent="0.2">
      <c r="A508" s="115"/>
      <c r="G508" s="182"/>
      <c r="H508" s="182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  <c r="AB508" s="31"/>
      <c r="AC508" s="31"/>
      <c r="AD508" s="31"/>
      <c r="AE508" s="31"/>
      <c r="AF508" s="31"/>
      <c r="AG508" s="31"/>
      <c r="AH508" s="31"/>
      <c r="AI508" s="31"/>
      <c r="AJ508" s="31"/>
      <c r="AK508" s="31"/>
      <c r="AL508" s="31"/>
    </row>
    <row r="509" spans="1:38" s="97" customFormat="1" x14ac:dyDescent="0.2">
      <c r="A509" s="115"/>
      <c r="G509" s="182"/>
      <c r="H509" s="182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  <c r="AB509" s="31"/>
      <c r="AC509" s="31"/>
      <c r="AD509" s="31"/>
      <c r="AE509" s="31"/>
      <c r="AF509" s="31"/>
      <c r="AG509" s="31"/>
      <c r="AH509" s="31"/>
      <c r="AI509" s="31"/>
      <c r="AJ509" s="31"/>
      <c r="AK509" s="31"/>
      <c r="AL509" s="31"/>
    </row>
    <row r="510" spans="1:38" s="97" customFormat="1" x14ac:dyDescent="0.2">
      <c r="A510" s="115"/>
      <c r="G510" s="182"/>
      <c r="H510" s="182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  <c r="AB510" s="31"/>
      <c r="AC510" s="31"/>
      <c r="AD510" s="31"/>
      <c r="AE510" s="31"/>
      <c r="AF510" s="31"/>
      <c r="AG510" s="31"/>
      <c r="AH510" s="31"/>
      <c r="AI510" s="31"/>
      <c r="AJ510" s="31"/>
      <c r="AK510" s="31"/>
      <c r="AL510" s="31"/>
    </row>
    <row r="511" spans="1:38" s="97" customFormat="1" x14ac:dyDescent="0.2">
      <c r="A511" s="115"/>
      <c r="G511" s="182"/>
      <c r="H511" s="182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  <c r="AB511" s="31"/>
      <c r="AC511" s="31"/>
      <c r="AD511" s="31"/>
      <c r="AE511" s="31"/>
      <c r="AF511" s="31"/>
      <c r="AG511" s="31"/>
      <c r="AH511" s="31"/>
      <c r="AI511" s="31"/>
      <c r="AJ511" s="31"/>
      <c r="AK511" s="31"/>
      <c r="AL511" s="31"/>
    </row>
    <row r="512" spans="1:38" s="97" customFormat="1" x14ac:dyDescent="0.2">
      <c r="A512" s="115"/>
      <c r="G512" s="182"/>
      <c r="H512" s="182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  <c r="AB512" s="31"/>
      <c r="AC512" s="31"/>
      <c r="AD512" s="31"/>
      <c r="AE512" s="31"/>
      <c r="AF512" s="31"/>
      <c r="AG512" s="31"/>
      <c r="AH512" s="31"/>
      <c r="AI512" s="31"/>
      <c r="AJ512" s="31"/>
      <c r="AK512" s="31"/>
      <c r="AL512" s="31"/>
    </row>
    <row r="513" spans="1:38" s="97" customFormat="1" x14ac:dyDescent="0.2">
      <c r="A513" s="115"/>
      <c r="G513" s="182"/>
      <c r="H513" s="182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  <c r="AB513" s="31"/>
      <c r="AC513" s="31"/>
      <c r="AD513" s="31"/>
      <c r="AE513" s="31"/>
      <c r="AF513" s="31"/>
      <c r="AG513" s="31"/>
      <c r="AH513" s="31"/>
      <c r="AI513" s="31"/>
      <c r="AJ513" s="31"/>
      <c r="AK513" s="31"/>
      <c r="AL513" s="31"/>
    </row>
    <row r="514" spans="1:38" s="97" customFormat="1" x14ac:dyDescent="0.2">
      <c r="A514" s="115"/>
      <c r="G514" s="182"/>
      <c r="H514" s="182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  <c r="AB514" s="31"/>
      <c r="AC514" s="31"/>
      <c r="AD514" s="31"/>
      <c r="AE514" s="31"/>
      <c r="AF514" s="31"/>
      <c r="AG514" s="31"/>
      <c r="AH514" s="31"/>
      <c r="AI514" s="31"/>
      <c r="AJ514" s="31"/>
      <c r="AK514" s="31"/>
      <c r="AL514" s="31"/>
    </row>
    <row r="515" spans="1:38" s="97" customFormat="1" x14ac:dyDescent="0.2">
      <c r="A515" s="115"/>
      <c r="G515" s="182"/>
      <c r="H515" s="182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  <c r="AB515" s="31"/>
      <c r="AC515" s="31"/>
      <c r="AD515" s="31"/>
      <c r="AE515" s="31"/>
      <c r="AF515" s="31"/>
      <c r="AG515" s="31"/>
      <c r="AH515" s="31"/>
      <c r="AI515" s="31"/>
      <c r="AJ515" s="31"/>
      <c r="AK515" s="31"/>
      <c r="AL515" s="31"/>
    </row>
    <row r="516" spans="1:38" x14ac:dyDescent="0.2">
      <c r="A516" s="115"/>
    </row>
    <row r="517" spans="1:38" x14ac:dyDescent="0.2">
      <c r="A517" s="115"/>
    </row>
    <row r="518" spans="1:38" x14ac:dyDescent="0.2">
      <c r="A518" s="115"/>
    </row>
    <row r="519" spans="1:38" x14ac:dyDescent="0.2">
      <c r="A519" s="115"/>
    </row>
    <row r="520" spans="1:38" x14ac:dyDescent="0.2">
      <c r="A520" s="115"/>
    </row>
    <row r="521" spans="1:38" x14ac:dyDescent="0.2">
      <c r="A521" s="115"/>
    </row>
    <row r="522" spans="1:38" x14ac:dyDescent="0.2">
      <c r="A522" s="115"/>
    </row>
    <row r="523" spans="1:38" x14ac:dyDescent="0.2">
      <c r="A523" s="115"/>
    </row>
    <row r="524" spans="1:38" x14ac:dyDescent="0.2">
      <c r="A524" s="115"/>
    </row>
    <row r="525" spans="1:38" x14ac:dyDescent="0.2">
      <c r="A525" s="115"/>
    </row>
    <row r="526" spans="1:38" x14ac:dyDescent="0.2">
      <c r="A526" s="115"/>
    </row>
    <row r="527" spans="1:38" x14ac:dyDescent="0.2">
      <c r="A527" s="115"/>
    </row>
    <row r="528" spans="1:38" x14ac:dyDescent="0.2">
      <c r="A528" s="115"/>
    </row>
    <row r="529" spans="1:6" x14ac:dyDescent="0.2">
      <c r="A529" s="115"/>
    </row>
    <row r="530" spans="1:6" x14ac:dyDescent="0.2">
      <c r="A530" s="115"/>
    </row>
    <row r="531" spans="1:6" x14ac:dyDescent="0.2">
      <c r="A531" s="115"/>
    </row>
    <row r="532" spans="1:6" x14ac:dyDescent="0.2">
      <c r="A532" s="115"/>
    </row>
    <row r="533" spans="1:6" x14ac:dyDescent="0.2">
      <c r="A533" s="115"/>
    </row>
    <row r="534" spans="1:6" x14ac:dyDescent="0.2">
      <c r="A534" s="115"/>
    </row>
    <row r="535" spans="1:6" x14ac:dyDescent="0.2">
      <c r="A535" s="115"/>
    </row>
    <row r="536" spans="1:6" x14ac:dyDescent="0.2">
      <c r="A536" s="115"/>
    </row>
    <row r="537" spans="1:6" x14ac:dyDescent="0.2">
      <c r="A537" s="115"/>
    </row>
    <row r="538" spans="1:6" x14ac:dyDescent="0.2">
      <c r="A538" s="115"/>
      <c r="C538" s="163"/>
      <c r="D538" s="163"/>
      <c r="E538" s="163"/>
      <c r="F538" s="163"/>
    </row>
    <row r="539" spans="1:6" x14ac:dyDescent="0.2">
      <c r="A539" s="115"/>
      <c r="C539" s="163"/>
      <c r="D539" s="163"/>
      <c r="E539" s="163"/>
      <c r="F539" s="163"/>
    </row>
    <row r="540" spans="1:6" x14ac:dyDescent="0.2">
      <c r="A540" s="115"/>
      <c r="C540" s="163"/>
      <c r="D540" s="163"/>
      <c r="E540" s="163"/>
      <c r="F540" s="163"/>
    </row>
    <row r="541" spans="1:6" x14ac:dyDescent="0.2">
      <c r="A541" s="115"/>
      <c r="C541" s="163"/>
      <c r="D541" s="163"/>
      <c r="E541" s="163"/>
      <c r="F541" s="163"/>
    </row>
    <row r="542" spans="1:6" x14ac:dyDescent="0.2">
      <c r="A542" s="115"/>
    </row>
    <row r="543" spans="1:6" x14ac:dyDescent="0.2">
      <c r="A543" s="115"/>
    </row>
    <row r="544" spans="1:6" x14ac:dyDescent="0.2">
      <c r="A544" s="115"/>
    </row>
    <row r="545" spans="1:38" x14ac:dyDescent="0.2">
      <c r="A545" s="115"/>
    </row>
    <row r="546" spans="1:38" x14ac:dyDescent="0.2">
      <c r="A546" s="115"/>
    </row>
    <row r="547" spans="1:38" x14ac:dyDescent="0.2">
      <c r="A547" s="115"/>
    </row>
    <row r="548" spans="1:38" s="97" customFormat="1" x14ac:dyDescent="0.2">
      <c r="A548" s="115"/>
      <c r="C548" s="163"/>
      <c r="D548" s="163"/>
      <c r="E548" s="163"/>
      <c r="F548" s="163"/>
      <c r="G548" s="182"/>
      <c r="H548" s="182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  <c r="AB548" s="31"/>
      <c r="AC548" s="31"/>
      <c r="AD548" s="31"/>
      <c r="AE548" s="31"/>
      <c r="AF548" s="31"/>
      <c r="AG548" s="31"/>
      <c r="AH548" s="31"/>
      <c r="AI548" s="31"/>
      <c r="AJ548" s="31"/>
      <c r="AK548" s="31"/>
      <c r="AL548" s="31"/>
    </row>
    <row r="549" spans="1:38" s="97" customFormat="1" x14ac:dyDescent="0.2">
      <c r="A549" s="115"/>
      <c r="G549" s="182"/>
      <c r="H549" s="182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  <c r="AB549" s="31"/>
      <c r="AC549" s="31"/>
      <c r="AD549" s="31"/>
      <c r="AE549" s="31"/>
      <c r="AF549" s="31"/>
      <c r="AG549" s="31"/>
      <c r="AH549" s="31"/>
      <c r="AI549" s="31"/>
      <c r="AJ549" s="31"/>
      <c r="AK549" s="31"/>
      <c r="AL549" s="31"/>
    </row>
    <row r="550" spans="1:38" s="97" customFormat="1" x14ac:dyDescent="0.2">
      <c r="A550" s="115"/>
      <c r="G550" s="182"/>
      <c r="H550" s="182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  <c r="AB550" s="31"/>
      <c r="AC550" s="31"/>
      <c r="AD550" s="31"/>
      <c r="AE550" s="31"/>
      <c r="AF550" s="31"/>
      <c r="AG550" s="31"/>
      <c r="AH550" s="31"/>
      <c r="AI550" s="31"/>
      <c r="AJ550" s="31"/>
      <c r="AK550" s="31"/>
      <c r="AL550" s="31"/>
    </row>
    <row r="551" spans="1:38" s="97" customFormat="1" x14ac:dyDescent="0.2">
      <c r="A551" s="115"/>
      <c r="G551" s="182"/>
      <c r="H551" s="182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  <c r="AB551" s="31"/>
      <c r="AC551" s="31"/>
      <c r="AD551" s="31"/>
      <c r="AE551" s="31"/>
      <c r="AF551" s="31"/>
      <c r="AG551" s="31"/>
      <c r="AH551" s="31"/>
      <c r="AI551" s="31"/>
      <c r="AJ551" s="31"/>
      <c r="AK551" s="31"/>
      <c r="AL551" s="31"/>
    </row>
    <row r="552" spans="1:38" s="97" customFormat="1" x14ac:dyDescent="0.2">
      <c r="A552" s="115"/>
      <c r="G552" s="182"/>
      <c r="H552" s="182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  <c r="AF552" s="31"/>
      <c r="AG552" s="31"/>
      <c r="AH552" s="31"/>
      <c r="AI552" s="31"/>
      <c r="AJ552" s="31"/>
      <c r="AK552" s="31"/>
      <c r="AL552" s="31"/>
    </row>
    <row r="553" spans="1:38" s="97" customFormat="1" x14ac:dyDescent="0.2">
      <c r="A553" s="115"/>
      <c r="G553" s="182"/>
      <c r="H553" s="182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  <c r="AG553" s="31"/>
      <c r="AH553" s="31"/>
      <c r="AI553" s="31"/>
      <c r="AJ553" s="31"/>
      <c r="AK553" s="31"/>
      <c r="AL553" s="31"/>
    </row>
    <row r="554" spans="1:38" s="97" customFormat="1" x14ac:dyDescent="0.2">
      <c r="A554" s="115"/>
      <c r="G554" s="182"/>
      <c r="H554" s="182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  <c r="AF554" s="31"/>
      <c r="AG554" s="31"/>
      <c r="AH554" s="31"/>
      <c r="AI554" s="31"/>
      <c r="AJ554" s="31"/>
      <c r="AK554" s="31"/>
      <c r="AL554" s="31"/>
    </row>
    <row r="555" spans="1:38" s="97" customFormat="1" x14ac:dyDescent="0.2">
      <c r="A555" s="115"/>
      <c r="G555" s="182"/>
      <c r="H555" s="182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31"/>
      <c r="AG555" s="31"/>
      <c r="AH555" s="31"/>
      <c r="AI555" s="31"/>
      <c r="AJ555" s="31"/>
      <c r="AK555" s="31"/>
      <c r="AL555" s="31"/>
    </row>
    <row r="556" spans="1:38" s="97" customFormat="1" x14ac:dyDescent="0.2">
      <c r="A556" s="115"/>
      <c r="G556" s="182"/>
      <c r="H556" s="182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  <c r="AB556" s="31"/>
      <c r="AC556" s="31"/>
      <c r="AD556" s="31"/>
      <c r="AE556" s="31"/>
      <c r="AF556" s="31"/>
      <c r="AG556" s="31"/>
      <c r="AH556" s="31"/>
      <c r="AI556" s="31"/>
      <c r="AJ556" s="31"/>
      <c r="AK556" s="31"/>
      <c r="AL556" s="31"/>
    </row>
    <row r="557" spans="1:38" s="97" customFormat="1" x14ac:dyDescent="0.2">
      <c r="A557" s="115"/>
      <c r="G557" s="182"/>
      <c r="H557" s="182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  <c r="AB557" s="31"/>
      <c r="AC557" s="31"/>
      <c r="AD557" s="31"/>
      <c r="AE557" s="31"/>
      <c r="AF557" s="31"/>
      <c r="AG557" s="31"/>
      <c r="AH557" s="31"/>
      <c r="AI557" s="31"/>
      <c r="AJ557" s="31"/>
      <c r="AK557" s="31"/>
      <c r="AL557" s="31"/>
    </row>
    <row r="558" spans="1:38" s="97" customFormat="1" x14ac:dyDescent="0.2">
      <c r="A558" s="115"/>
      <c r="G558" s="182"/>
      <c r="H558" s="182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  <c r="AB558" s="31"/>
      <c r="AC558" s="31"/>
      <c r="AD558" s="31"/>
      <c r="AE558" s="31"/>
      <c r="AF558" s="31"/>
      <c r="AG558" s="31"/>
      <c r="AH558" s="31"/>
      <c r="AI558" s="31"/>
      <c r="AJ558" s="31"/>
      <c r="AK558" s="31"/>
      <c r="AL558" s="31"/>
    </row>
    <row r="559" spans="1:38" s="97" customFormat="1" x14ac:dyDescent="0.2">
      <c r="A559" s="115"/>
      <c r="G559" s="182"/>
      <c r="H559" s="182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  <c r="AB559" s="31"/>
      <c r="AC559" s="31"/>
      <c r="AD559" s="31"/>
      <c r="AE559" s="31"/>
      <c r="AF559" s="31"/>
      <c r="AG559" s="31"/>
      <c r="AH559" s="31"/>
      <c r="AI559" s="31"/>
      <c r="AJ559" s="31"/>
      <c r="AK559" s="31"/>
      <c r="AL559" s="31"/>
    </row>
    <row r="560" spans="1:38" s="97" customFormat="1" x14ac:dyDescent="0.2">
      <c r="A560" s="115"/>
      <c r="G560" s="182"/>
      <c r="H560" s="182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  <c r="AB560" s="31"/>
      <c r="AC560" s="31"/>
      <c r="AD560" s="31"/>
      <c r="AE560" s="31"/>
      <c r="AF560" s="31"/>
      <c r="AG560" s="31"/>
      <c r="AH560" s="31"/>
      <c r="AI560" s="31"/>
      <c r="AJ560" s="31"/>
      <c r="AK560" s="31"/>
      <c r="AL560" s="31"/>
    </row>
    <row r="561" spans="1:38" s="97" customFormat="1" x14ac:dyDescent="0.2">
      <c r="A561" s="115"/>
      <c r="G561" s="182"/>
      <c r="H561" s="182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  <c r="AB561" s="31"/>
      <c r="AC561" s="31"/>
      <c r="AD561" s="31"/>
      <c r="AE561" s="31"/>
      <c r="AF561" s="31"/>
      <c r="AG561" s="31"/>
      <c r="AH561" s="31"/>
      <c r="AI561" s="31"/>
      <c r="AJ561" s="31"/>
      <c r="AK561" s="31"/>
      <c r="AL561" s="31"/>
    </row>
    <row r="562" spans="1:38" s="97" customFormat="1" x14ac:dyDescent="0.2">
      <c r="A562" s="115"/>
      <c r="G562" s="182"/>
      <c r="H562" s="182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  <c r="AB562" s="31"/>
      <c r="AC562" s="31"/>
      <c r="AD562" s="31"/>
      <c r="AE562" s="31"/>
      <c r="AF562" s="31"/>
      <c r="AG562" s="31"/>
      <c r="AH562" s="31"/>
      <c r="AI562" s="31"/>
      <c r="AJ562" s="31"/>
      <c r="AK562" s="31"/>
      <c r="AL562" s="31"/>
    </row>
    <row r="563" spans="1:38" s="97" customFormat="1" x14ac:dyDescent="0.2">
      <c r="A563" s="115"/>
      <c r="G563" s="182"/>
      <c r="H563" s="182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  <c r="AB563" s="31"/>
      <c r="AC563" s="31"/>
      <c r="AD563" s="31"/>
      <c r="AE563" s="31"/>
      <c r="AF563" s="31"/>
      <c r="AG563" s="31"/>
      <c r="AH563" s="31"/>
      <c r="AI563" s="31"/>
      <c r="AJ563" s="31"/>
      <c r="AK563" s="31"/>
      <c r="AL563" s="31"/>
    </row>
    <row r="564" spans="1:38" x14ac:dyDescent="0.2">
      <c r="A564" s="115"/>
    </row>
    <row r="565" spans="1:38" x14ac:dyDescent="0.2">
      <c r="A565" s="115"/>
    </row>
    <row r="566" spans="1:38" x14ac:dyDescent="0.2">
      <c r="A566" s="115"/>
    </row>
    <row r="567" spans="1:38" x14ac:dyDescent="0.2">
      <c r="A567" s="115"/>
    </row>
    <row r="568" spans="1:38" x14ac:dyDescent="0.2">
      <c r="A568" s="115"/>
    </row>
    <row r="569" spans="1:38" x14ac:dyDescent="0.2">
      <c r="A569" s="115"/>
    </row>
    <row r="570" spans="1:38" x14ac:dyDescent="0.2">
      <c r="A570" s="115"/>
    </row>
    <row r="571" spans="1:38" x14ac:dyDescent="0.2">
      <c r="A571" s="115"/>
    </row>
    <row r="572" spans="1:38" x14ac:dyDescent="0.2">
      <c r="A572" s="115"/>
    </row>
    <row r="573" spans="1:38" x14ac:dyDescent="0.2">
      <c r="A573" s="115"/>
    </row>
    <row r="574" spans="1:38" x14ac:dyDescent="0.2">
      <c r="A574" s="115"/>
    </row>
    <row r="575" spans="1:38" x14ac:dyDescent="0.2">
      <c r="A575" s="115"/>
    </row>
    <row r="576" spans="1:38" x14ac:dyDescent="0.2">
      <c r="A576" s="115"/>
    </row>
    <row r="577" spans="1:6" x14ac:dyDescent="0.2">
      <c r="A577" s="115"/>
    </row>
    <row r="578" spans="1:6" x14ac:dyDescent="0.2">
      <c r="A578" s="115"/>
    </row>
    <row r="579" spans="1:6" x14ac:dyDescent="0.2">
      <c r="A579" s="115"/>
    </row>
    <row r="580" spans="1:6" x14ac:dyDescent="0.2">
      <c r="A580" s="115"/>
    </row>
    <row r="581" spans="1:6" x14ac:dyDescent="0.2">
      <c r="A581" s="115"/>
    </row>
    <row r="582" spans="1:6" x14ac:dyDescent="0.2">
      <c r="A582" s="115"/>
    </row>
    <row r="583" spans="1:6" x14ac:dyDescent="0.2">
      <c r="A583" s="115"/>
    </row>
    <row r="584" spans="1:6" x14ac:dyDescent="0.2">
      <c r="A584" s="115"/>
    </row>
    <row r="585" spans="1:6" x14ac:dyDescent="0.2">
      <c r="A585" s="115"/>
    </row>
    <row r="586" spans="1:6" x14ac:dyDescent="0.2">
      <c r="A586" s="115"/>
    </row>
    <row r="587" spans="1:6" x14ac:dyDescent="0.2">
      <c r="A587" s="115"/>
      <c r="C587" s="163"/>
      <c r="D587" s="163"/>
      <c r="E587" s="163"/>
      <c r="F587" s="163"/>
    </row>
    <row r="588" spans="1:6" x14ac:dyDescent="0.2">
      <c r="A588" s="115"/>
    </row>
    <row r="589" spans="1:6" x14ac:dyDescent="0.2">
      <c r="A589" s="115"/>
    </row>
    <row r="590" spans="1:6" x14ac:dyDescent="0.2">
      <c r="A590" s="115"/>
    </row>
    <row r="591" spans="1:6" x14ac:dyDescent="0.2">
      <c r="A591" s="115"/>
    </row>
    <row r="592" spans="1:6" x14ac:dyDescent="0.2">
      <c r="A592" s="115"/>
    </row>
    <row r="593" spans="1:1" x14ac:dyDescent="0.2">
      <c r="A593" s="115"/>
    </row>
    <row r="594" spans="1:1" x14ac:dyDescent="0.2">
      <c r="A594" s="115"/>
    </row>
    <row r="595" spans="1:1" x14ac:dyDescent="0.2">
      <c r="A595" s="115"/>
    </row>
    <row r="596" spans="1:1" x14ac:dyDescent="0.2">
      <c r="A596" s="115"/>
    </row>
    <row r="597" spans="1:1" x14ac:dyDescent="0.2">
      <c r="A597" s="115"/>
    </row>
    <row r="598" spans="1:1" x14ac:dyDescent="0.2">
      <c r="A598" s="115"/>
    </row>
    <row r="599" spans="1:1" x14ac:dyDescent="0.2">
      <c r="A599" s="115"/>
    </row>
    <row r="600" spans="1:1" x14ac:dyDescent="0.2">
      <c r="A600" s="115"/>
    </row>
    <row r="601" spans="1:1" x14ac:dyDescent="0.2">
      <c r="A601" s="115"/>
    </row>
    <row r="602" spans="1:1" x14ac:dyDescent="0.2">
      <c r="A602" s="115"/>
    </row>
    <row r="603" spans="1:1" x14ac:dyDescent="0.2">
      <c r="A603" s="115"/>
    </row>
    <row r="604" spans="1:1" x14ac:dyDescent="0.2">
      <c r="A604" s="115"/>
    </row>
    <row r="605" spans="1:1" x14ac:dyDescent="0.2">
      <c r="A605" s="115"/>
    </row>
    <row r="606" spans="1:1" x14ac:dyDescent="0.2">
      <c r="A606" s="115"/>
    </row>
    <row r="607" spans="1:1" x14ac:dyDescent="0.2">
      <c r="A607" s="115"/>
    </row>
    <row r="608" spans="1:1" x14ac:dyDescent="0.2">
      <c r="A608" s="115"/>
    </row>
    <row r="609" spans="1:38" x14ac:dyDescent="0.2">
      <c r="A609" s="115"/>
    </row>
    <row r="610" spans="1:38" x14ac:dyDescent="0.2">
      <c r="A610" s="115"/>
    </row>
    <row r="611" spans="1:38" x14ac:dyDescent="0.2">
      <c r="A611" s="115"/>
    </row>
    <row r="612" spans="1:38" s="97" customFormat="1" x14ac:dyDescent="0.2">
      <c r="A612" s="115"/>
      <c r="G612" s="182"/>
      <c r="H612" s="182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  <c r="AB612" s="31"/>
      <c r="AC612" s="31"/>
      <c r="AD612" s="31"/>
      <c r="AE612" s="31"/>
      <c r="AF612" s="31"/>
      <c r="AG612" s="31"/>
      <c r="AH612" s="31"/>
      <c r="AI612" s="31"/>
      <c r="AJ612" s="31"/>
      <c r="AK612" s="31"/>
      <c r="AL612" s="31"/>
    </row>
    <row r="613" spans="1:38" s="97" customFormat="1" x14ac:dyDescent="0.2">
      <c r="A613" s="115"/>
      <c r="C613" s="163"/>
      <c r="D613" s="163"/>
      <c r="E613" s="163"/>
      <c r="F613" s="163"/>
      <c r="G613" s="182"/>
      <c r="H613" s="182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  <c r="AB613" s="31"/>
      <c r="AC613" s="31"/>
      <c r="AD613" s="31"/>
      <c r="AE613" s="31"/>
      <c r="AF613" s="31"/>
      <c r="AG613" s="31"/>
      <c r="AH613" s="31"/>
      <c r="AI613" s="31"/>
      <c r="AJ613" s="31"/>
      <c r="AK613" s="31"/>
      <c r="AL613" s="31"/>
    </row>
    <row r="614" spans="1:38" s="97" customFormat="1" x14ac:dyDescent="0.2">
      <c r="A614" s="115"/>
      <c r="C614" s="163"/>
      <c r="D614" s="163"/>
      <c r="E614" s="163"/>
      <c r="F614" s="163"/>
      <c r="G614" s="182"/>
      <c r="H614" s="182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  <c r="AB614" s="31"/>
      <c r="AC614" s="31"/>
      <c r="AD614" s="31"/>
      <c r="AE614" s="31"/>
      <c r="AF614" s="31"/>
      <c r="AG614" s="31"/>
      <c r="AH614" s="31"/>
      <c r="AI614" s="31"/>
      <c r="AJ614" s="31"/>
      <c r="AK614" s="31"/>
      <c r="AL614" s="31"/>
    </row>
    <row r="615" spans="1:38" s="97" customFormat="1" x14ac:dyDescent="0.2">
      <c r="A615" s="115"/>
      <c r="C615" s="163"/>
      <c r="D615" s="163"/>
      <c r="E615" s="163"/>
      <c r="F615" s="163"/>
      <c r="G615" s="182"/>
      <c r="H615" s="182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  <c r="AB615" s="31"/>
      <c r="AC615" s="31"/>
      <c r="AD615" s="31"/>
      <c r="AE615" s="31"/>
      <c r="AF615" s="31"/>
      <c r="AG615" s="31"/>
      <c r="AH615" s="31"/>
      <c r="AI615" s="31"/>
      <c r="AJ615" s="31"/>
      <c r="AK615" s="31"/>
      <c r="AL615" s="31"/>
    </row>
    <row r="616" spans="1:38" s="97" customFormat="1" x14ac:dyDescent="0.2">
      <c r="A616" s="115"/>
      <c r="G616" s="182"/>
      <c r="H616" s="182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  <c r="AB616" s="31"/>
      <c r="AC616" s="31"/>
      <c r="AD616" s="31"/>
      <c r="AE616" s="31"/>
      <c r="AF616" s="31"/>
      <c r="AG616" s="31"/>
      <c r="AH616" s="31"/>
      <c r="AI616" s="31"/>
      <c r="AJ616" s="31"/>
      <c r="AK616" s="31"/>
      <c r="AL616" s="31"/>
    </row>
    <row r="617" spans="1:38" s="97" customFormat="1" x14ac:dyDescent="0.2">
      <c r="A617" s="115"/>
      <c r="G617" s="182"/>
      <c r="H617" s="182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  <c r="AB617" s="31"/>
      <c r="AC617" s="31"/>
      <c r="AD617" s="31"/>
      <c r="AE617" s="31"/>
      <c r="AF617" s="31"/>
      <c r="AG617" s="31"/>
      <c r="AH617" s="31"/>
      <c r="AI617" s="31"/>
      <c r="AJ617" s="31"/>
      <c r="AK617" s="31"/>
      <c r="AL617" s="31"/>
    </row>
    <row r="618" spans="1:38" s="97" customFormat="1" x14ac:dyDescent="0.2">
      <c r="A618" s="115"/>
      <c r="E618" s="105"/>
      <c r="F618" s="105"/>
      <c r="G618" s="182"/>
      <c r="H618" s="182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  <c r="AB618" s="31"/>
      <c r="AC618" s="31"/>
      <c r="AD618" s="31"/>
      <c r="AE618" s="31"/>
      <c r="AF618" s="31"/>
      <c r="AG618" s="31"/>
      <c r="AH618" s="31"/>
      <c r="AI618" s="31"/>
      <c r="AJ618" s="31"/>
      <c r="AK618" s="31"/>
      <c r="AL618" s="31"/>
    </row>
    <row r="619" spans="1:38" s="97" customFormat="1" x14ac:dyDescent="0.2">
      <c r="A619" s="115"/>
      <c r="G619" s="182"/>
      <c r="H619" s="182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  <c r="AB619" s="31"/>
      <c r="AC619" s="31"/>
      <c r="AD619" s="31"/>
      <c r="AE619" s="31"/>
      <c r="AF619" s="31"/>
      <c r="AG619" s="31"/>
      <c r="AH619" s="31"/>
      <c r="AI619" s="31"/>
      <c r="AJ619" s="31"/>
      <c r="AK619" s="31"/>
      <c r="AL619" s="31"/>
    </row>
    <row r="620" spans="1:38" s="97" customFormat="1" x14ac:dyDescent="0.2">
      <c r="A620" s="115"/>
      <c r="G620" s="182"/>
      <c r="H620" s="182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  <c r="AB620" s="31"/>
      <c r="AC620" s="31"/>
      <c r="AD620" s="31"/>
      <c r="AE620" s="31"/>
      <c r="AF620" s="31"/>
      <c r="AG620" s="31"/>
      <c r="AH620" s="31"/>
      <c r="AI620" s="31"/>
      <c r="AJ620" s="31"/>
      <c r="AK620" s="31"/>
      <c r="AL620" s="31"/>
    </row>
    <row r="621" spans="1:38" s="97" customFormat="1" x14ac:dyDescent="0.2">
      <c r="A621" s="115"/>
      <c r="G621" s="182"/>
      <c r="H621" s="182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  <c r="AB621" s="31"/>
      <c r="AC621" s="31"/>
      <c r="AD621" s="31"/>
      <c r="AE621" s="31"/>
      <c r="AF621" s="31"/>
      <c r="AG621" s="31"/>
      <c r="AH621" s="31"/>
      <c r="AI621" s="31"/>
      <c r="AJ621" s="31"/>
      <c r="AK621" s="31"/>
      <c r="AL621" s="31"/>
    </row>
    <row r="622" spans="1:38" s="97" customFormat="1" x14ac:dyDescent="0.2">
      <c r="A622" s="115"/>
      <c r="G622" s="182"/>
      <c r="H622" s="182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  <c r="AB622" s="31"/>
      <c r="AC622" s="31"/>
      <c r="AD622" s="31"/>
      <c r="AE622" s="31"/>
      <c r="AF622" s="31"/>
      <c r="AG622" s="31"/>
      <c r="AH622" s="31"/>
      <c r="AI622" s="31"/>
      <c r="AJ622" s="31"/>
      <c r="AK622" s="31"/>
      <c r="AL622" s="31"/>
    </row>
    <row r="623" spans="1:38" s="97" customFormat="1" x14ac:dyDescent="0.2">
      <c r="A623" s="115"/>
      <c r="G623" s="182"/>
      <c r="H623" s="182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  <c r="AB623" s="31"/>
      <c r="AC623" s="31"/>
      <c r="AD623" s="31"/>
      <c r="AE623" s="31"/>
      <c r="AF623" s="31"/>
      <c r="AG623" s="31"/>
      <c r="AH623" s="31"/>
      <c r="AI623" s="31"/>
      <c r="AJ623" s="31"/>
      <c r="AK623" s="31"/>
      <c r="AL623" s="31"/>
    </row>
    <row r="624" spans="1:38" s="97" customFormat="1" x14ac:dyDescent="0.2">
      <c r="A624" s="115"/>
      <c r="G624" s="182"/>
      <c r="H624" s="182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  <c r="AB624" s="31"/>
      <c r="AC624" s="31"/>
      <c r="AD624" s="31"/>
      <c r="AE624" s="31"/>
      <c r="AF624" s="31"/>
      <c r="AG624" s="31"/>
      <c r="AH624" s="31"/>
      <c r="AI624" s="31"/>
      <c r="AJ624" s="31"/>
      <c r="AK624" s="31"/>
      <c r="AL624" s="31"/>
    </row>
    <row r="625" spans="1:38" s="97" customFormat="1" x14ac:dyDescent="0.2">
      <c r="A625" s="115"/>
      <c r="G625" s="182"/>
      <c r="H625" s="182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  <c r="AB625" s="31"/>
      <c r="AC625" s="31"/>
      <c r="AD625" s="31"/>
      <c r="AE625" s="31"/>
      <c r="AF625" s="31"/>
      <c r="AG625" s="31"/>
      <c r="AH625" s="31"/>
      <c r="AI625" s="31"/>
      <c r="AJ625" s="31"/>
      <c r="AK625" s="31"/>
      <c r="AL625" s="31"/>
    </row>
    <row r="626" spans="1:38" s="97" customFormat="1" x14ac:dyDescent="0.2">
      <c r="A626" s="115"/>
      <c r="G626" s="182"/>
      <c r="H626" s="182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  <c r="AB626" s="31"/>
      <c r="AC626" s="31"/>
      <c r="AD626" s="31"/>
      <c r="AE626" s="31"/>
      <c r="AF626" s="31"/>
      <c r="AG626" s="31"/>
      <c r="AH626" s="31"/>
      <c r="AI626" s="31"/>
      <c r="AJ626" s="31"/>
      <c r="AK626" s="31"/>
      <c r="AL626" s="31"/>
    </row>
    <row r="627" spans="1:38" s="97" customFormat="1" x14ac:dyDescent="0.2">
      <c r="A627" s="115"/>
      <c r="G627" s="182"/>
      <c r="H627" s="182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  <c r="AB627" s="31"/>
      <c r="AC627" s="31"/>
      <c r="AD627" s="31"/>
      <c r="AE627" s="31"/>
      <c r="AF627" s="31"/>
      <c r="AG627" s="31"/>
      <c r="AH627" s="31"/>
      <c r="AI627" s="31"/>
      <c r="AJ627" s="31"/>
      <c r="AK627" s="31"/>
      <c r="AL627" s="31"/>
    </row>
    <row r="628" spans="1:38" s="97" customFormat="1" x14ac:dyDescent="0.2">
      <c r="A628" s="115"/>
      <c r="G628" s="182"/>
      <c r="H628" s="182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  <c r="AB628" s="31"/>
      <c r="AC628" s="31"/>
      <c r="AD628" s="31"/>
      <c r="AE628" s="31"/>
      <c r="AF628" s="31"/>
      <c r="AG628" s="31"/>
      <c r="AH628" s="31"/>
      <c r="AI628" s="31"/>
      <c r="AJ628" s="31"/>
      <c r="AK628" s="31"/>
      <c r="AL628" s="31"/>
    </row>
    <row r="629" spans="1:38" s="97" customFormat="1" x14ac:dyDescent="0.2">
      <c r="A629" s="115"/>
      <c r="G629" s="182"/>
      <c r="H629" s="182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  <c r="AB629" s="31"/>
      <c r="AC629" s="31"/>
      <c r="AD629" s="31"/>
      <c r="AE629" s="31"/>
      <c r="AF629" s="31"/>
      <c r="AG629" s="31"/>
      <c r="AH629" s="31"/>
      <c r="AI629" s="31"/>
      <c r="AJ629" s="31"/>
      <c r="AK629" s="31"/>
      <c r="AL629" s="31"/>
    </row>
    <row r="630" spans="1:38" s="97" customFormat="1" x14ac:dyDescent="0.2">
      <c r="A630" s="115"/>
      <c r="G630" s="182"/>
      <c r="H630" s="182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  <c r="AB630" s="31"/>
      <c r="AC630" s="31"/>
      <c r="AD630" s="31"/>
      <c r="AE630" s="31"/>
      <c r="AF630" s="31"/>
      <c r="AG630" s="31"/>
      <c r="AH630" s="31"/>
      <c r="AI630" s="31"/>
      <c r="AJ630" s="31"/>
      <c r="AK630" s="31"/>
      <c r="AL630" s="31"/>
    </row>
    <row r="631" spans="1:38" s="97" customFormat="1" x14ac:dyDescent="0.2">
      <c r="A631" s="115"/>
      <c r="G631" s="182"/>
      <c r="H631" s="182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  <c r="AB631" s="31"/>
      <c r="AC631" s="31"/>
      <c r="AD631" s="31"/>
      <c r="AE631" s="31"/>
      <c r="AF631" s="31"/>
      <c r="AG631" s="31"/>
      <c r="AH631" s="31"/>
      <c r="AI631" s="31"/>
      <c r="AJ631" s="31"/>
      <c r="AK631" s="31"/>
      <c r="AL631" s="31"/>
    </row>
    <row r="632" spans="1:38" s="97" customFormat="1" x14ac:dyDescent="0.2">
      <c r="A632" s="115"/>
      <c r="G632" s="182"/>
      <c r="H632" s="182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  <c r="AB632" s="31"/>
      <c r="AC632" s="31"/>
      <c r="AD632" s="31"/>
      <c r="AE632" s="31"/>
      <c r="AF632" s="31"/>
      <c r="AG632" s="31"/>
      <c r="AH632" s="31"/>
      <c r="AI632" s="31"/>
      <c r="AJ632" s="31"/>
      <c r="AK632" s="31"/>
      <c r="AL632" s="31"/>
    </row>
    <row r="633" spans="1:38" s="97" customFormat="1" x14ac:dyDescent="0.2">
      <c r="A633" s="115"/>
      <c r="G633" s="182"/>
      <c r="H633" s="182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  <c r="AB633" s="31"/>
      <c r="AC633" s="31"/>
      <c r="AD633" s="31"/>
      <c r="AE633" s="31"/>
      <c r="AF633" s="31"/>
      <c r="AG633" s="31"/>
      <c r="AH633" s="31"/>
      <c r="AI633" s="31"/>
      <c r="AJ633" s="31"/>
      <c r="AK633" s="31"/>
      <c r="AL633" s="31"/>
    </row>
    <row r="634" spans="1:38" s="97" customFormat="1" x14ac:dyDescent="0.2">
      <c r="A634" s="115"/>
      <c r="G634" s="182"/>
      <c r="H634" s="182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  <c r="AB634" s="31"/>
      <c r="AC634" s="31"/>
      <c r="AD634" s="31"/>
      <c r="AE634" s="31"/>
      <c r="AF634" s="31"/>
      <c r="AG634" s="31"/>
      <c r="AH634" s="31"/>
      <c r="AI634" s="31"/>
      <c r="AJ634" s="31"/>
      <c r="AK634" s="31"/>
      <c r="AL634" s="31"/>
    </row>
    <row r="635" spans="1:38" s="97" customFormat="1" x14ac:dyDescent="0.2">
      <c r="A635" s="115"/>
      <c r="G635" s="182"/>
      <c r="H635" s="182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  <c r="AB635" s="31"/>
      <c r="AC635" s="31"/>
      <c r="AD635" s="31"/>
      <c r="AE635" s="31"/>
      <c r="AF635" s="31"/>
      <c r="AG635" s="31"/>
      <c r="AH635" s="31"/>
      <c r="AI635" s="31"/>
      <c r="AJ635" s="31"/>
      <c r="AK635" s="31"/>
      <c r="AL635" s="31"/>
    </row>
    <row r="636" spans="1:38" s="97" customFormat="1" x14ac:dyDescent="0.2">
      <c r="A636" s="115"/>
      <c r="G636" s="182"/>
      <c r="H636" s="182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  <c r="AB636" s="31"/>
      <c r="AC636" s="31"/>
      <c r="AD636" s="31"/>
      <c r="AE636" s="31"/>
      <c r="AF636" s="31"/>
      <c r="AG636" s="31"/>
      <c r="AH636" s="31"/>
      <c r="AI636" s="31"/>
      <c r="AJ636" s="31"/>
      <c r="AK636" s="31"/>
      <c r="AL636" s="31"/>
    </row>
    <row r="637" spans="1:38" s="97" customFormat="1" x14ac:dyDescent="0.2">
      <c r="A637" s="115"/>
      <c r="G637" s="182"/>
      <c r="H637" s="182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  <c r="AB637" s="31"/>
      <c r="AC637" s="31"/>
      <c r="AD637" s="31"/>
      <c r="AE637" s="31"/>
      <c r="AF637" s="31"/>
      <c r="AG637" s="31"/>
      <c r="AH637" s="31"/>
      <c r="AI637" s="31"/>
      <c r="AJ637" s="31"/>
      <c r="AK637" s="31"/>
      <c r="AL637" s="31"/>
    </row>
    <row r="638" spans="1:38" s="97" customFormat="1" x14ac:dyDescent="0.2">
      <c r="A638" s="115"/>
      <c r="G638" s="182"/>
      <c r="H638" s="182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  <c r="AB638" s="31"/>
      <c r="AC638" s="31"/>
      <c r="AD638" s="31"/>
      <c r="AE638" s="31"/>
      <c r="AF638" s="31"/>
      <c r="AG638" s="31"/>
      <c r="AH638" s="31"/>
      <c r="AI638" s="31"/>
      <c r="AJ638" s="31"/>
      <c r="AK638" s="31"/>
      <c r="AL638" s="31"/>
    </row>
    <row r="639" spans="1:38" s="97" customFormat="1" x14ac:dyDescent="0.2">
      <c r="A639" s="115"/>
      <c r="G639" s="182"/>
      <c r="H639" s="182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  <c r="AB639" s="31"/>
      <c r="AC639" s="31"/>
      <c r="AD639" s="31"/>
      <c r="AE639" s="31"/>
      <c r="AF639" s="31"/>
      <c r="AG639" s="31"/>
      <c r="AH639" s="31"/>
      <c r="AI639" s="31"/>
      <c r="AJ639" s="31"/>
      <c r="AK639" s="31"/>
      <c r="AL639" s="31"/>
    </row>
    <row r="640" spans="1:38" s="97" customFormat="1" x14ac:dyDescent="0.2">
      <c r="A640" s="115"/>
      <c r="G640" s="182"/>
      <c r="H640" s="182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  <c r="AB640" s="31"/>
      <c r="AC640" s="31"/>
      <c r="AD640" s="31"/>
      <c r="AE640" s="31"/>
      <c r="AF640" s="31"/>
      <c r="AG640" s="31"/>
      <c r="AH640" s="31"/>
      <c r="AI640" s="31"/>
      <c r="AJ640" s="31"/>
      <c r="AK640" s="31"/>
      <c r="AL640" s="31"/>
    </row>
    <row r="641" spans="1:38" s="97" customFormat="1" x14ac:dyDescent="0.2">
      <c r="A641" s="115"/>
      <c r="G641" s="182"/>
      <c r="H641" s="182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  <c r="AB641" s="31"/>
      <c r="AC641" s="31"/>
      <c r="AD641" s="31"/>
      <c r="AE641" s="31"/>
      <c r="AF641" s="31"/>
      <c r="AG641" s="31"/>
      <c r="AH641" s="31"/>
      <c r="AI641" s="31"/>
      <c r="AJ641" s="31"/>
      <c r="AK641" s="31"/>
      <c r="AL641" s="31"/>
    </row>
    <row r="642" spans="1:38" s="97" customFormat="1" x14ac:dyDescent="0.2">
      <c r="A642" s="115"/>
      <c r="G642" s="182"/>
      <c r="H642" s="182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  <c r="AB642" s="31"/>
      <c r="AC642" s="31"/>
      <c r="AD642" s="31"/>
      <c r="AE642" s="31"/>
      <c r="AF642" s="31"/>
      <c r="AG642" s="31"/>
      <c r="AH642" s="31"/>
      <c r="AI642" s="31"/>
      <c r="AJ642" s="31"/>
      <c r="AK642" s="31"/>
      <c r="AL642" s="31"/>
    </row>
    <row r="643" spans="1:38" s="97" customFormat="1" x14ac:dyDescent="0.2">
      <c r="A643" s="115"/>
      <c r="G643" s="182"/>
      <c r="H643" s="182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  <c r="AB643" s="31"/>
      <c r="AC643" s="31"/>
      <c r="AD643" s="31"/>
      <c r="AE643" s="31"/>
      <c r="AF643" s="31"/>
      <c r="AG643" s="31"/>
      <c r="AH643" s="31"/>
      <c r="AI643" s="31"/>
      <c r="AJ643" s="31"/>
      <c r="AK643" s="31"/>
      <c r="AL643" s="31"/>
    </row>
    <row r="644" spans="1:38" s="97" customFormat="1" x14ac:dyDescent="0.2">
      <c r="A644" s="115"/>
      <c r="G644" s="182"/>
      <c r="H644" s="182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  <c r="AB644" s="31"/>
      <c r="AC644" s="31"/>
      <c r="AD644" s="31"/>
      <c r="AE644" s="31"/>
      <c r="AF644" s="31"/>
      <c r="AG644" s="31"/>
      <c r="AH644" s="31"/>
      <c r="AI644" s="31"/>
      <c r="AJ644" s="31"/>
      <c r="AK644" s="31"/>
      <c r="AL644" s="31"/>
    </row>
    <row r="645" spans="1:38" s="97" customFormat="1" x14ac:dyDescent="0.2">
      <c r="A645" s="115"/>
      <c r="G645" s="182"/>
      <c r="H645" s="182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  <c r="AB645" s="31"/>
      <c r="AC645" s="31"/>
      <c r="AD645" s="31"/>
      <c r="AE645" s="31"/>
      <c r="AF645" s="31"/>
      <c r="AG645" s="31"/>
      <c r="AH645" s="31"/>
      <c r="AI645" s="31"/>
      <c r="AJ645" s="31"/>
      <c r="AK645" s="31"/>
      <c r="AL645" s="31"/>
    </row>
    <row r="646" spans="1:38" s="97" customFormat="1" x14ac:dyDescent="0.2">
      <c r="A646" s="115"/>
      <c r="G646" s="182"/>
      <c r="H646" s="182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  <c r="AB646" s="31"/>
      <c r="AC646" s="31"/>
      <c r="AD646" s="31"/>
      <c r="AE646" s="31"/>
      <c r="AF646" s="31"/>
      <c r="AG646" s="31"/>
      <c r="AH646" s="31"/>
      <c r="AI646" s="31"/>
      <c r="AJ646" s="31"/>
      <c r="AK646" s="31"/>
      <c r="AL646" s="31"/>
    </row>
    <row r="647" spans="1:38" s="97" customFormat="1" x14ac:dyDescent="0.2">
      <c r="A647" s="115"/>
      <c r="G647" s="182"/>
      <c r="H647" s="182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  <c r="AB647" s="31"/>
      <c r="AC647" s="31"/>
      <c r="AD647" s="31"/>
      <c r="AE647" s="31"/>
      <c r="AF647" s="31"/>
      <c r="AG647" s="31"/>
      <c r="AH647" s="31"/>
      <c r="AI647" s="31"/>
      <c r="AJ647" s="31"/>
      <c r="AK647" s="31"/>
      <c r="AL647" s="31"/>
    </row>
    <row r="648" spans="1:38" s="97" customFormat="1" x14ac:dyDescent="0.2">
      <c r="A648" s="115"/>
      <c r="G648" s="182"/>
      <c r="H648" s="182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  <c r="AB648" s="31"/>
      <c r="AC648" s="31"/>
      <c r="AD648" s="31"/>
      <c r="AE648" s="31"/>
      <c r="AF648" s="31"/>
      <c r="AG648" s="31"/>
      <c r="AH648" s="31"/>
      <c r="AI648" s="31"/>
      <c r="AJ648" s="31"/>
      <c r="AK648" s="31"/>
      <c r="AL648" s="31"/>
    </row>
    <row r="649" spans="1:38" s="97" customFormat="1" x14ac:dyDescent="0.2">
      <c r="A649" s="115"/>
      <c r="G649" s="182"/>
      <c r="H649" s="182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  <c r="AB649" s="31"/>
      <c r="AC649" s="31"/>
      <c r="AD649" s="31"/>
      <c r="AE649" s="31"/>
      <c r="AF649" s="31"/>
      <c r="AG649" s="31"/>
      <c r="AH649" s="31"/>
      <c r="AI649" s="31"/>
      <c r="AJ649" s="31"/>
      <c r="AK649" s="31"/>
      <c r="AL649" s="31"/>
    </row>
    <row r="650" spans="1:38" s="97" customFormat="1" x14ac:dyDescent="0.2">
      <c r="A650" s="115"/>
      <c r="G650" s="182"/>
      <c r="H650" s="182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  <c r="AB650" s="31"/>
      <c r="AC650" s="31"/>
      <c r="AD650" s="31"/>
      <c r="AE650" s="31"/>
      <c r="AF650" s="31"/>
      <c r="AG650" s="31"/>
      <c r="AH650" s="31"/>
      <c r="AI650" s="31"/>
      <c r="AJ650" s="31"/>
      <c r="AK650" s="31"/>
      <c r="AL650" s="31"/>
    </row>
    <row r="651" spans="1:38" s="97" customFormat="1" x14ac:dyDescent="0.2">
      <c r="A651" s="115"/>
      <c r="G651" s="182"/>
      <c r="H651" s="182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  <c r="AB651" s="31"/>
      <c r="AC651" s="31"/>
      <c r="AD651" s="31"/>
      <c r="AE651" s="31"/>
      <c r="AF651" s="31"/>
      <c r="AG651" s="31"/>
      <c r="AH651" s="31"/>
      <c r="AI651" s="31"/>
      <c r="AJ651" s="31"/>
      <c r="AK651" s="31"/>
      <c r="AL651" s="31"/>
    </row>
    <row r="652" spans="1:38" s="97" customFormat="1" x14ac:dyDescent="0.2">
      <c r="A652" s="115"/>
      <c r="G652" s="182"/>
      <c r="H652" s="182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  <c r="AB652" s="31"/>
      <c r="AC652" s="31"/>
      <c r="AD652" s="31"/>
      <c r="AE652" s="31"/>
      <c r="AF652" s="31"/>
      <c r="AG652" s="31"/>
      <c r="AH652" s="31"/>
      <c r="AI652" s="31"/>
      <c r="AJ652" s="31"/>
      <c r="AK652" s="31"/>
      <c r="AL652" s="31"/>
    </row>
    <row r="653" spans="1:38" s="97" customFormat="1" x14ac:dyDescent="0.2">
      <c r="A653" s="115"/>
      <c r="G653" s="182"/>
      <c r="H653" s="182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  <c r="AB653" s="31"/>
      <c r="AC653" s="31"/>
      <c r="AD653" s="31"/>
      <c r="AE653" s="31"/>
      <c r="AF653" s="31"/>
      <c r="AG653" s="31"/>
      <c r="AH653" s="31"/>
      <c r="AI653" s="31"/>
      <c r="AJ653" s="31"/>
      <c r="AK653" s="31"/>
      <c r="AL653" s="31"/>
    </row>
    <row r="654" spans="1:38" s="97" customFormat="1" x14ac:dyDescent="0.2">
      <c r="A654" s="115"/>
      <c r="G654" s="182"/>
      <c r="H654" s="182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  <c r="AB654" s="31"/>
      <c r="AC654" s="31"/>
      <c r="AD654" s="31"/>
      <c r="AE654" s="31"/>
      <c r="AF654" s="31"/>
      <c r="AG654" s="31"/>
      <c r="AH654" s="31"/>
      <c r="AI654" s="31"/>
      <c r="AJ654" s="31"/>
      <c r="AK654" s="31"/>
      <c r="AL654" s="31"/>
    </row>
    <row r="655" spans="1:38" s="97" customFormat="1" x14ac:dyDescent="0.2">
      <c r="A655" s="115"/>
      <c r="G655" s="182"/>
      <c r="H655" s="182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  <c r="AB655" s="31"/>
      <c r="AC655" s="31"/>
      <c r="AD655" s="31"/>
      <c r="AE655" s="31"/>
      <c r="AF655" s="31"/>
      <c r="AG655" s="31"/>
      <c r="AH655" s="31"/>
      <c r="AI655" s="31"/>
      <c r="AJ655" s="31"/>
      <c r="AK655" s="31"/>
      <c r="AL655" s="31"/>
    </row>
    <row r="656" spans="1:38" s="97" customFormat="1" x14ac:dyDescent="0.2">
      <c r="A656" s="115"/>
      <c r="G656" s="182"/>
      <c r="H656" s="182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  <c r="AB656" s="31"/>
      <c r="AC656" s="31"/>
      <c r="AD656" s="31"/>
      <c r="AE656" s="31"/>
      <c r="AF656" s="31"/>
      <c r="AG656" s="31"/>
      <c r="AH656" s="31"/>
      <c r="AI656" s="31"/>
      <c r="AJ656" s="31"/>
      <c r="AK656" s="31"/>
      <c r="AL656" s="31"/>
    </row>
    <row r="657" spans="1:38" s="97" customFormat="1" x14ac:dyDescent="0.2">
      <c r="A657" s="115"/>
      <c r="G657" s="182"/>
      <c r="H657" s="182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  <c r="AB657" s="31"/>
      <c r="AC657" s="31"/>
      <c r="AD657" s="31"/>
      <c r="AE657" s="31"/>
      <c r="AF657" s="31"/>
      <c r="AG657" s="31"/>
      <c r="AH657" s="31"/>
      <c r="AI657" s="31"/>
      <c r="AJ657" s="31"/>
      <c r="AK657" s="31"/>
      <c r="AL657" s="31"/>
    </row>
    <row r="658" spans="1:38" s="97" customFormat="1" x14ac:dyDescent="0.2">
      <c r="A658" s="115"/>
      <c r="G658" s="182"/>
      <c r="H658" s="182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  <c r="AB658" s="31"/>
      <c r="AC658" s="31"/>
      <c r="AD658" s="31"/>
      <c r="AE658" s="31"/>
      <c r="AF658" s="31"/>
      <c r="AG658" s="31"/>
      <c r="AH658" s="31"/>
      <c r="AI658" s="31"/>
      <c r="AJ658" s="31"/>
      <c r="AK658" s="31"/>
      <c r="AL658" s="31"/>
    </row>
    <row r="659" spans="1:38" s="97" customFormat="1" x14ac:dyDescent="0.2">
      <c r="A659" s="115"/>
      <c r="G659" s="182"/>
      <c r="H659" s="182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  <c r="AB659" s="31"/>
      <c r="AC659" s="31"/>
      <c r="AD659" s="31"/>
      <c r="AE659" s="31"/>
      <c r="AF659" s="31"/>
      <c r="AG659" s="31"/>
      <c r="AH659" s="31"/>
      <c r="AI659" s="31"/>
      <c r="AJ659" s="31"/>
      <c r="AK659" s="31"/>
      <c r="AL659" s="31"/>
    </row>
    <row r="660" spans="1:38" s="97" customFormat="1" x14ac:dyDescent="0.2">
      <c r="A660" s="115"/>
      <c r="G660" s="182"/>
      <c r="H660" s="182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  <c r="AB660" s="31"/>
      <c r="AC660" s="31"/>
      <c r="AD660" s="31"/>
      <c r="AE660" s="31"/>
      <c r="AF660" s="31"/>
      <c r="AG660" s="31"/>
      <c r="AH660" s="31"/>
      <c r="AI660" s="31"/>
      <c r="AJ660" s="31"/>
      <c r="AK660" s="31"/>
      <c r="AL660" s="31"/>
    </row>
    <row r="661" spans="1:38" s="97" customFormat="1" x14ac:dyDescent="0.2">
      <c r="A661" s="115"/>
      <c r="G661" s="182"/>
      <c r="H661" s="182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  <c r="AB661" s="31"/>
      <c r="AC661" s="31"/>
      <c r="AD661" s="31"/>
      <c r="AE661" s="31"/>
      <c r="AF661" s="31"/>
      <c r="AG661" s="31"/>
      <c r="AH661" s="31"/>
      <c r="AI661" s="31"/>
      <c r="AJ661" s="31"/>
      <c r="AK661" s="31"/>
      <c r="AL661" s="31"/>
    </row>
    <row r="662" spans="1:38" s="97" customFormat="1" x14ac:dyDescent="0.2">
      <c r="A662" s="115"/>
      <c r="G662" s="182"/>
      <c r="H662" s="182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  <c r="AB662" s="31"/>
      <c r="AC662" s="31"/>
      <c r="AD662" s="31"/>
      <c r="AE662" s="31"/>
      <c r="AF662" s="31"/>
      <c r="AG662" s="31"/>
      <c r="AH662" s="31"/>
      <c r="AI662" s="31"/>
      <c r="AJ662" s="31"/>
      <c r="AK662" s="31"/>
      <c r="AL662" s="31"/>
    </row>
    <row r="663" spans="1:38" s="97" customFormat="1" x14ac:dyDescent="0.2">
      <c r="A663" s="115"/>
      <c r="G663" s="182"/>
      <c r="H663" s="182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  <c r="AB663" s="31"/>
      <c r="AC663" s="31"/>
      <c r="AD663" s="31"/>
      <c r="AE663" s="31"/>
      <c r="AF663" s="31"/>
      <c r="AG663" s="31"/>
      <c r="AH663" s="31"/>
      <c r="AI663" s="31"/>
      <c r="AJ663" s="31"/>
      <c r="AK663" s="31"/>
      <c r="AL663" s="31"/>
    </row>
    <row r="664" spans="1:38" s="97" customFormat="1" x14ac:dyDescent="0.2">
      <c r="A664" s="115"/>
      <c r="G664" s="182"/>
      <c r="H664" s="182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  <c r="AB664" s="31"/>
      <c r="AC664" s="31"/>
      <c r="AD664" s="31"/>
      <c r="AE664" s="31"/>
      <c r="AF664" s="31"/>
      <c r="AG664" s="31"/>
      <c r="AH664" s="31"/>
      <c r="AI664" s="31"/>
      <c r="AJ664" s="31"/>
      <c r="AK664" s="31"/>
      <c r="AL664" s="31"/>
    </row>
    <row r="665" spans="1:38" s="97" customFormat="1" x14ac:dyDescent="0.2">
      <c r="A665" s="115"/>
      <c r="G665" s="182"/>
      <c r="H665" s="182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  <c r="AB665" s="31"/>
      <c r="AC665" s="31"/>
      <c r="AD665" s="31"/>
      <c r="AE665" s="31"/>
      <c r="AF665" s="31"/>
      <c r="AG665" s="31"/>
      <c r="AH665" s="31"/>
      <c r="AI665" s="31"/>
      <c r="AJ665" s="31"/>
      <c r="AK665" s="31"/>
      <c r="AL665" s="31"/>
    </row>
    <row r="666" spans="1:38" s="97" customFormat="1" x14ac:dyDescent="0.2">
      <c r="A666" s="115"/>
      <c r="G666" s="182"/>
      <c r="H666" s="182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  <c r="AB666" s="31"/>
      <c r="AC666" s="31"/>
      <c r="AD666" s="31"/>
      <c r="AE666" s="31"/>
      <c r="AF666" s="31"/>
      <c r="AG666" s="31"/>
      <c r="AH666" s="31"/>
      <c r="AI666" s="31"/>
      <c r="AJ666" s="31"/>
      <c r="AK666" s="31"/>
      <c r="AL666" s="31"/>
    </row>
    <row r="667" spans="1:38" s="97" customFormat="1" x14ac:dyDescent="0.2">
      <c r="A667" s="115"/>
      <c r="G667" s="182"/>
      <c r="H667" s="182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  <c r="AB667" s="31"/>
      <c r="AC667" s="31"/>
      <c r="AD667" s="31"/>
      <c r="AE667" s="31"/>
      <c r="AF667" s="31"/>
      <c r="AG667" s="31"/>
      <c r="AH667" s="31"/>
      <c r="AI667" s="31"/>
      <c r="AJ667" s="31"/>
      <c r="AK667" s="31"/>
      <c r="AL667" s="31"/>
    </row>
    <row r="668" spans="1:38" s="97" customFormat="1" x14ac:dyDescent="0.2">
      <c r="A668" s="115"/>
      <c r="G668" s="182"/>
      <c r="H668" s="182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  <c r="AB668" s="31"/>
      <c r="AC668" s="31"/>
      <c r="AD668" s="31"/>
      <c r="AE668" s="31"/>
      <c r="AF668" s="31"/>
      <c r="AG668" s="31"/>
      <c r="AH668" s="31"/>
      <c r="AI668" s="31"/>
      <c r="AJ668" s="31"/>
      <c r="AK668" s="31"/>
      <c r="AL668" s="31"/>
    </row>
    <row r="669" spans="1:38" s="97" customFormat="1" x14ac:dyDescent="0.2">
      <c r="A669" s="115"/>
      <c r="G669" s="182"/>
      <c r="H669" s="182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  <c r="AB669" s="31"/>
      <c r="AC669" s="31"/>
      <c r="AD669" s="31"/>
      <c r="AE669" s="31"/>
      <c r="AF669" s="31"/>
      <c r="AG669" s="31"/>
      <c r="AH669" s="31"/>
      <c r="AI669" s="31"/>
      <c r="AJ669" s="31"/>
      <c r="AK669" s="31"/>
      <c r="AL669" s="31"/>
    </row>
    <row r="670" spans="1:38" s="97" customFormat="1" x14ac:dyDescent="0.2">
      <c r="A670" s="115"/>
      <c r="G670" s="182"/>
      <c r="H670" s="182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  <c r="AB670" s="31"/>
      <c r="AC670" s="31"/>
      <c r="AD670" s="31"/>
      <c r="AE670" s="31"/>
      <c r="AF670" s="31"/>
      <c r="AG670" s="31"/>
      <c r="AH670" s="31"/>
      <c r="AI670" s="31"/>
      <c r="AJ670" s="31"/>
      <c r="AK670" s="31"/>
      <c r="AL670" s="31"/>
    </row>
    <row r="671" spans="1:38" s="97" customFormat="1" x14ac:dyDescent="0.2">
      <c r="A671" s="115"/>
      <c r="G671" s="182"/>
      <c r="H671" s="182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  <c r="AB671" s="31"/>
      <c r="AC671" s="31"/>
      <c r="AD671" s="31"/>
      <c r="AE671" s="31"/>
      <c r="AF671" s="31"/>
      <c r="AG671" s="31"/>
      <c r="AH671" s="31"/>
      <c r="AI671" s="31"/>
      <c r="AJ671" s="31"/>
      <c r="AK671" s="31"/>
      <c r="AL671" s="31"/>
    </row>
    <row r="672" spans="1:38" s="97" customFormat="1" x14ac:dyDescent="0.2">
      <c r="A672" s="115"/>
      <c r="G672" s="182"/>
      <c r="H672" s="182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  <c r="AB672" s="31"/>
      <c r="AC672" s="31"/>
      <c r="AD672" s="31"/>
      <c r="AE672" s="31"/>
      <c r="AF672" s="31"/>
      <c r="AG672" s="31"/>
      <c r="AH672" s="31"/>
      <c r="AI672" s="31"/>
      <c r="AJ672" s="31"/>
      <c r="AK672" s="31"/>
      <c r="AL672" s="31"/>
    </row>
    <row r="673" spans="1:38" s="97" customFormat="1" x14ac:dyDescent="0.2">
      <c r="A673" s="115"/>
      <c r="G673" s="182"/>
      <c r="H673" s="182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  <c r="AB673" s="31"/>
      <c r="AC673" s="31"/>
      <c r="AD673" s="31"/>
      <c r="AE673" s="31"/>
      <c r="AF673" s="31"/>
      <c r="AG673" s="31"/>
      <c r="AH673" s="31"/>
      <c r="AI673" s="31"/>
      <c r="AJ673" s="31"/>
      <c r="AK673" s="31"/>
      <c r="AL673" s="31"/>
    </row>
    <row r="674" spans="1:38" s="97" customFormat="1" x14ac:dyDescent="0.2">
      <c r="A674" s="115"/>
      <c r="G674" s="182"/>
      <c r="H674" s="182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  <c r="AB674" s="31"/>
      <c r="AC674" s="31"/>
      <c r="AD674" s="31"/>
      <c r="AE674" s="31"/>
      <c r="AF674" s="31"/>
      <c r="AG674" s="31"/>
      <c r="AH674" s="31"/>
      <c r="AI674" s="31"/>
      <c r="AJ674" s="31"/>
      <c r="AK674" s="31"/>
      <c r="AL674" s="31"/>
    </row>
    <row r="675" spans="1:38" s="97" customFormat="1" x14ac:dyDescent="0.2">
      <c r="A675" s="115"/>
      <c r="G675" s="182"/>
      <c r="H675" s="182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  <c r="AB675" s="31"/>
      <c r="AC675" s="31"/>
      <c r="AD675" s="31"/>
      <c r="AE675" s="31"/>
      <c r="AF675" s="31"/>
      <c r="AG675" s="31"/>
      <c r="AH675" s="31"/>
      <c r="AI675" s="31"/>
      <c r="AJ675" s="31"/>
      <c r="AK675" s="31"/>
      <c r="AL675" s="31"/>
    </row>
    <row r="676" spans="1:38" x14ac:dyDescent="0.2">
      <c r="A676" s="115"/>
    </row>
    <row r="677" spans="1:38" x14ac:dyDescent="0.2">
      <c r="A677" s="115"/>
    </row>
    <row r="678" spans="1:38" x14ac:dyDescent="0.2">
      <c r="A678" s="115"/>
    </row>
    <row r="679" spans="1:38" x14ac:dyDescent="0.2">
      <c r="A679" s="115"/>
    </row>
    <row r="680" spans="1:38" x14ac:dyDescent="0.2">
      <c r="A680" s="115"/>
    </row>
    <row r="681" spans="1:38" x14ac:dyDescent="0.2">
      <c r="A681" s="115"/>
    </row>
    <row r="682" spans="1:38" x14ac:dyDescent="0.2">
      <c r="A682" s="115"/>
    </row>
    <row r="683" spans="1:38" x14ac:dyDescent="0.2">
      <c r="A683" s="115"/>
    </row>
    <row r="684" spans="1:38" x14ac:dyDescent="0.2">
      <c r="A684" s="115"/>
    </row>
    <row r="685" spans="1:38" x14ac:dyDescent="0.2">
      <c r="A685" s="115"/>
    </row>
    <row r="686" spans="1:38" x14ac:dyDescent="0.2">
      <c r="A686" s="115"/>
    </row>
    <row r="687" spans="1:38" x14ac:dyDescent="0.2">
      <c r="A687" s="115"/>
    </row>
    <row r="688" spans="1:38" x14ac:dyDescent="0.2">
      <c r="A688" s="115"/>
    </row>
    <row r="689" spans="1:1" x14ac:dyDescent="0.2">
      <c r="A689" s="115"/>
    </row>
    <row r="690" spans="1:1" x14ac:dyDescent="0.2">
      <c r="A690" s="115"/>
    </row>
    <row r="691" spans="1:1" x14ac:dyDescent="0.2">
      <c r="A691" s="115"/>
    </row>
    <row r="692" spans="1:1" x14ac:dyDescent="0.2">
      <c r="A692" s="115"/>
    </row>
    <row r="693" spans="1:1" x14ac:dyDescent="0.2">
      <c r="A693" s="115"/>
    </row>
    <row r="694" spans="1:1" x14ac:dyDescent="0.2">
      <c r="A694" s="115"/>
    </row>
    <row r="695" spans="1:1" x14ac:dyDescent="0.2">
      <c r="A695" s="115"/>
    </row>
    <row r="696" spans="1:1" x14ac:dyDescent="0.2">
      <c r="A696" s="115"/>
    </row>
    <row r="697" spans="1:1" x14ac:dyDescent="0.2">
      <c r="A697" s="115"/>
    </row>
    <row r="698" spans="1:1" x14ac:dyDescent="0.2">
      <c r="A698" s="115"/>
    </row>
    <row r="699" spans="1:1" x14ac:dyDescent="0.2">
      <c r="A699" s="115"/>
    </row>
    <row r="700" spans="1:1" x14ac:dyDescent="0.2">
      <c r="A700" s="115"/>
    </row>
    <row r="701" spans="1:1" x14ac:dyDescent="0.2">
      <c r="A701" s="115"/>
    </row>
    <row r="702" spans="1:1" x14ac:dyDescent="0.2">
      <c r="A702" s="115"/>
    </row>
    <row r="703" spans="1:1" x14ac:dyDescent="0.2">
      <c r="A703" s="115"/>
    </row>
    <row r="704" spans="1:1" x14ac:dyDescent="0.2">
      <c r="A704" s="115"/>
    </row>
    <row r="705" spans="1:6" x14ac:dyDescent="0.2">
      <c r="A705" s="115"/>
    </row>
    <row r="706" spans="1:6" x14ac:dyDescent="0.2">
      <c r="A706" s="115"/>
    </row>
    <row r="707" spans="1:6" x14ac:dyDescent="0.2">
      <c r="A707" s="115"/>
    </row>
    <row r="708" spans="1:6" x14ac:dyDescent="0.2">
      <c r="A708" s="115"/>
    </row>
    <row r="709" spans="1:6" x14ac:dyDescent="0.2">
      <c r="A709" s="115"/>
    </row>
    <row r="710" spans="1:6" x14ac:dyDescent="0.2">
      <c r="A710" s="115"/>
    </row>
    <row r="711" spans="1:6" x14ac:dyDescent="0.2">
      <c r="A711" s="115"/>
    </row>
    <row r="712" spans="1:6" x14ac:dyDescent="0.2">
      <c r="A712" s="115"/>
    </row>
    <row r="713" spans="1:6" x14ac:dyDescent="0.2">
      <c r="A713" s="115"/>
    </row>
    <row r="714" spans="1:6" x14ac:dyDescent="0.2">
      <c r="A714" s="115"/>
    </row>
    <row r="715" spans="1:6" x14ac:dyDescent="0.2">
      <c r="A715" s="115"/>
    </row>
    <row r="716" spans="1:6" x14ac:dyDescent="0.2">
      <c r="A716" s="115"/>
    </row>
    <row r="717" spans="1:6" x14ac:dyDescent="0.2">
      <c r="A717" s="115"/>
    </row>
    <row r="718" spans="1:6" x14ac:dyDescent="0.2">
      <c r="A718" s="115"/>
    </row>
    <row r="719" spans="1:6" x14ac:dyDescent="0.2">
      <c r="A719" s="115"/>
      <c r="C719" s="163"/>
      <c r="D719" s="163"/>
      <c r="E719" s="163"/>
      <c r="F719" s="163"/>
    </row>
    <row r="720" spans="1:6" x14ac:dyDescent="0.2">
      <c r="A720" s="115"/>
    </row>
    <row r="721" spans="1:38" x14ac:dyDescent="0.2">
      <c r="A721" s="115"/>
    </row>
    <row r="722" spans="1:38" x14ac:dyDescent="0.2">
      <c r="A722" s="115"/>
    </row>
    <row r="723" spans="1:38" x14ac:dyDescent="0.2">
      <c r="A723" s="115"/>
    </row>
    <row r="724" spans="1:38" s="98" customFormat="1" x14ac:dyDescent="0.2">
      <c r="A724" s="115"/>
      <c r="B724" s="97"/>
      <c r="C724" s="97"/>
      <c r="D724" s="97"/>
      <c r="E724" s="97"/>
      <c r="F724" s="97"/>
      <c r="G724" s="182"/>
      <c r="H724" s="182"/>
      <c r="I724" s="97"/>
      <c r="J724" s="97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  <c r="AB724" s="31"/>
      <c r="AC724" s="31"/>
      <c r="AD724" s="31"/>
      <c r="AE724" s="31"/>
      <c r="AF724" s="31"/>
      <c r="AG724" s="31"/>
      <c r="AH724" s="31"/>
      <c r="AI724" s="31"/>
      <c r="AJ724" s="31"/>
      <c r="AK724" s="31"/>
      <c r="AL724" s="31"/>
    </row>
    <row r="725" spans="1:38" s="98" customFormat="1" x14ac:dyDescent="0.2">
      <c r="A725" s="115"/>
      <c r="B725" s="97"/>
      <c r="C725" s="97"/>
      <c r="D725" s="97"/>
      <c r="E725" s="97"/>
      <c r="F725" s="97"/>
      <c r="G725" s="182"/>
      <c r="H725" s="182"/>
      <c r="I725" s="97"/>
      <c r="J725" s="97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  <c r="AB725" s="31"/>
      <c r="AC725" s="31"/>
      <c r="AD725" s="31"/>
      <c r="AE725" s="31"/>
      <c r="AF725" s="31"/>
      <c r="AG725" s="31"/>
      <c r="AH725" s="31"/>
      <c r="AI725" s="31"/>
      <c r="AJ725" s="31"/>
      <c r="AK725" s="31"/>
      <c r="AL725" s="31"/>
    </row>
    <row r="726" spans="1:38" s="98" customFormat="1" x14ac:dyDescent="0.2">
      <c r="A726" s="115"/>
      <c r="B726" s="97"/>
      <c r="C726" s="97"/>
      <c r="D726" s="97"/>
      <c r="E726" s="97"/>
      <c r="F726" s="97"/>
      <c r="G726" s="182"/>
      <c r="H726" s="182"/>
      <c r="I726" s="97"/>
      <c r="J726" s="97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  <c r="AB726" s="31"/>
      <c r="AC726" s="31"/>
      <c r="AD726" s="31"/>
      <c r="AE726" s="31"/>
      <c r="AF726" s="31"/>
      <c r="AG726" s="31"/>
      <c r="AH726" s="31"/>
      <c r="AI726" s="31"/>
      <c r="AJ726" s="31"/>
      <c r="AK726" s="31"/>
      <c r="AL726" s="31"/>
    </row>
    <row r="727" spans="1:38" s="98" customFormat="1" x14ac:dyDescent="0.2">
      <c r="A727" s="115"/>
      <c r="B727" s="97"/>
      <c r="C727" s="97"/>
      <c r="D727" s="97"/>
      <c r="E727" s="97"/>
      <c r="F727" s="97"/>
      <c r="G727" s="182"/>
      <c r="H727" s="182"/>
      <c r="I727" s="97"/>
      <c r="J727" s="97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  <c r="AB727" s="31"/>
      <c r="AC727" s="31"/>
      <c r="AD727" s="31"/>
      <c r="AE727" s="31"/>
      <c r="AF727" s="31"/>
      <c r="AG727" s="31"/>
      <c r="AH727" s="31"/>
      <c r="AI727" s="31"/>
      <c r="AJ727" s="31"/>
      <c r="AK727" s="31"/>
      <c r="AL727" s="31"/>
    </row>
    <row r="728" spans="1:38" s="98" customFormat="1" x14ac:dyDescent="0.2">
      <c r="A728" s="115"/>
      <c r="B728" s="97"/>
      <c r="C728" s="97"/>
      <c r="D728" s="97"/>
      <c r="E728" s="97"/>
      <c r="F728" s="97"/>
      <c r="G728" s="182"/>
      <c r="H728" s="182"/>
      <c r="I728" s="97"/>
      <c r="J728" s="97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  <c r="AB728" s="31"/>
      <c r="AC728" s="31"/>
      <c r="AD728" s="31"/>
      <c r="AE728" s="31"/>
      <c r="AF728" s="31"/>
      <c r="AG728" s="31"/>
      <c r="AH728" s="31"/>
      <c r="AI728" s="31"/>
      <c r="AJ728" s="31"/>
      <c r="AK728" s="31"/>
      <c r="AL728" s="31"/>
    </row>
    <row r="729" spans="1:38" s="98" customFormat="1" x14ac:dyDescent="0.2">
      <c r="A729" s="115"/>
      <c r="B729" s="97"/>
      <c r="C729" s="97"/>
      <c r="D729" s="97"/>
      <c r="E729" s="97"/>
      <c r="F729" s="97"/>
      <c r="G729" s="182"/>
      <c r="H729" s="182"/>
      <c r="I729" s="97"/>
      <c r="J729" s="97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  <c r="AB729" s="31"/>
      <c r="AC729" s="31"/>
      <c r="AD729" s="31"/>
      <c r="AE729" s="31"/>
      <c r="AF729" s="31"/>
      <c r="AG729" s="31"/>
      <c r="AH729" s="31"/>
      <c r="AI729" s="31"/>
      <c r="AJ729" s="31"/>
      <c r="AK729" s="31"/>
      <c r="AL729" s="31"/>
    </row>
    <row r="730" spans="1:38" s="98" customFormat="1" x14ac:dyDescent="0.2">
      <c r="A730" s="115"/>
      <c r="B730" s="97"/>
      <c r="C730" s="97"/>
      <c r="D730" s="97"/>
      <c r="E730" s="97"/>
      <c r="F730" s="97"/>
      <c r="G730" s="182"/>
      <c r="H730" s="182"/>
      <c r="I730" s="97"/>
      <c r="J730" s="97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  <c r="AB730" s="31"/>
      <c r="AC730" s="31"/>
      <c r="AD730" s="31"/>
      <c r="AE730" s="31"/>
      <c r="AF730" s="31"/>
      <c r="AG730" s="31"/>
      <c r="AH730" s="31"/>
      <c r="AI730" s="31"/>
      <c r="AJ730" s="31"/>
      <c r="AK730" s="31"/>
      <c r="AL730" s="31"/>
    </row>
    <row r="731" spans="1:38" s="98" customFormat="1" x14ac:dyDescent="0.2">
      <c r="A731" s="115"/>
      <c r="B731" s="97"/>
      <c r="C731" s="97"/>
      <c r="D731" s="97"/>
      <c r="E731" s="97"/>
      <c r="F731" s="97"/>
      <c r="G731" s="182"/>
      <c r="H731" s="182"/>
      <c r="I731" s="97"/>
      <c r="J731" s="97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  <c r="AB731" s="31"/>
      <c r="AC731" s="31"/>
      <c r="AD731" s="31"/>
      <c r="AE731" s="31"/>
      <c r="AF731" s="31"/>
      <c r="AG731" s="31"/>
      <c r="AH731" s="31"/>
      <c r="AI731" s="31"/>
      <c r="AJ731" s="31"/>
      <c r="AK731" s="31"/>
      <c r="AL731" s="31"/>
    </row>
    <row r="732" spans="1:38" s="98" customFormat="1" x14ac:dyDescent="0.2">
      <c r="A732" s="115"/>
      <c r="B732" s="97"/>
      <c r="C732" s="97"/>
      <c r="D732" s="97"/>
      <c r="E732" s="97"/>
      <c r="F732" s="97"/>
      <c r="G732" s="182"/>
      <c r="H732" s="182"/>
      <c r="I732" s="97"/>
      <c r="J732" s="97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  <c r="AB732" s="31"/>
      <c r="AC732" s="31"/>
      <c r="AD732" s="31"/>
      <c r="AE732" s="31"/>
      <c r="AF732" s="31"/>
      <c r="AG732" s="31"/>
      <c r="AH732" s="31"/>
      <c r="AI732" s="31"/>
      <c r="AJ732" s="31"/>
      <c r="AK732" s="31"/>
      <c r="AL732" s="31"/>
    </row>
    <row r="733" spans="1:38" s="98" customFormat="1" x14ac:dyDescent="0.2">
      <c r="A733" s="115"/>
      <c r="B733" s="97"/>
      <c r="C733" s="97"/>
      <c r="D733" s="97"/>
      <c r="E733" s="97"/>
      <c r="F733" s="97"/>
      <c r="G733" s="182"/>
      <c r="H733" s="182"/>
      <c r="I733" s="97"/>
      <c r="J733" s="97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  <c r="AB733" s="31"/>
      <c r="AC733" s="31"/>
      <c r="AD733" s="31"/>
      <c r="AE733" s="31"/>
      <c r="AF733" s="31"/>
      <c r="AG733" s="31"/>
      <c r="AH733" s="31"/>
      <c r="AI733" s="31"/>
      <c r="AJ733" s="31"/>
      <c r="AK733" s="31"/>
      <c r="AL733" s="31"/>
    </row>
    <row r="734" spans="1:38" s="98" customFormat="1" x14ac:dyDescent="0.2">
      <c r="A734" s="115"/>
      <c r="B734" s="97"/>
      <c r="C734" s="97"/>
      <c r="D734" s="97"/>
      <c r="E734" s="97"/>
      <c r="F734" s="97"/>
      <c r="G734" s="182"/>
      <c r="H734" s="182"/>
      <c r="I734" s="97"/>
      <c r="J734" s="97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  <c r="AB734" s="31"/>
      <c r="AC734" s="31"/>
      <c r="AD734" s="31"/>
      <c r="AE734" s="31"/>
      <c r="AF734" s="31"/>
      <c r="AG734" s="31"/>
      <c r="AH734" s="31"/>
      <c r="AI734" s="31"/>
      <c r="AJ734" s="31"/>
      <c r="AK734" s="31"/>
      <c r="AL734" s="31"/>
    </row>
    <row r="735" spans="1:38" s="98" customFormat="1" x14ac:dyDescent="0.2">
      <c r="A735" s="115"/>
      <c r="B735" s="97"/>
      <c r="C735" s="97"/>
      <c r="D735" s="97"/>
      <c r="E735" s="97"/>
      <c r="F735" s="97"/>
      <c r="G735" s="182"/>
      <c r="H735" s="182"/>
      <c r="I735" s="97"/>
      <c r="J735" s="97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  <c r="AB735" s="31"/>
      <c r="AC735" s="31"/>
      <c r="AD735" s="31"/>
      <c r="AE735" s="31"/>
      <c r="AF735" s="31"/>
      <c r="AG735" s="31"/>
      <c r="AH735" s="31"/>
      <c r="AI735" s="31"/>
      <c r="AJ735" s="31"/>
      <c r="AK735" s="31"/>
      <c r="AL735" s="31"/>
    </row>
    <row r="736" spans="1:38" s="98" customFormat="1" x14ac:dyDescent="0.2">
      <c r="A736" s="115"/>
      <c r="B736" s="97"/>
      <c r="C736" s="97"/>
      <c r="D736" s="97"/>
      <c r="E736" s="97"/>
      <c r="F736" s="97"/>
      <c r="G736" s="182"/>
      <c r="H736" s="182"/>
      <c r="I736" s="97"/>
      <c r="J736" s="97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  <c r="AB736" s="31"/>
      <c r="AC736" s="31"/>
      <c r="AD736" s="31"/>
      <c r="AE736" s="31"/>
      <c r="AF736" s="31"/>
      <c r="AG736" s="31"/>
      <c r="AH736" s="31"/>
      <c r="AI736" s="31"/>
      <c r="AJ736" s="31"/>
      <c r="AK736" s="31"/>
      <c r="AL736" s="31"/>
    </row>
    <row r="737" spans="1:38" s="98" customFormat="1" x14ac:dyDescent="0.2">
      <c r="A737" s="115"/>
      <c r="B737" s="97"/>
      <c r="C737" s="97"/>
      <c r="D737" s="97"/>
      <c r="E737" s="97"/>
      <c r="F737" s="97"/>
      <c r="G737" s="182"/>
      <c r="H737" s="182"/>
      <c r="I737" s="97"/>
      <c r="J737" s="97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  <c r="AB737" s="31"/>
      <c r="AC737" s="31"/>
      <c r="AD737" s="31"/>
      <c r="AE737" s="31"/>
      <c r="AF737" s="31"/>
      <c r="AG737" s="31"/>
      <c r="AH737" s="31"/>
      <c r="AI737" s="31"/>
      <c r="AJ737" s="31"/>
      <c r="AK737" s="31"/>
      <c r="AL737" s="31"/>
    </row>
    <row r="738" spans="1:38" s="98" customFormat="1" x14ac:dyDescent="0.2">
      <c r="A738" s="115"/>
      <c r="B738" s="97"/>
      <c r="C738" s="97"/>
      <c r="D738" s="97"/>
      <c r="E738" s="97"/>
      <c r="F738" s="97"/>
      <c r="G738" s="182"/>
      <c r="H738" s="182"/>
      <c r="I738" s="97"/>
      <c r="J738" s="97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  <c r="AB738" s="31"/>
      <c r="AC738" s="31"/>
      <c r="AD738" s="31"/>
      <c r="AE738" s="31"/>
      <c r="AF738" s="31"/>
      <c r="AG738" s="31"/>
      <c r="AH738" s="31"/>
      <c r="AI738" s="31"/>
      <c r="AJ738" s="31"/>
      <c r="AK738" s="31"/>
      <c r="AL738" s="31"/>
    </row>
    <row r="739" spans="1:38" s="98" customFormat="1" x14ac:dyDescent="0.2">
      <c r="A739" s="115"/>
      <c r="B739" s="97"/>
      <c r="C739" s="97"/>
      <c r="D739" s="97"/>
      <c r="E739" s="97"/>
      <c r="F739" s="97"/>
      <c r="G739" s="182"/>
      <c r="H739" s="182"/>
      <c r="I739" s="97"/>
      <c r="J739" s="97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  <c r="AB739" s="31"/>
      <c r="AC739" s="31"/>
      <c r="AD739" s="31"/>
      <c r="AE739" s="31"/>
      <c r="AF739" s="31"/>
      <c r="AG739" s="31"/>
      <c r="AH739" s="31"/>
      <c r="AI739" s="31"/>
      <c r="AJ739" s="31"/>
      <c r="AK739" s="31"/>
      <c r="AL739" s="31"/>
    </row>
    <row r="740" spans="1:38" s="98" customFormat="1" x14ac:dyDescent="0.2">
      <c r="A740" s="115"/>
      <c r="B740" s="97"/>
      <c r="C740" s="97"/>
      <c r="D740" s="97"/>
      <c r="E740" s="97"/>
      <c r="F740" s="97"/>
      <c r="G740" s="182"/>
      <c r="H740" s="182"/>
      <c r="I740" s="97"/>
      <c r="J740" s="97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  <c r="AB740" s="31"/>
      <c r="AC740" s="31"/>
      <c r="AD740" s="31"/>
      <c r="AE740" s="31"/>
      <c r="AF740" s="31"/>
      <c r="AG740" s="31"/>
      <c r="AH740" s="31"/>
      <c r="AI740" s="31"/>
      <c r="AJ740" s="31"/>
      <c r="AK740" s="31"/>
      <c r="AL740" s="31"/>
    </row>
    <row r="741" spans="1:38" s="98" customFormat="1" x14ac:dyDescent="0.2">
      <c r="A741" s="115"/>
      <c r="B741" s="97"/>
      <c r="C741" s="97"/>
      <c r="D741" s="97"/>
      <c r="E741" s="97"/>
      <c r="F741" s="97"/>
      <c r="G741" s="182"/>
      <c r="H741" s="182"/>
      <c r="I741" s="97"/>
      <c r="J741" s="97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  <c r="AB741" s="31"/>
      <c r="AC741" s="31"/>
      <c r="AD741" s="31"/>
      <c r="AE741" s="31"/>
      <c r="AF741" s="31"/>
      <c r="AG741" s="31"/>
      <c r="AH741" s="31"/>
      <c r="AI741" s="31"/>
      <c r="AJ741" s="31"/>
      <c r="AK741" s="31"/>
      <c r="AL741" s="31"/>
    </row>
    <row r="742" spans="1:38" s="98" customFormat="1" x14ac:dyDescent="0.2">
      <c r="A742" s="115"/>
      <c r="B742" s="97"/>
      <c r="C742" s="97"/>
      <c r="D742" s="97"/>
      <c r="E742" s="97"/>
      <c r="F742" s="97"/>
      <c r="G742" s="182"/>
      <c r="H742" s="182"/>
      <c r="I742" s="97"/>
      <c r="J742" s="97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  <c r="AB742" s="31"/>
      <c r="AC742" s="31"/>
      <c r="AD742" s="31"/>
      <c r="AE742" s="31"/>
      <c r="AF742" s="31"/>
      <c r="AG742" s="31"/>
      <c r="AH742" s="31"/>
      <c r="AI742" s="31"/>
      <c r="AJ742" s="31"/>
      <c r="AK742" s="31"/>
      <c r="AL742" s="31"/>
    </row>
    <row r="743" spans="1:38" s="98" customFormat="1" x14ac:dyDescent="0.2">
      <c r="A743" s="115"/>
      <c r="B743" s="97"/>
      <c r="C743" s="97"/>
      <c r="D743" s="97"/>
      <c r="E743" s="97"/>
      <c r="F743" s="97"/>
      <c r="G743" s="182"/>
      <c r="H743" s="182"/>
      <c r="I743" s="97"/>
      <c r="J743" s="97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  <c r="AB743" s="31"/>
      <c r="AC743" s="31"/>
      <c r="AD743" s="31"/>
      <c r="AE743" s="31"/>
      <c r="AF743" s="31"/>
      <c r="AG743" s="31"/>
      <c r="AH743" s="31"/>
      <c r="AI743" s="31"/>
      <c r="AJ743" s="31"/>
      <c r="AK743" s="31"/>
      <c r="AL743" s="31"/>
    </row>
    <row r="744" spans="1:38" s="98" customFormat="1" x14ac:dyDescent="0.2">
      <c r="A744" s="115"/>
      <c r="B744" s="97"/>
      <c r="C744" s="97"/>
      <c r="D744" s="97"/>
      <c r="E744" s="97"/>
      <c r="F744" s="97"/>
      <c r="G744" s="182"/>
      <c r="H744" s="182"/>
      <c r="I744" s="97"/>
      <c r="J744" s="97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  <c r="AB744" s="31"/>
      <c r="AC744" s="31"/>
      <c r="AD744" s="31"/>
      <c r="AE744" s="31"/>
      <c r="AF744" s="31"/>
      <c r="AG744" s="31"/>
      <c r="AH744" s="31"/>
      <c r="AI744" s="31"/>
      <c r="AJ744" s="31"/>
      <c r="AK744" s="31"/>
      <c r="AL744" s="31"/>
    </row>
    <row r="745" spans="1:38" s="98" customFormat="1" x14ac:dyDescent="0.2">
      <c r="A745" s="115"/>
      <c r="B745" s="97"/>
      <c r="C745" s="97"/>
      <c r="D745" s="97"/>
      <c r="E745" s="97"/>
      <c r="F745" s="97"/>
      <c r="G745" s="182"/>
      <c r="H745" s="182"/>
      <c r="I745" s="97"/>
      <c r="J745" s="97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  <c r="AB745" s="31"/>
      <c r="AC745" s="31"/>
      <c r="AD745" s="31"/>
      <c r="AE745" s="31"/>
      <c r="AF745" s="31"/>
      <c r="AG745" s="31"/>
      <c r="AH745" s="31"/>
      <c r="AI745" s="31"/>
      <c r="AJ745" s="31"/>
      <c r="AK745" s="31"/>
      <c r="AL745" s="31"/>
    </row>
    <row r="746" spans="1:38" s="98" customFormat="1" x14ac:dyDescent="0.2">
      <c r="A746" s="115"/>
      <c r="B746" s="97"/>
      <c r="C746" s="97"/>
      <c r="D746" s="97"/>
      <c r="E746" s="97"/>
      <c r="F746" s="97"/>
      <c r="G746" s="182"/>
      <c r="H746" s="182"/>
      <c r="I746" s="97"/>
      <c r="J746" s="97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  <c r="AB746" s="31"/>
      <c r="AC746" s="31"/>
      <c r="AD746" s="31"/>
      <c r="AE746" s="31"/>
      <c r="AF746" s="31"/>
      <c r="AG746" s="31"/>
      <c r="AH746" s="31"/>
      <c r="AI746" s="31"/>
      <c r="AJ746" s="31"/>
      <c r="AK746" s="31"/>
      <c r="AL746" s="31"/>
    </row>
    <row r="747" spans="1:38" s="98" customFormat="1" x14ac:dyDescent="0.2">
      <c r="A747" s="115"/>
      <c r="B747" s="97"/>
      <c r="C747" s="97"/>
      <c r="D747" s="97"/>
      <c r="E747" s="97"/>
      <c r="F747" s="97"/>
      <c r="G747" s="182"/>
      <c r="H747" s="182"/>
      <c r="I747" s="97"/>
      <c r="J747" s="97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  <c r="AB747" s="31"/>
      <c r="AC747" s="31"/>
      <c r="AD747" s="31"/>
      <c r="AE747" s="31"/>
      <c r="AF747" s="31"/>
      <c r="AG747" s="31"/>
      <c r="AH747" s="31"/>
      <c r="AI747" s="31"/>
      <c r="AJ747" s="31"/>
      <c r="AK747" s="31"/>
      <c r="AL747" s="31"/>
    </row>
    <row r="748" spans="1:38" s="98" customFormat="1" x14ac:dyDescent="0.2">
      <c r="A748" s="115"/>
      <c r="B748" s="97"/>
      <c r="C748" s="97"/>
      <c r="D748" s="97"/>
      <c r="E748" s="97"/>
      <c r="F748" s="97"/>
      <c r="G748" s="182"/>
      <c r="H748" s="182"/>
      <c r="I748" s="97"/>
      <c r="J748" s="97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  <c r="AB748" s="31"/>
      <c r="AC748" s="31"/>
      <c r="AD748" s="31"/>
      <c r="AE748" s="31"/>
      <c r="AF748" s="31"/>
      <c r="AG748" s="31"/>
      <c r="AH748" s="31"/>
      <c r="AI748" s="31"/>
      <c r="AJ748" s="31"/>
      <c r="AK748" s="31"/>
      <c r="AL748" s="31"/>
    </row>
    <row r="749" spans="1:38" s="98" customFormat="1" x14ac:dyDescent="0.2">
      <c r="A749" s="115"/>
      <c r="B749" s="97"/>
      <c r="C749" s="97"/>
      <c r="D749" s="97"/>
      <c r="E749" s="97"/>
      <c r="F749" s="97"/>
      <c r="G749" s="182"/>
      <c r="H749" s="182"/>
      <c r="I749" s="97"/>
      <c r="J749" s="97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  <c r="AB749" s="31"/>
      <c r="AC749" s="31"/>
      <c r="AD749" s="31"/>
      <c r="AE749" s="31"/>
      <c r="AF749" s="31"/>
      <c r="AG749" s="31"/>
      <c r="AH749" s="31"/>
      <c r="AI749" s="31"/>
      <c r="AJ749" s="31"/>
      <c r="AK749" s="31"/>
      <c r="AL749" s="31"/>
    </row>
    <row r="750" spans="1:38" s="98" customFormat="1" x14ac:dyDescent="0.2">
      <c r="A750" s="115"/>
      <c r="B750" s="97"/>
      <c r="C750" s="97"/>
      <c r="D750" s="97"/>
      <c r="E750" s="97"/>
      <c r="F750" s="97"/>
      <c r="G750" s="182"/>
      <c r="H750" s="182"/>
      <c r="I750" s="97"/>
      <c r="J750" s="97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  <c r="AB750" s="31"/>
      <c r="AC750" s="31"/>
      <c r="AD750" s="31"/>
      <c r="AE750" s="31"/>
      <c r="AF750" s="31"/>
      <c r="AG750" s="31"/>
      <c r="AH750" s="31"/>
      <c r="AI750" s="31"/>
      <c r="AJ750" s="31"/>
      <c r="AK750" s="31"/>
      <c r="AL750" s="31"/>
    </row>
    <row r="751" spans="1:38" s="98" customFormat="1" x14ac:dyDescent="0.2">
      <c r="A751" s="115"/>
      <c r="B751" s="97"/>
      <c r="C751" s="97"/>
      <c r="D751" s="97"/>
      <c r="E751" s="97"/>
      <c r="F751" s="97"/>
      <c r="G751" s="182"/>
      <c r="H751" s="182"/>
      <c r="I751" s="97"/>
      <c r="J751" s="97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  <c r="AB751" s="31"/>
      <c r="AC751" s="31"/>
      <c r="AD751" s="31"/>
      <c r="AE751" s="31"/>
      <c r="AF751" s="31"/>
      <c r="AG751" s="31"/>
      <c r="AH751" s="31"/>
      <c r="AI751" s="31"/>
      <c r="AJ751" s="31"/>
      <c r="AK751" s="31"/>
      <c r="AL751" s="31"/>
    </row>
    <row r="752" spans="1:38" s="98" customFormat="1" x14ac:dyDescent="0.2">
      <c r="A752" s="115"/>
      <c r="B752" s="97"/>
      <c r="C752" s="97"/>
      <c r="D752" s="97"/>
      <c r="E752" s="97"/>
      <c r="F752" s="97"/>
      <c r="G752" s="182"/>
      <c r="H752" s="182"/>
      <c r="I752" s="97"/>
      <c r="J752" s="97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  <c r="AB752" s="31"/>
      <c r="AC752" s="31"/>
      <c r="AD752" s="31"/>
      <c r="AE752" s="31"/>
      <c r="AF752" s="31"/>
      <c r="AG752" s="31"/>
      <c r="AH752" s="31"/>
      <c r="AI752" s="31"/>
      <c r="AJ752" s="31"/>
      <c r="AK752" s="31"/>
      <c r="AL752" s="31"/>
    </row>
    <row r="753" spans="1:38" s="98" customFormat="1" x14ac:dyDescent="0.2">
      <c r="A753" s="115"/>
      <c r="B753" s="97"/>
      <c r="C753" s="97"/>
      <c r="D753" s="97"/>
      <c r="E753" s="97"/>
      <c r="F753" s="97"/>
      <c r="G753" s="182"/>
      <c r="H753" s="182"/>
      <c r="I753" s="97"/>
      <c r="J753" s="97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  <c r="AB753" s="31"/>
      <c r="AC753" s="31"/>
      <c r="AD753" s="31"/>
      <c r="AE753" s="31"/>
      <c r="AF753" s="31"/>
      <c r="AG753" s="31"/>
      <c r="AH753" s="31"/>
      <c r="AI753" s="31"/>
      <c r="AJ753" s="31"/>
      <c r="AK753" s="31"/>
      <c r="AL753" s="31"/>
    </row>
    <row r="754" spans="1:38" s="98" customFormat="1" x14ac:dyDescent="0.2">
      <c r="A754" s="115"/>
      <c r="B754" s="97"/>
      <c r="C754" s="97"/>
      <c r="D754" s="97"/>
      <c r="E754" s="97"/>
      <c r="F754" s="97"/>
      <c r="G754" s="182"/>
      <c r="H754" s="182"/>
      <c r="I754" s="97"/>
      <c r="J754" s="97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  <c r="AB754" s="31"/>
      <c r="AC754" s="31"/>
      <c r="AD754" s="31"/>
      <c r="AE754" s="31"/>
      <c r="AF754" s="31"/>
      <c r="AG754" s="31"/>
      <c r="AH754" s="31"/>
      <c r="AI754" s="31"/>
      <c r="AJ754" s="31"/>
      <c r="AK754" s="31"/>
      <c r="AL754" s="31"/>
    </row>
    <row r="755" spans="1:38" s="98" customFormat="1" x14ac:dyDescent="0.2">
      <c r="A755" s="115"/>
      <c r="B755" s="97"/>
      <c r="C755" s="97"/>
      <c r="D755" s="97"/>
      <c r="E755" s="97"/>
      <c r="F755" s="97"/>
      <c r="G755" s="182"/>
      <c r="H755" s="182"/>
      <c r="I755" s="97"/>
      <c r="J755" s="97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  <c r="AB755" s="31"/>
      <c r="AC755" s="31"/>
      <c r="AD755" s="31"/>
      <c r="AE755" s="31"/>
      <c r="AF755" s="31"/>
      <c r="AG755" s="31"/>
      <c r="AH755" s="31"/>
      <c r="AI755" s="31"/>
      <c r="AJ755" s="31"/>
      <c r="AK755" s="31"/>
      <c r="AL755" s="31"/>
    </row>
    <row r="756" spans="1:38" s="98" customFormat="1" x14ac:dyDescent="0.2">
      <c r="A756" s="115"/>
      <c r="B756" s="97"/>
      <c r="C756" s="97"/>
      <c r="D756" s="97"/>
      <c r="E756" s="97"/>
      <c r="F756" s="97"/>
      <c r="G756" s="182"/>
      <c r="H756" s="182"/>
      <c r="I756" s="97"/>
      <c r="J756" s="97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  <c r="AB756" s="31"/>
      <c r="AC756" s="31"/>
      <c r="AD756" s="31"/>
      <c r="AE756" s="31"/>
      <c r="AF756" s="31"/>
      <c r="AG756" s="31"/>
      <c r="AH756" s="31"/>
      <c r="AI756" s="31"/>
      <c r="AJ756" s="31"/>
      <c r="AK756" s="31"/>
      <c r="AL756" s="31"/>
    </row>
    <row r="757" spans="1:38" s="98" customFormat="1" x14ac:dyDescent="0.2">
      <c r="A757" s="114"/>
      <c r="B757" s="114"/>
      <c r="C757" s="114"/>
      <c r="D757" s="114"/>
      <c r="E757" s="114"/>
      <c r="F757" s="114"/>
      <c r="G757" s="181"/>
      <c r="H757" s="181"/>
      <c r="I757" s="114"/>
      <c r="J757" s="114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  <c r="AB757" s="31"/>
      <c r="AC757" s="31"/>
      <c r="AD757" s="31"/>
      <c r="AE757" s="31"/>
      <c r="AF757" s="31"/>
      <c r="AG757" s="31"/>
      <c r="AH757" s="31"/>
      <c r="AI757" s="31"/>
      <c r="AJ757" s="31"/>
      <c r="AK757" s="31"/>
      <c r="AL757" s="31"/>
    </row>
    <row r="758" spans="1:38" s="98" customFormat="1" x14ac:dyDescent="0.2">
      <c r="A758" s="115"/>
      <c r="B758" s="97"/>
      <c r="C758" s="97"/>
      <c r="D758" s="97"/>
      <c r="E758" s="97"/>
      <c r="F758" s="97"/>
      <c r="G758" s="182"/>
      <c r="H758" s="182"/>
      <c r="I758" s="97"/>
      <c r="J758" s="118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  <c r="AB758" s="31"/>
      <c r="AC758" s="31"/>
      <c r="AD758" s="31"/>
      <c r="AE758" s="31"/>
      <c r="AF758" s="31"/>
      <c r="AG758" s="31"/>
      <c r="AH758" s="31"/>
      <c r="AI758" s="31"/>
      <c r="AJ758" s="31"/>
      <c r="AK758" s="31"/>
      <c r="AL758" s="31"/>
    </row>
    <row r="759" spans="1:38" s="98" customFormat="1" x14ac:dyDescent="0.2">
      <c r="A759" s="115"/>
      <c r="B759" s="97"/>
      <c r="C759" s="97"/>
      <c r="D759" s="97"/>
      <c r="E759" s="97"/>
      <c r="F759" s="97"/>
      <c r="G759" s="182"/>
      <c r="H759" s="182"/>
      <c r="I759" s="97"/>
      <c r="J759" s="118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  <c r="AB759" s="31"/>
      <c r="AC759" s="31"/>
      <c r="AD759" s="31"/>
      <c r="AE759" s="31"/>
      <c r="AF759" s="31"/>
      <c r="AG759" s="31"/>
      <c r="AH759" s="31"/>
      <c r="AI759" s="31"/>
      <c r="AJ759" s="31"/>
      <c r="AK759" s="31"/>
      <c r="AL759" s="31"/>
    </row>
    <row r="760" spans="1:38" s="98" customFormat="1" x14ac:dyDescent="0.2">
      <c r="A760" s="115"/>
      <c r="B760" s="97"/>
      <c r="C760" s="97"/>
      <c r="D760" s="97"/>
      <c r="E760" s="97"/>
      <c r="F760" s="97"/>
      <c r="G760" s="182"/>
      <c r="H760" s="182"/>
      <c r="I760" s="97"/>
      <c r="J760" s="118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  <c r="AB760" s="31"/>
      <c r="AC760" s="31"/>
      <c r="AD760" s="31"/>
      <c r="AE760" s="31"/>
      <c r="AF760" s="31"/>
      <c r="AG760" s="31"/>
      <c r="AH760" s="31"/>
      <c r="AI760" s="31"/>
      <c r="AJ760" s="31"/>
      <c r="AK760" s="31"/>
      <c r="AL760" s="31"/>
    </row>
    <row r="761" spans="1:38" s="98" customFormat="1" x14ac:dyDescent="0.2">
      <c r="A761" s="115"/>
      <c r="B761" s="97"/>
      <c r="C761" s="97"/>
      <c r="D761" s="97"/>
      <c r="E761" s="97"/>
      <c r="F761" s="97"/>
      <c r="G761" s="182"/>
      <c r="H761" s="182"/>
      <c r="I761" s="97"/>
      <c r="J761" s="118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  <c r="AB761" s="31"/>
      <c r="AC761" s="31"/>
      <c r="AD761" s="31"/>
      <c r="AE761" s="31"/>
      <c r="AF761" s="31"/>
      <c r="AG761" s="31"/>
      <c r="AH761" s="31"/>
      <c r="AI761" s="31"/>
      <c r="AJ761" s="31"/>
      <c r="AK761" s="31"/>
      <c r="AL761" s="31"/>
    </row>
    <row r="762" spans="1:38" s="98" customFormat="1" x14ac:dyDescent="0.2">
      <c r="A762" s="115"/>
      <c r="B762" s="97"/>
      <c r="C762" s="97"/>
      <c r="D762" s="97"/>
      <c r="E762" s="97"/>
      <c r="F762" s="97"/>
      <c r="G762" s="182"/>
      <c r="H762" s="182"/>
      <c r="I762" s="97"/>
      <c r="J762" s="118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  <c r="AB762" s="31"/>
      <c r="AC762" s="31"/>
      <c r="AD762" s="31"/>
      <c r="AE762" s="31"/>
      <c r="AF762" s="31"/>
      <c r="AG762" s="31"/>
      <c r="AH762" s="31"/>
      <c r="AI762" s="31"/>
      <c r="AJ762" s="31"/>
      <c r="AK762" s="31"/>
      <c r="AL762" s="31"/>
    </row>
    <row r="763" spans="1:38" s="98" customFormat="1" x14ac:dyDescent="0.2">
      <c r="A763" s="115"/>
      <c r="B763" s="97"/>
      <c r="C763" s="97"/>
      <c r="D763" s="97"/>
      <c r="E763" s="97"/>
      <c r="F763" s="97"/>
      <c r="G763" s="182"/>
      <c r="H763" s="182"/>
      <c r="I763" s="97"/>
      <c r="J763" s="118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  <c r="AB763" s="31"/>
      <c r="AC763" s="31"/>
      <c r="AD763" s="31"/>
      <c r="AE763" s="31"/>
      <c r="AF763" s="31"/>
      <c r="AG763" s="31"/>
      <c r="AH763" s="31"/>
      <c r="AI763" s="31"/>
      <c r="AJ763" s="31"/>
      <c r="AK763" s="31"/>
      <c r="AL763" s="31"/>
    </row>
    <row r="764" spans="1:38" s="98" customFormat="1" x14ac:dyDescent="0.2">
      <c r="A764" s="115"/>
      <c r="B764" s="97"/>
      <c r="C764" s="97"/>
      <c r="D764" s="97"/>
      <c r="E764" s="97"/>
      <c r="F764" s="97"/>
      <c r="G764" s="182"/>
      <c r="H764" s="182"/>
      <c r="I764" s="97"/>
      <c r="J764" s="118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  <c r="AB764" s="31"/>
      <c r="AC764" s="31"/>
      <c r="AD764" s="31"/>
      <c r="AE764" s="31"/>
      <c r="AF764" s="31"/>
      <c r="AG764" s="31"/>
      <c r="AH764" s="31"/>
      <c r="AI764" s="31"/>
      <c r="AJ764" s="31"/>
      <c r="AK764" s="31"/>
      <c r="AL764" s="31"/>
    </row>
    <row r="765" spans="1:38" s="98" customFormat="1" x14ac:dyDescent="0.2">
      <c r="A765" s="115"/>
      <c r="B765" s="97"/>
      <c r="C765" s="97"/>
      <c r="D765" s="97"/>
      <c r="E765" s="97"/>
      <c r="F765" s="97"/>
      <c r="G765" s="182"/>
      <c r="H765" s="182"/>
      <c r="I765" s="97"/>
      <c r="J765" s="118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  <c r="AB765" s="31"/>
      <c r="AC765" s="31"/>
      <c r="AD765" s="31"/>
      <c r="AE765" s="31"/>
      <c r="AF765" s="31"/>
      <c r="AG765" s="31"/>
      <c r="AH765" s="31"/>
      <c r="AI765" s="31"/>
      <c r="AJ765" s="31"/>
      <c r="AK765" s="31"/>
      <c r="AL765" s="31"/>
    </row>
    <row r="766" spans="1:38" s="98" customFormat="1" x14ac:dyDescent="0.2">
      <c r="A766" s="115"/>
      <c r="B766" s="97"/>
      <c r="C766" s="97"/>
      <c r="D766" s="97"/>
      <c r="E766" s="97"/>
      <c r="F766" s="97"/>
      <c r="G766" s="182"/>
      <c r="H766" s="182"/>
      <c r="I766" s="97"/>
      <c r="J766" s="118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  <c r="AB766" s="31"/>
      <c r="AC766" s="31"/>
      <c r="AD766" s="31"/>
      <c r="AE766" s="31"/>
      <c r="AF766" s="31"/>
      <c r="AG766" s="31"/>
      <c r="AH766" s="31"/>
      <c r="AI766" s="31"/>
      <c r="AJ766" s="31"/>
      <c r="AK766" s="31"/>
      <c r="AL766" s="31"/>
    </row>
    <row r="767" spans="1:38" s="98" customFormat="1" x14ac:dyDescent="0.2">
      <c r="A767" s="115"/>
      <c r="B767" s="97"/>
      <c r="C767" s="97"/>
      <c r="D767" s="97"/>
      <c r="E767" s="97"/>
      <c r="F767" s="97"/>
      <c r="G767" s="182"/>
      <c r="H767" s="182"/>
      <c r="I767" s="97"/>
      <c r="J767" s="118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  <c r="AB767" s="31"/>
      <c r="AC767" s="31"/>
      <c r="AD767" s="31"/>
      <c r="AE767" s="31"/>
      <c r="AF767" s="31"/>
      <c r="AG767" s="31"/>
      <c r="AH767" s="31"/>
      <c r="AI767" s="31"/>
      <c r="AJ767" s="31"/>
      <c r="AK767" s="31"/>
      <c r="AL767" s="31"/>
    </row>
    <row r="768" spans="1:38" s="98" customFormat="1" x14ac:dyDescent="0.2">
      <c r="A768" s="115"/>
      <c r="B768" s="97"/>
      <c r="C768" s="97"/>
      <c r="D768" s="97"/>
      <c r="E768" s="97"/>
      <c r="F768" s="97"/>
      <c r="G768" s="182"/>
      <c r="H768" s="182"/>
      <c r="I768" s="97"/>
      <c r="J768" s="118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  <c r="AB768" s="31"/>
      <c r="AC768" s="31"/>
      <c r="AD768" s="31"/>
      <c r="AE768" s="31"/>
      <c r="AF768" s="31"/>
      <c r="AG768" s="31"/>
      <c r="AH768" s="31"/>
      <c r="AI768" s="31"/>
      <c r="AJ768" s="31"/>
      <c r="AK768" s="31"/>
      <c r="AL768" s="31"/>
    </row>
    <row r="769" spans="1:38" s="98" customFormat="1" x14ac:dyDescent="0.2">
      <c r="A769" s="115"/>
      <c r="B769" s="97"/>
      <c r="C769" s="97"/>
      <c r="D769" s="97"/>
      <c r="E769" s="97"/>
      <c r="F769" s="97"/>
      <c r="G769" s="182"/>
      <c r="H769" s="182"/>
      <c r="I769" s="97"/>
      <c r="J769" s="118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  <c r="AB769" s="31"/>
      <c r="AC769" s="31"/>
      <c r="AD769" s="31"/>
      <c r="AE769" s="31"/>
      <c r="AF769" s="31"/>
      <c r="AG769" s="31"/>
      <c r="AH769" s="31"/>
      <c r="AI769" s="31"/>
      <c r="AJ769" s="31"/>
      <c r="AK769" s="31"/>
      <c r="AL769" s="31"/>
    </row>
    <row r="770" spans="1:38" s="98" customFormat="1" x14ac:dyDescent="0.2">
      <c r="A770" s="115"/>
      <c r="B770" s="97"/>
      <c r="C770" s="97"/>
      <c r="D770" s="97"/>
      <c r="E770" s="97"/>
      <c r="F770" s="97"/>
      <c r="G770" s="182"/>
      <c r="H770" s="182"/>
      <c r="I770" s="97"/>
      <c r="J770" s="118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  <c r="AB770" s="31"/>
      <c r="AC770" s="31"/>
      <c r="AD770" s="31"/>
      <c r="AE770" s="31"/>
      <c r="AF770" s="31"/>
      <c r="AG770" s="31"/>
      <c r="AH770" s="31"/>
      <c r="AI770" s="31"/>
      <c r="AJ770" s="31"/>
      <c r="AK770" s="31"/>
      <c r="AL770" s="31"/>
    </row>
    <row r="771" spans="1:38" s="98" customFormat="1" x14ac:dyDescent="0.2">
      <c r="A771" s="115"/>
      <c r="B771" s="97"/>
      <c r="C771" s="97"/>
      <c r="D771" s="97"/>
      <c r="E771" s="97"/>
      <c r="F771" s="97"/>
      <c r="G771" s="182"/>
      <c r="H771" s="182"/>
      <c r="I771" s="97"/>
      <c r="J771" s="118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  <c r="AB771" s="31"/>
      <c r="AC771" s="31"/>
      <c r="AD771" s="31"/>
      <c r="AE771" s="31"/>
      <c r="AF771" s="31"/>
      <c r="AG771" s="31"/>
      <c r="AH771" s="31"/>
      <c r="AI771" s="31"/>
      <c r="AJ771" s="31"/>
      <c r="AK771" s="31"/>
      <c r="AL771" s="31"/>
    </row>
    <row r="772" spans="1:38" x14ac:dyDescent="0.2">
      <c r="A772" s="115"/>
      <c r="J772" s="118"/>
    </row>
    <row r="773" spans="1:38" x14ac:dyDescent="0.2">
      <c r="A773" s="115"/>
      <c r="J773" s="118"/>
    </row>
    <row r="774" spans="1:38" x14ac:dyDescent="0.2">
      <c r="A774" s="115"/>
      <c r="J774" s="118"/>
    </row>
    <row r="775" spans="1:38" x14ac:dyDescent="0.2">
      <c r="A775" s="115"/>
      <c r="J775" s="118"/>
    </row>
    <row r="776" spans="1:38" x14ac:dyDescent="0.2">
      <c r="A776" s="115"/>
      <c r="J776" s="118"/>
    </row>
    <row r="777" spans="1:38" x14ac:dyDescent="0.2">
      <c r="A777" s="115"/>
      <c r="J777" s="118"/>
    </row>
    <row r="778" spans="1:38" x14ac:dyDescent="0.2">
      <c r="A778" s="115"/>
    </row>
    <row r="779" spans="1:38" x14ac:dyDescent="0.2">
      <c r="A779" s="115"/>
    </row>
    <row r="780" spans="1:38" x14ac:dyDescent="0.2">
      <c r="A780" s="115"/>
    </row>
    <row r="781" spans="1:38" x14ac:dyDescent="0.2">
      <c r="A781" s="115"/>
    </row>
    <row r="782" spans="1:38" x14ac:dyDescent="0.2">
      <c r="A782" s="115"/>
    </row>
    <row r="783" spans="1:38" x14ac:dyDescent="0.2">
      <c r="A783" s="115"/>
    </row>
    <row r="784" spans="1:38" x14ac:dyDescent="0.2">
      <c r="A784" s="115"/>
    </row>
    <row r="785" spans="1:38" x14ac:dyDescent="0.2">
      <c r="A785" s="115"/>
    </row>
    <row r="786" spans="1:38" x14ac:dyDescent="0.2">
      <c r="A786" s="115"/>
    </row>
    <row r="787" spans="1:38" x14ac:dyDescent="0.2">
      <c r="A787" s="115"/>
    </row>
    <row r="788" spans="1:38" s="97" customFormat="1" x14ac:dyDescent="0.2">
      <c r="A788" s="115"/>
      <c r="G788" s="182"/>
      <c r="H788" s="182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  <c r="AB788" s="31"/>
      <c r="AC788" s="31"/>
      <c r="AD788" s="31"/>
      <c r="AE788" s="31"/>
      <c r="AF788" s="31"/>
      <c r="AG788" s="31"/>
      <c r="AH788" s="31"/>
      <c r="AI788" s="31"/>
      <c r="AJ788" s="31"/>
      <c r="AK788" s="31"/>
      <c r="AL788" s="31"/>
    </row>
    <row r="789" spans="1:38" s="97" customFormat="1" x14ac:dyDescent="0.2">
      <c r="A789" s="115"/>
      <c r="G789" s="182"/>
      <c r="H789" s="182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  <c r="AB789" s="31"/>
      <c r="AC789" s="31"/>
      <c r="AD789" s="31"/>
      <c r="AE789" s="31"/>
      <c r="AF789" s="31"/>
      <c r="AG789" s="31"/>
      <c r="AH789" s="31"/>
      <c r="AI789" s="31"/>
      <c r="AJ789" s="31"/>
      <c r="AK789" s="31"/>
      <c r="AL789" s="31"/>
    </row>
    <row r="790" spans="1:38" s="97" customFormat="1" x14ac:dyDescent="0.2">
      <c r="A790" s="115"/>
      <c r="G790" s="182"/>
      <c r="H790" s="182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  <c r="AB790" s="31"/>
      <c r="AC790" s="31"/>
      <c r="AD790" s="31"/>
      <c r="AE790" s="31"/>
      <c r="AF790" s="31"/>
      <c r="AG790" s="31"/>
      <c r="AH790" s="31"/>
      <c r="AI790" s="31"/>
      <c r="AJ790" s="31"/>
      <c r="AK790" s="31"/>
      <c r="AL790" s="31"/>
    </row>
    <row r="791" spans="1:38" s="97" customFormat="1" x14ac:dyDescent="0.2">
      <c r="A791" s="115"/>
      <c r="G791" s="182"/>
      <c r="H791" s="182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  <c r="AB791" s="31"/>
      <c r="AC791" s="31"/>
      <c r="AD791" s="31"/>
      <c r="AE791" s="31"/>
      <c r="AF791" s="31"/>
      <c r="AG791" s="31"/>
      <c r="AH791" s="31"/>
      <c r="AI791" s="31"/>
      <c r="AJ791" s="31"/>
      <c r="AK791" s="31"/>
      <c r="AL791" s="31"/>
    </row>
    <row r="792" spans="1:38" s="97" customFormat="1" x14ac:dyDescent="0.2">
      <c r="A792" s="115"/>
      <c r="G792" s="182"/>
      <c r="H792" s="182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  <c r="AB792" s="31"/>
      <c r="AC792" s="31"/>
      <c r="AD792" s="31"/>
      <c r="AE792" s="31"/>
      <c r="AF792" s="31"/>
      <c r="AG792" s="31"/>
      <c r="AH792" s="31"/>
      <c r="AI792" s="31"/>
      <c r="AJ792" s="31"/>
      <c r="AK792" s="31"/>
      <c r="AL792" s="31"/>
    </row>
    <row r="793" spans="1:38" s="97" customFormat="1" x14ac:dyDescent="0.2">
      <c r="A793" s="115"/>
      <c r="G793" s="182"/>
      <c r="H793" s="182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  <c r="AB793" s="31"/>
      <c r="AC793" s="31"/>
      <c r="AD793" s="31"/>
      <c r="AE793" s="31"/>
      <c r="AF793" s="31"/>
      <c r="AG793" s="31"/>
      <c r="AH793" s="31"/>
      <c r="AI793" s="31"/>
      <c r="AJ793" s="31"/>
      <c r="AK793" s="31"/>
      <c r="AL793" s="31"/>
    </row>
    <row r="794" spans="1:38" s="97" customFormat="1" x14ac:dyDescent="0.2">
      <c r="A794" s="115"/>
      <c r="G794" s="182"/>
      <c r="H794" s="182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  <c r="AB794" s="31"/>
      <c r="AC794" s="31"/>
      <c r="AD794" s="31"/>
      <c r="AE794" s="31"/>
      <c r="AF794" s="31"/>
      <c r="AG794" s="31"/>
      <c r="AH794" s="31"/>
      <c r="AI794" s="31"/>
      <c r="AJ794" s="31"/>
      <c r="AK794" s="31"/>
      <c r="AL794" s="31"/>
    </row>
    <row r="795" spans="1:38" s="97" customFormat="1" x14ac:dyDescent="0.2">
      <c r="A795" s="115"/>
      <c r="G795" s="182"/>
      <c r="H795" s="182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  <c r="AB795" s="31"/>
      <c r="AC795" s="31"/>
      <c r="AD795" s="31"/>
      <c r="AE795" s="31"/>
      <c r="AF795" s="31"/>
      <c r="AG795" s="31"/>
      <c r="AH795" s="31"/>
      <c r="AI795" s="31"/>
      <c r="AJ795" s="31"/>
      <c r="AK795" s="31"/>
      <c r="AL795" s="31"/>
    </row>
    <row r="796" spans="1:38" s="97" customFormat="1" x14ac:dyDescent="0.2">
      <c r="A796" s="115"/>
      <c r="G796" s="182"/>
      <c r="H796" s="182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  <c r="AB796" s="31"/>
      <c r="AC796" s="31"/>
      <c r="AD796" s="31"/>
      <c r="AE796" s="31"/>
      <c r="AF796" s="31"/>
      <c r="AG796" s="31"/>
      <c r="AH796" s="31"/>
      <c r="AI796" s="31"/>
      <c r="AJ796" s="31"/>
      <c r="AK796" s="31"/>
      <c r="AL796" s="31"/>
    </row>
    <row r="797" spans="1:38" s="97" customFormat="1" x14ac:dyDescent="0.2">
      <c r="A797" s="115"/>
      <c r="G797" s="182"/>
      <c r="H797" s="182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  <c r="AB797" s="31"/>
      <c r="AC797" s="31"/>
      <c r="AD797" s="31"/>
      <c r="AE797" s="31"/>
      <c r="AF797" s="31"/>
      <c r="AG797" s="31"/>
      <c r="AH797" s="31"/>
      <c r="AI797" s="31"/>
      <c r="AJ797" s="31"/>
      <c r="AK797" s="31"/>
      <c r="AL797" s="31"/>
    </row>
    <row r="798" spans="1:38" s="97" customFormat="1" x14ac:dyDescent="0.2">
      <c r="A798" s="115"/>
      <c r="G798" s="182"/>
      <c r="H798" s="182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  <c r="AB798" s="31"/>
      <c r="AC798" s="31"/>
      <c r="AD798" s="31"/>
      <c r="AE798" s="31"/>
      <c r="AF798" s="31"/>
      <c r="AG798" s="31"/>
      <c r="AH798" s="31"/>
      <c r="AI798" s="31"/>
      <c r="AJ798" s="31"/>
      <c r="AK798" s="31"/>
      <c r="AL798" s="31"/>
    </row>
    <row r="799" spans="1:38" s="97" customFormat="1" x14ac:dyDescent="0.2">
      <c r="A799" s="115"/>
      <c r="G799" s="182"/>
      <c r="H799" s="182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  <c r="AB799" s="31"/>
      <c r="AC799" s="31"/>
      <c r="AD799" s="31"/>
      <c r="AE799" s="31"/>
      <c r="AF799" s="31"/>
      <c r="AG799" s="31"/>
      <c r="AH799" s="31"/>
      <c r="AI799" s="31"/>
      <c r="AJ799" s="31"/>
      <c r="AK799" s="31"/>
      <c r="AL799" s="31"/>
    </row>
    <row r="800" spans="1:38" s="97" customFormat="1" x14ac:dyDescent="0.2">
      <c r="A800" s="115"/>
      <c r="G800" s="182"/>
      <c r="H800" s="182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  <c r="AB800" s="31"/>
      <c r="AC800" s="31"/>
      <c r="AD800" s="31"/>
      <c r="AE800" s="31"/>
      <c r="AF800" s="31"/>
      <c r="AG800" s="31"/>
      <c r="AH800" s="31"/>
      <c r="AI800" s="31"/>
      <c r="AJ800" s="31"/>
      <c r="AK800" s="31"/>
      <c r="AL800" s="31"/>
    </row>
    <row r="801" spans="1:38" s="97" customFormat="1" x14ac:dyDescent="0.2">
      <c r="A801" s="115"/>
      <c r="G801" s="182"/>
      <c r="H801" s="182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  <c r="AB801" s="31"/>
      <c r="AC801" s="31"/>
      <c r="AD801" s="31"/>
      <c r="AE801" s="31"/>
      <c r="AF801" s="31"/>
      <c r="AG801" s="31"/>
      <c r="AH801" s="31"/>
      <c r="AI801" s="31"/>
      <c r="AJ801" s="31"/>
      <c r="AK801" s="31"/>
      <c r="AL801" s="31"/>
    </row>
    <row r="802" spans="1:38" s="97" customFormat="1" x14ac:dyDescent="0.2">
      <c r="A802" s="115"/>
      <c r="G802" s="182"/>
      <c r="H802" s="182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  <c r="AB802" s="31"/>
      <c r="AC802" s="31"/>
      <c r="AD802" s="31"/>
      <c r="AE802" s="31"/>
      <c r="AF802" s="31"/>
      <c r="AG802" s="31"/>
      <c r="AH802" s="31"/>
      <c r="AI802" s="31"/>
      <c r="AJ802" s="31"/>
      <c r="AK802" s="31"/>
      <c r="AL802" s="31"/>
    </row>
    <row r="803" spans="1:38" s="97" customFormat="1" x14ac:dyDescent="0.2">
      <c r="A803" s="115"/>
      <c r="G803" s="182"/>
      <c r="H803" s="182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  <c r="AB803" s="31"/>
      <c r="AC803" s="31"/>
      <c r="AD803" s="31"/>
      <c r="AE803" s="31"/>
      <c r="AF803" s="31"/>
      <c r="AG803" s="31"/>
      <c r="AH803" s="31"/>
      <c r="AI803" s="31"/>
      <c r="AJ803" s="31"/>
      <c r="AK803" s="31"/>
      <c r="AL803" s="31"/>
    </row>
    <row r="804" spans="1:38" x14ac:dyDescent="0.2">
      <c r="A804" s="115"/>
    </row>
    <row r="805" spans="1:38" x14ac:dyDescent="0.2">
      <c r="A805" s="115"/>
    </row>
    <row r="806" spans="1:38" x14ac:dyDescent="0.2">
      <c r="A806" s="115"/>
    </row>
    <row r="807" spans="1:38" x14ac:dyDescent="0.2">
      <c r="A807" s="115"/>
    </row>
    <row r="808" spans="1:38" x14ac:dyDescent="0.2">
      <c r="A808" s="115"/>
    </row>
    <row r="809" spans="1:38" x14ac:dyDescent="0.2">
      <c r="A809" s="115"/>
    </row>
    <row r="810" spans="1:38" x14ac:dyDescent="0.2">
      <c r="A810" s="115"/>
    </row>
    <row r="811" spans="1:38" x14ac:dyDescent="0.2">
      <c r="A811" s="115"/>
    </row>
    <row r="812" spans="1:38" x14ac:dyDescent="0.2">
      <c r="A812" s="115"/>
    </row>
    <row r="813" spans="1:38" x14ac:dyDescent="0.2">
      <c r="A813" s="115"/>
    </row>
    <row r="814" spans="1:38" x14ac:dyDescent="0.2">
      <c r="A814" s="115"/>
    </row>
    <row r="815" spans="1:38" x14ac:dyDescent="0.2">
      <c r="A815" s="115"/>
    </row>
    <row r="816" spans="1:38" x14ac:dyDescent="0.2">
      <c r="A816" s="115"/>
    </row>
    <row r="817" spans="1:1" x14ac:dyDescent="0.2">
      <c r="A817" s="115"/>
    </row>
    <row r="818" spans="1:1" x14ac:dyDescent="0.2">
      <c r="A818" s="115"/>
    </row>
    <row r="819" spans="1:1" x14ac:dyDescent="0.2">
      <c r="A819" s="115"/>
    </row>
    <row r="820" spans="1:1" x14ac:dyDescent="0.2">
      <c r="A820" s="115"/>
    </row>
    <row r="821" spans="1:1" x14ac:dyDescent="0.2">
      <c r="A821" s="115"/>
    </row>
    <row r="822" spans="1:1" x14ac:dyDescent="0.2">
      <c r="A822" s="115"/>
    </row>
    <row r="823" spans="1:1" x14ac:dyDescent="0.2">
      <c r="A823" s="115"/>
    </row>
    <row r="824" spans="1:1" x14ac:dyDescent="0.2">
      <c r="A824" s="115"/>
    </row>
    <row r="825" spans="1:1" x14ac:dyDescent="0.2">
      <c r="A825" s="115"/>
    </row>
    <row r="826" spans="1:1" x14ac:dyDescent="0.2">
      <c r="A826" s="115"/>
    </row>
    <row r="827" spans="1:1" x14ac:dyDescent="0.2">
      <c r="A827" s="115"/>
    </row>
    <row r="828" spans="1:1" x14ac:dyDescent="0.2">
      <c r="A828" s="115"/>
    </row>
    <row r="829" spans="1:1" x14ac:dyDescent="0.2">
      <c r="A829" s="115"/>
    </row>
    <row r="830" spans="1:1" x14ac:dyDescent="0.2">
      <c r="A830" s="115"/>
    </row>
    <row r="831" spans="1:1" x14ac:dyDescent="0.2">
      <c r="A831" s="115"/>
    </row>
    <row r="832" spans="1:1" x14ac:dyDescent="0.2">
      <c r="A832" s="115"/>
    </row>
    <row r="833" spans="1:38" x14ac:dyDescent="0.2">
      <c r="A833" s="115"/>
    </row>
    <row r="834" spans="1:38" x14ac:dyDescent="0.2">
      <c r="A834" s="115"/>
    </row>
    <row r="835" spans="1:38" x14ac:dyDescent="0.2">
      <c r="A835" s="115"/>
    </row>
    <row r="836" spans="1:38" s="97" customFormat="1" x14ac:dyDescent="0.2">
      <c r="A836" s="115"/>
      <c r="G836" s="182"/>
      <c r="H836" s="182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  <c r="AB836" s="31"/>
      <c r="AC836" s="31"/>
      <c r="AD836" s="31"/>
      <c r="AE836" s="31"/>
      <c r="AF836" s="31"/>
      <c r="AG836" s="31"/>
      <c r="AH836" s="31"/>
      <c r="AI836" s="31"/>
      <c r="AJ836" s="31"/>
      <c r="AK836" s="31"/>
      <c r="AL836" s="31"/>
    </row>
    <row r="837" spans="1:38" s="97" customFormat="1" x14ac:dyDescent="0.2">
      <c r="A837" s="115"/>
      <c r="G837" s="182"/>
      <c r="H837" s="182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  <c r="AB837" s="31"/>
      <c r="AC837" s="31"/>
      <c r="AD837" s="31"/>
      <c r="AE837" s="31"/>
      <c r="AF837" s="31"/>
      <c r="AG837" s="31"/>
      <c r="AH837" s="31"/>
      <c r="AI837" s="31"/>
      <c r="AJ837" s="31"/>
      <c r="AK837" s="31"/>
      <c r="AL837" s="31"/>
    </row>
    <row r="838" spans="1:38" s="97" customFormat="1" x14ac:dyDescent="0.2">
      <c r="A838" s="115"/>
      <c r="G838" s="182"/>
      <c r="H838" s="182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  <c r="AB838" s="31"/>
      <c r="AC838" s="31"/>
      <c r="AD838" s="31"/>
      <c r="AE838" s="31"/>
      <c r="AF838" s="31"/>
      <c r="AG838" s="31"/>
      <c r="AH838" s="31"/>
      <c r="AI838" s="31"/>
      <c r="AJ838" s="31"/>
      <c r="AK838" s="31"/>
      <c r="AL838" s="31"/>
    </row>
    <row r="839" spans="1:38" s="97" customFormat="1" x14ac:dyDescent="0.2">
      <c r="A839" s="115"/>
      <c r="G839" s="182"/>
      <c r="H839" s="182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  <c r="AB839" s="31"/>
      <c r="AC839" s="31"/>
      <c r="AD839" s="31"/>
      <c r="AE839" s="31"/>
      <c r="AF839" s="31"/>
      <c r="AG839" s="31"/>
      <c r="AH839" s="31"/>
      <c r="AI839" s="31"/>
      <c r="AJ839" s="31"/>
      <c r="AK839" s="31"/>
      <c r="AL839" s="31"/>
    </row>
    <row r="840" spans="1:38" s="97" customFormat="1" x14ac:dyDescent="0.2">
      <c r="A840" s="115"/>
      <c r="G840" s="182"/>
      <c r="H840" s="182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  <c r="AB840" s="31"/>
      <c r="AC840" s="31"/>
      <c r="AD840" s="31"/>
      <c r="AE840" s="31"/>
      <c r="AF840" s="31"/>
      <c r="AG840" s="31"/>
      <c r="AH840" s="31"/>
      <c r="AI840" s="31"/>
      <c r="AJ840" s="31"/>
      <c r="AK840" s="31"/>
      <c r="AL840" s="31"/>
    </row>
    <row r="841" spans="1:38" s="97" customFormat="1" x14ac:dyDescent="0.2">
      <c r="A841" s="115"/>
      <c r="G841" s="182"/>
      <c r="H841" s="182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  <c r="AB841" s="31"/>
      <c r="AC841" s="31"/>
      <c r="AD841" s="31"/>
      <c r="AE841" s="31"/>
      <c r="AF841" s="31"/>
      <c r="AG841" s="31"/>
      <c r="AH841" s="31"/>
      <c r="AI841" s="31"/>
      <c r="AJ841" s="31"/>
      <c r="AK841" s="31"/>
      <c r="AL841" s="31"/>
    </row>
    <row r="842" spans="1:38" s="97" customFormat="1" x14ac:dyDescent="0.2">
      <c r="A842" s="115"/>
      <c r="G842" s="182"/>
      <c r="H842" s="182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  <c r="AB842" s="31"/>
      <c r="AC842" s="31"/>
      <c r="AD842" s="31"/>
      <c r="AE842" s="31"/>
      <c r="AF842" s="31"/>
      <c r="AG842" s="31"/>
      <c r="AH842" s="31"/>
      <c r="AI842" s="31"/>
      <c r="AJ842" s="31"/>
      <c r="AK842" s="31"/>
      <c r="AL842" s="31"/>
    </row>
    <row r="843" spans="1:38" s="97" customFormat="1" x14ac:dyDescent="0.2">
      <c r="A843" s="115"/>
      <c r="G843" s="182"/>
      <c r="H843" s="182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  <c r="AB843" s="31"/>
      <c r="AC843" s="31"/>
      <c r="AD843" s="31"/>
      <c r="AE843" s="31"/>
      <c r="AF843" s="31"/>
      <c r="AG843" s="31"/>
      <c r="AH843" s="31"/>
      <c r="AI843" s="31"/>
      <c r="AJ843" s="31"/>
      <c r="AK843" s="31"/>
      <c r="AL843" s="31"/>
    </row>
    <row r="844" spans="1:38" s="97" customFormat="1" x14ac:dyDescent="0.2">
      <c r="A844" s="115"/>
      <c r="G844" s="182"/>
      <c r="H844" s="182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  <c r="AB844" s="31"/>
      <c r="AC844" s="31"/>
      <c r="AD844" s="31"/>
      <c r="AE844" s="31"/>
      <c r="AF844" s="31"/>
      <c r="AG844" s="31"/>
      <c r="AH844" s="31"/>
      <c r="AI844" s="31"/>
      <c r="AJ844" s="31"/>
      <c r="AK844" s="31"/>
      <c r="AL844" s="31"/>
    </row>
    <row r="845" spans="1:38" s="97" customFormat="1" x14ac:dyDescent="0.2">
      <c r="A845" s="115"/>
      <c r="G845" s="182"/>
      <c r="H845" s="182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  <c r="AB845" s="31"/>
      <c r="AC845" s="31"/>
      <c r="AD845" s="31"/>
      <c r="AE845" s="31"/>
      <c r="AF845" s="31"/>
      <c r="AG845" s="31"/>
      <c r="AH845" s="31"/>
      <c r="AI845" s="31"/>
      <c r="AJ845" s="31"/>
      <c r="AK845" s="31"/>
      <c r="AL845" s="31"/>
    </row>
    <row r="846" spans="1:38" s="97" customFormat="1" x14ac:dyDescent="0.2">
      <c r="A846" s="115"/>
      <c r="G846" s="182"/>
      <c r="H846" s="182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  <c r="AB846" s="31"/>
      <c r="AC846" s="31"/>
      <c r="AD846" s="31"/>
      <c r="AE846" s="31"/>
      <c r="AF846" s="31"/>
      <c r="AG846" s="31"/>
      <c r="AH846" s="31"/>
      <c r="AI846" s="31"/>
      <c r="AJ846" s="31"/>
      <c r="AK846" s="31"/>
      <c r="AL846" s="31"/>
    </row>
    <row r="847" spans="1:38" s="97" customFormat="1" x14ac:dyDescent="0.2">
      <c r="A847" s="115"/>
      <c r="G847" s="182"/>
      <c r="H847" s="182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  <c r="AB847" s="31"/>
      <c r="AC847" s="31"/>
      <c r="AD847" s="31"/>
      <c r="AE847" s="31"/>
      <c r="AF847" s="31"/>
      <c r="AG847" s="31"/>
      <c r="AH847" s="31"/>
      <c r="AI847" s="31"/>
      <c r="AJ847" s="31"/>
      <c r="AK847" s="31"/>
      <c r="AL847" s="31"/>
    </row>
    <row r="848" spans="1:38" s="97" customFormat="1" x14ac:dyDescent="0.2">
      <c r="A848" s="115"/>
      <c r="G848" s="182"/>
      <c r="H848" s="182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  <c r="AB848" s="31"/>
      <c r="AC848" s="31"/>
      <c r="AD848" s="31"/>
      <c r="AE848" s="31"/>
      <c r="AF848" s="31"/>
      <c r="AG848" s="31"/>
      <c r="AH848" s="31"/>
      <c r="AI848" s="31"/>
      <c r="AJ848" s="31"/>
      <c r="AK848" s="31"/>
      <c r="AL848" s="31"/>
    </row>
    <row r="849" spans="1:38" s="97" customFormat="1" x14ac:dyDescent="0.2">
      <c r="A849" s="115"/>
      <c r="G849" s="182"/>
      <c r="H849" s="182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  <c r="AB849" s="31"/>
      <c r="AC849" s="31"/>
      <c r="AD849" s="31"/>
      <c r="AE849" s="31"/>
      <c r="AF849" s="31"/>
      <c r="AG849" s="31"/>
      <c r="AH849" s="31"/>
      <c r="AI849" s="31"/>
      <c r="AJ849" s="31"/>
      <c r="AK849" s="31"/>
      <c r="AL849" s="31"/>
    </row>
    <row r="850" spans="1:38" s="97" customFormat="1" x14ac:dyDescent="0.2">
      <c r="A850" s="115"/>
      <c r="G850" s="182"/>
      <c r="H850" s="182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  <c r="AB850" s="31"/>
      <c r="AC850" s="31"/>
      <c r="AD850" s="31"/>
      <c r="AE850" s="31"/>
      <c r="AF850" s="31"/>
      <c r="AG850" s="31"/>
      <c r="AH850" s="31"/>
      <c r="AI850" s="31"/>
      <c r="AJ850" s="31"/>
      <c r="AK850" s="31"/>
      <c r="AL850" s="31"/>
    </row>
    <row r="851" spans="1:38" s="97" customFormat="1" x14ac:dyDescent="0.2">
      <c r="A851" s="115"/>
      <c r="G851" s="182"/>
      <c r="H851" s="182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  <c r="AB851" s="31"/>
      <c r="AC851" s="31"/>
      <c r="AD851" s="31"/>
      <c r="AE851" s="31"/>
      <c r="AF851" s="31"/>
      <c r="AG851" s="31"/>
      <c r="AH851" s="31"/>
      <c r="AI851" s="31"/>
      <c r="AJ851" s="31"/>
      <c r="AK851" s="31"/>
      <c r="AL851" s="31"/>
    </row>
    <row r="852" spans="1:38" x14ac:dyDescent="0.2">
      <c r="A852" s="115"/>
    </row>
    <row r="853" spans="1:38" x14ac:dyDescent="0.2">
      <c r="A853" s="115"/>
    </row>
    <row r="854" spans="1:38" x14ac:dyDescent="0.2">
      <c r="A854" s="115"/>
    </row>
    <row r="855" spans="1:38" x14ac:dyDescent="0.2">
      <c r="A855" s="115"/>
    </row>
    <row r="856" spans="1:38" x14ac:dyDescent="0.2">
      <c r="A856" s="115"/>
    </row>
    <row r="857" spans="1:38" x14ac:dyDescent="0.2">
      <c r="A857" s="115"/>
    </row>
    <row r="858" spans="1:38" x14ac:dyDescent="0.2">
      <c r="A858" s="115"/>
    </row>
    <row r="859" spans="1:38" x14ac:dyDescent="0.2">
      <c r="A859" s="115"/>
    </row>
    <row r="860" spans="1:38" x14ac:dyDescent="0.2">
      <c r="A860" s="115"/>
    </row>
    <row r="861" spans="1:38" x14ac:dyDescent="0.2">
      <c r="A861" s="115"/>
    </row>
    <row r="862" spans="1:38" x14ac:dyDescent="0.2">
      <c r="A862" s="115"/>
    </row>
    <row r="863" spans="1:38" x14ac:dyDescent="0.2">
      <c r="A863" s="115"/>
    </row>
    <row r="864" spans="1:38" x14ac:dyDescent="0.2">
      <c r="A864" s="115"/>
    </row>
    <row r="865" spans="1:38" x14ac:dyDescent="0.2">
      <c r="A865" s="115"/>
    </row>
    <row r="866" spans="1:38" x14ac:dyDescent="0.2">
      <c r="A866" s="115"/>
    </row>
    <row r="867" spans="1:38" x14ac:dyDescent="0.2">
      <c r="A867" s="115"/>
    </row>
    <row r="868" spans="1:38" s="97" customFormat="1" x14ac:dyDescent="0.2">
      <c r="A868" s="115"/>
      <c r="G868" s="182"/>
      <c r="H868" s="182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  <c r="AB868" s="31"/>
      <c r="AC868" s="31"/>
      <c r="AD868" s="31"/>
      <c r="AE868" s="31"/>
      <c r="AF868" s="31"/>
      <c r="AG868" s="31"/>
      <c r="AH868" s="31"/>
      <c r="AI868" s="31"/>
      <c r="AJ868" s="31"/>
      <c r="AK868" s="31"/>
      <c r="AL868" s="31"/>
    </row>
    <row r="869" spans="1:38" s="97" customFormat="1" x14ac:dyDescent="0.2">
      <c r="A869" s="115"/>
      <c r="G869" s="182"/>
      <c r="H869" s="182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  <c r="AB869" s="31"/>
      <c r="AC869" s="31"/>
      <c r="AD869" s="31"/>
      <c r="AE869" s="31"/>
      <c r="AF869" s="31"/>
      <c r="AG869" s="31"/>
      <c r="AH869" s="31"/>
      <c r="AI869" s="31"/>
      <c r="AJ869" s="31"/>
      <c r="AK869" s="31"/>
      <c r="AL869" s="31"/>
    </row>
    <row r="870" spans="1:38" s="97" customFormat="1" x14ac:dyDescent="0.2">
      <c r="A870" s="115"/>
      <c r="G870" s="182"/>
      <c r="H870" s="182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  <c r="AB870" s="31"/>
      <c r="AC870" s="31"/>
      <c r="AD870" s="31"/>
      <c r="AE870" s="31"/>
      <c r="AF870" s="31"/>
      <c r="AG870" s="31"/>
      <c r="AH870" s="31"/>
      <c r="AI870" s="31"/>
      <c r="AJ870" s="31"/>
      <c r="AK870" s="31"/>
      <c r="AL870" s="31"/>
    </row>
    <row r="871" spans="1:38" s="97" customFormat="1" x14ac:dyDescent="0.2">
      <c r="A871" s="115"/>
      <c r="G871" s="182"/>
      <c r="H871" s="182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  <c r="AB871" s="31"/>
      <c r="AC871" s="31"/>
      <c r="AD871" s="31"/>
      <c r="AE871" s="31"/>
      <c r="AF871" s="31"/>
      <c r="AG871" s="31"/>
      <c r="AH871" s="31"/>
      <c r="AI871" s="31"/>
      <c r="AJ871" s="31"/>
      <c r="AK871" s="31"/>
      <c r="AL871" s="31"/>
    </row>
    <row r="872" spans="1:38" s="97" customFormat="1" x14ac:dyDescent="0.2">
      <c r="A872" s="115"/>
      <c r="G872" s="182"/>
      <c r="H872" s="182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  <c r="AB872" s="31"/>
      <c r="AC872" s="31"/>
      <c r="AD872" s="31"/>
      <c r="AE872" s="31"/>
      <c r="AF872" s="31"/>
      <c r="AG872" s="31"/>
      <c r="AH872" s="31"/>
      <c r="AI872" s="31"/>
      <c r="AJ872" s="31"/>
      <c r="AK872" s="31"/>
      <c r="AL872" s="31"/>
    </row>
    <row r="873" spans="1:38" s="97" customFormat="1" x14ac:dyDescent="0.2">
      <c r="A873" s="115"/>
      <c r="G873" s="182"/>
      <c r="H873" s="182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  <c r="AB873" s="31"/>
      <c r="AC873" s="31"/>
      <c r="AD873" s="31"/>
      <c r="AE873" s="31"/>
      <c r="AF873" s="31"/>
      <c r="AG873" s="31"/>
      <c r="AH873" s="31"/>
      <c r="AI873" s="31"/>
      <c r="AJ873" s="31"/>
      <c r="AK873" s="31"/>
      <c r="AL873" s="31"/>
    </row>
    <row r="874" spans="1:38" s="97" customFormat="1" x14ac:dyDescent="0.2">
      <c r="A874" s="115"/>
      <c r="G874" s="182"/>
      <c r="H874" s="182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  <c r="AB874" s="31"/>
      <c r="AC874" s="31"/>
      <c r="AD874" s="31"/>
      <c r="AE874" s="31"/>
      <c r="AF874" s="31"/>
      <c r="AG874" s="31"/>
      <c r="AH874" s="31"/>
      <c r="AI874" s="31"/>
      <c r="AJ874" s="31"/>
      <c r="AK874" s="31"/>
      <c r="AL874" s="31"/>
    </row>
    <row r="875" spans="1:38" s="97" customFormat="1" x14ac:dyDescent="0.2">
      <c r="A875" s="115"/>
      <c r="G875" s="182"/>
      <c r="H875" s="182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  <c r="AB875" s="31"/>
      <c r="AC875" s="31"/>
      <c r="AD875" s="31"/>
      <c r="AE875" s="31"/>
      <c r="AF875" s="31"/>
      <c r="AG875" s="31"/>
      <c r="AH875" s="31"/>
      <c r="AI875" s="31"/>
      <c r="AJ875" s="31"/>
      <c r="AK875" s="31"/>
      <c r="AL875" s="31"/>
    </row>
    <row r="876" spans="1:38" s="97" customFormat="1" x14ac:dyDescent="0.2">
      <c r="A876" s="115"/>
      <c r="G876" s="182"/>
      <c r="H876" s="182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  <c r="AB876" s="31"/>
      <c r="AC876" s="31"/>
      <c r="AD876" s="31"/>
      <c r="AE876" s="31"/>
      <c r="AF876" s="31"/>
      <c r="AG876" s="31"/>
      <c r="AH876" s="31"/>
      <c r="AI876" s="31"/>
      <c r="AJ876" s="31"/>
      <c r="AK876" s="31"/>
      <c r="AL876" s="31"/>
    </row>
    <row r="877" spans="1:38" s="97" customFormat="1" x14ac:dyDescent="0.2">
      <c r="A877" s="115"/>
      <c r="G877" s="182"/>
      <c r="H877" s="182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  <c r="AB877" s="31"/>
      <c r="AC877" s="31"/>
      <c r="AD877" s="31"/>
      <c r="AE877" s="31"/>
      <c r="AF877" s="31"/>
      <c r="AG877" s="31"/>
      <c r="AH877" s="31"/>
      <c r="AI877" s="31"/>
      <c r="AJ877" s="31"/>
      <c r="AK877" s="31"/>
      <c r="AL877" s="31"/>
    </row>
    <row r="878" spans="1:38" s="97" customFormat="1" x14ac:dyDescent="0.2">
      <c r="A878" s="115"/>
      <c r="G878" s="182"/>
      <c r="H878" s="182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  <c r="AB878" s="31"/>
      <c r="AC878" s="31"/>
      <c r="AD878" s="31"/>
      <c r="AE878" s="31"/>
      <c r="AF878" s="31"/>
      <c r="AG878" s="31"/>
      <c r="AH878" s="31"/>
      <c r="AI878" s="31"/>
      <c r="AJ878" s="31"/>
      <c r="AK878" s="31"/>
      <c r="AL878" s="31"/>
    </row>
    <row r="879" spans="1:38" s="97" customFormat="1" x14ac:dyDescent="0.2">
      <c r="A879" s="115"/>
      <c r="G879" s="182"/>
      <c r="H879" s="182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  <c r="AB879" s="31"/>
      <c r="AC879" s="31"/>
      <c r="AD879" s="31"/>
      <c r="AE879" s="31"/>
      <c r="AF879" s="31"/>
      <c r="AG879" s="31"/>
      <c r="AH879" s="31"/>
      <c r="AI879" s="31"/>
      <c r="AJ879" s="31"/>
      <c r="AK879" s="31"/>
      <c r="AL879" s="31"/>
    </row>
    <row r="880" spans="1:38" s="97" customFormat="1" x14ac:dyDescent="0.2">
      <c r="A880" s="115"/>
      <c r="G880" s="182"/>
      <c r="H880" s="182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  <c r="AB880" s="31"/>
      <c r="AC880" s="31"/>
      <c r="AD880" s="31"/>
      <c r="AE880" s="31"/>
      <c r="AF880" s="31"/>
      <c r="AG880" s="31"/>
      <c r="AH880" s="31"/>
      <c r="AI880" s="31"/>
      <c r="AJ880" s="31"/>
      <c r="AK880" s="31"/>
      <c r="AL880" s="31"/>
    </row>
    <row r="881" spans="1:38" s="97" customFormat="1" x14ac:dyDescent="0.2">
      <c r="A881" s="115"/>
      <c r="G881" s="182"/>
      <c r="H881" s="182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  <c r="AB881" s="31"/>
      <c r="AC881" s="31"/>
      <c r="AD881" s="31"/>
      <c r="AE881" s="31"/>
      <c r="AF881" s="31"/>
      <c r="AG881" s="31"/>
      <c r="AH881" s="31"/>
      <c r="AI881" s="31"/>
      <c r="AJ881" s="31"/>
      <c r="AK881" s="31"/>
      <c r="AL881" s="31"/>
    </row>
    <row r="882" spans="1:38" s="97" customFormat="1" x14ac:dyDescent="0.2">
      <c r="A882" s="115"/>
      <c r="G882" s="182"/>
      <c r="H882" s="182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  <c r="AB882" s="31"/>
      <c r="AC882" s="31"/>
      <c r="AD882" s="31"/>
      <c r="AE882" s="31"/>
      <c r="AF882" s="31"/>
      <c r="AG882" s="31"/>
      <c r="AH882" s="31"/>
      <c r="AI882" s="31"/>
      <c r="AJ882" s="31"/>
      <c r="AK882" s="31"/>
      <c r="AL882" s="31"/>
    </row>
    <row r="883" spans="1:38" s="97" customFormat="1" x14ac:dyDescent="0.2">
      <c r="A883" s="115"/>
      <c r="G883" s="182"/>
      <c r="H883" s="182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  <c r="AB883" s="31"/>
      <c r="AC883" s="31"/>
      <c r="AD883" s="31"/>
      <c r="AE883" s="31"/>
      <c r="AF883" s="31"/>
      <c r="AG883" s="31"/>
      <c r="AH883" s="31"/>
      <c r="AI883" s="31"/>
      <c r="AJ883" s="31"/>
      <c r="AK883" s="31"/>
      <c r="AL883" s="31"/>
    </row>
    <row r="884" spans="1:38" x14ac:dyDescent="0.2">
      <c r="A884" s="115"/>
    </row>
    <row r="885" spans="1:38" x14ac:dyDescent="0.2">
      <c r="A885" s="115"/>
    </row>
    <row r="886" spans="1:38" x14ac:dyDescent="0.2">
      <c r="A886" s="115"/>
    </row>
    <row r="887" spans="1:38" x14ac:dyDescent="0.2">
      <c r="A887" s="115"/>
    </row>
    <row r="888" spans="1:38" x14ac:dyDescent="0.2">
      <c r="A888" s="115"/>
    </row>
    <row r="889" spans="1:38" x14ac:dyDescent="0.2">
      <c r="A889" s="115"/>
    </row>
    <row r="890" spans="1:38" x14ac:dyDescent="0.2">
      <c r="A890" s="115"/>
    </row>
    <row r="891" spans="1:38" x14ac:dyDescent="0.2">
      <c r="A891" s="115"/>
    </row>
    <row r="892" spans="1:38" x14ac:dyDescent="0.2">
      <c r="A892" s="115"/>
    </row>
    <row r="893" spans="1:38" x14ac:dyDescent="0.2">
      <c r="A893" s="115"/>
    </row>
    <row r="894" spans="1:38" x14ac:dyDescent="0.2">
      <c r="A894" s="115"/>
    </row>
    <row r="895" spans="1:38" x14ac:dyDescent="0.2">
      <c r="A895" s="115"/>
    </row>
    <row r="896" spans="1:38" x14ac:dyDescent="0.2">
      <c r="A896" s="115"/>
    </row>
    <row r="897" spans="1:38" x14ac:dyDescent="0.2">
      <c r="A897" s="115"/>
    </row>
    <row r="898" spans="1:38" x14ac:dyDescent="0.2">
      <c r="A898" s="115"/>
    </row>
    <row r="899" spans="1:38" x14ac:dyDescent="0.2">
      <c r="A899" s="115"/>
    </row>
    <row r="900" spans="1:38" s="97" customFormat="1" x14ac:dyDescent="0.2">
      <c r="A900" s="115"/>
      <c r="G900" s="182"/>
      <c r="H900" s="182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  <c r="AB900" s="31"/>
      <c r="AC900" s="31"/>
      <c r="AD900" s="31"/>
      <c r="AE900" s="31"/>
      <c r="AF900" s="31"/>
      <c r="AG900" s="31"/>
      <c r="AH900" s="31"/>
      <c r="AI900" s="31"/>
      <c r="AJ900" s="31"/>
      <c r="AK900" s="31"/>
      <c r="AL900" s="31"/>
    </row>
    <row r="901" spans="1:38" s="97" customFormat="1" x14ac:dyDescent="0.2">
      <c r="A901" s="115"/>
      <c r="G901" s="182"/>
      <c r="H901" s="182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  <c r="AB901" s="31"/>
      <c r="AC901" s="31"/>
      <c r="AD901" s="31"/>
      <c r="AE901" s="31"/>
      <c r="AF901" s="31"/>
      <c r="AG901" s="31"/>
      <c r="AH901" s="31"/>
      <c r="AI901" s="31"/>
      <c r="AJ901" s="31"/>
      <c r="AK901" s="31"/>
      <c r="AL901" s="31"/>
    </row>
    <row r="902" spans="1:38" s="97" customFormat="1" x14ac:dyDescent="0.2">
      <c r="A902" s="115"/>
      <c r="G902" s="182"/>
      <c r="H902" s="182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  <c r="AB902" s="31"/>
      <c r="AC902" s="31"/>
      <c r="AD902" s="31"/>
      <c r="AE902" s="31"/>
      <c r="AF902" s="31"/>
      <c r="AG902" s="31"/>
      <c r="AH902" s="31"/>
      <c r="AI902" s="31"/>
      <c r="AJ902" s="31"/>
      <c r="AK902" s="31"/>
      <c r="AL902" s="31"/>
    </row>
    <row r="903" spans="1:38" s="97" customFormat="1" x14ac:dyDescent="0.2">
      <c r="A903" s="115"/>
      <c r="G903" s="182"/>
      <c r="H903" s="182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  <c r="AB903" s="31"/>
      <c r="AC903" s="31"/>
      <c r="AD903" s="31"/>
      <c r="AE903" s="31"/>
      <c r="AF903" s="31"/>
      <c r="AG903" s="31"/>
      <c r="AH903" s="31"/>
      <c r="AI903" s="31"/>
      <c r="AJ903" s="31"/>
      <c r="AK903" s="31"/>
      <c r="AL903" s="31"/>
    </row>
    <row r="904" spans="1:38" s="97" customFormat="1" x14ac:dyDescent="0.2">
      <c r="A904" s="115"/>
      <c r="G904" s="182"/>
      <c r="H904" s="182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  <c r="AB904" s="31"/>
      <c r="AC904" s="31"/>
      <c r="AD904" s="31"/>
      <c r="AE904" s="31"/>
      <c r="AF904" s="31"/>
      <c r="AG904" s="31"/>
      <c r="AH904" s="31"/>
      <c r="AI904" s="31"/>
      <c r="AJ904" s="31"/>
      <c r="AK904" s="31"/>
      <c r="AL904" s="31"/>
    </row>
    <row r="905" spans="1:38" s="97" customFormat="1" x14ac:dyDescent="0.2">
      <c r="A905" s="115"/>
      <c r="G905" s="182"/>
      <c r="H905" s="182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  <c r="AB905" s="31"/>
      <c r="AC905" s="31"/>
      <c r="AD905" s="31"/>
      <c r="AE905" s="31"/>
      <c r="AF905" s="31"/>
      <c r="AG905" s="31"/>
      <c r="AH905" s="31"/>
      <c r="AI905" s="31"/>
      <c r="AJ905" s="31"/>
      <c r="AK905" s="31"/>
      <c r="AL905" s="31"/>
    </row>
    <row r="906" spans="1:38" s="97" customFormat="1" x14ac:dyDescent="0.2">
      <c r="A906" s="115"/>
      <c r="G906" s="182"/>
      <c r="H906" s="182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  <c r="AB906" s="31"/>
      <c r="AC906" s="31"/>
      <c r="AD906" s="31"/>
      <c r="AE906" s="31"/>
      <c r="AF906" s="31"/>
      <c r="AG906" s="31"/>
      <c r="AH906" s="31"/>
      <c r="AI906" s="31"/>
      <c r="AJ906" s="31"/>
      <c r="AK906" s="31"/>
      <c r="AL906" s="31"/>
    </row>
    <row r="907" spans="1:38" s="97" customFormat="1" x14ac:dyDescent="0.2">
      <c r="A907" s="115"/>
      <c r="G907" s="182"/>
      <c r="H907" s="182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  <c r="AB907" s="31"/>
      <c r="AC907" s="31"/>
      <c r="AD907" s="31"/>
      <c r="AE907" s="31"/>
      <c r="AF907" s="31"/>
      <c r="AG907" s="31"/>
      <c r="AH907" s="31"/>
      <c r="AI907" s="31"/>
      <c r="AJ907" s="31"/>
      <c r="AK907" s="31"/>
      <c r="AL907" s="31"/>
    </row>
    <row r="908" spans="1:38" s="97" customFormat="1" x14ac:dyDescent="0.2">
      <c r="A908" s="115"/>
      <c r="G908" s="182"/>
      <c r="H908" s="182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  <c r="AB908" s="31"/>
      <c r="AC908" s="31"/>
      <c r="AD908" s="31"/>
      <c r="AE908" s="31"/>
      <c r="AF908" s="31"/>
      <c r="AG908" s="31"/>
      <c r="AH908" s="31"/>
      <c r="AI908" s="31"/>
      <c r="AJ908" s="31"/>
      <c r="AK908" s="31"/>
      <c r="AL908" s="31"/>
    </row>
    <row r="909" spans="1:38" s="97" customFormat="1" x14ac:dyDescent="0.2">
      <c r="A909" s="115"/>
      <c r="G909" s="182"/>
      <c r="H909" s="182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  <c r="AB909" s="31"/>
      <c r="AC909" s="31"/>
      <c r="AD909" s="31"/>
      <c r="AE909" s="31"/>
      <c r="AF909" s="31"/>
      <c r="AG909" s="31"/>
      <c r="AH909" s="31"/>
      <c r="AI909" s="31"/>
      <c r="AJ909" s="31"/>
      <c r="AK909" s="31"/>
      <c r="AL909" s="31"/>
    </row>
    <row r="910" spans="1:38" s="97" customFormat="1" x14ac:dyDescent="0.2">
      <c r="A910" s="115"/>
      <c r="G910" s="182"/>
      <c r="H910" s="182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  <c r="AB910" s="31"/>
      <c r="AC910" s="31"/>
      <c r="AD910" s="31"/>
      <c r="AE910" s="31"/>
      <c r="AF910" s="31"/>
      <c r="AG910" s="31"/>
      <c r="AH910" s="31"/>
      <c r="AI910" s="31"/>
      <c r="AJ910" s="31"/>
      <c r="AK910" s="31"/>
      <c r="AL910" s="31"/>
    </row>
    <row r="911" spans="1:38" s="97" customFormat="1" x14ac:dyDescent="0.2">
      <c r="A911" s="115"/>
      <c r="G911" s="182"/>
      <c r="H911" s="182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  <c r="AB911" s="31"/>
      <c r="AC911" s="31"/>
      <c r="AD911" s="31"/>
      <c r="AE911" s="31"/>
      <c r="AF911" s="31"/>
      <c r="AG911" s="31"/>
      <c r="AH911" s="31"/>
      <c r="AI911" s="31"/>
      <c r="AJ911" s="31"/>
      <c r="AK911" s="31"/>
      <c r="AL911" s="31"/>
    </row>
    <row r="912" spans="1:38" s="97" customFormat="1" x14ac:dyDescent="0.2">
      <c r="A912" s="115"/>
      <c r="G912" s="182"/>
      <c r="H912" s="182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  <c r="AB912" s="31"/>
      <c r="AC912" s="31"/>
      <c r="AD912" s="31"/>
      <c r="AE912" s="31"/>
      <c r="AF912" s="31"/>
      <c r="AG912" s="31"/>
      <c r="AH912" s="31"/>
      <c r="AI912" s="31"/>
      <c r="AJ912" s="31"/>
      <c r="AK912" s="31"/>
      <c r="AL912" s="31"/>
    </row>
    <row r="913" spans="1:38" s="97" customFormat="1" x14ac:dyDescent="0.2">
      <c r="A913" s="115"/>
      <c r="G913" s="182"/>
      <c r="H913" s="182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  <c r="AB913" s="31"/>
      <c r="AC913" s="31"/>
      <c r="AD913" s="31"/>
      <c r="AE913" s="31"/>
      <c r="AF913" s="31"/>
      <c r="AG913" s="31"/>
      <c r="AH913" s="31"/>
      <c r="AI913" s="31"/>
      <c r="AJ913" s="31"/>
      <c r="AK913" s="31"/>
      <c r="AL913" s="31"/>
    </row>
    <row r="914" spans="1:38" s="97" customFormat="1" x14ac:dyDescent="0.2">
      <c r="A914" s="115"/>
      <c r="G914" s="182"/>
      <c r="H914" s="182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  <c r="AB914" s="31"/>
      <c r="AC914" s="31"/>
      <c r="AD914" s="31"/>
      <c r="AE914" s="31"/>
      <c r="AF914" s="31"/>
      <c r="AG914" s="31"/>
      <c r="AH914" s="31"/>
      <c r="AI914" s="31"/>
      <c r="AJ914" s="31"/>
      <c r="AK914" s="31"/>
      <c r="AL914" s="31"/>
    </row>
    <row r="915" spans="1:38" s="97" customFormat="1" x14ac:dyDescent="0.2">
      <c r="A915" s="115"/>
      <c r="G915" s="182"/>
      <c r="H915" s="182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  <c r="AB915" s="31"/>
      <c r="AC915" s="31"/>
      <c r="AD915" s="31"/>
      <c r="AE915" s="31"/>
      <c r="AF915" s="31"/>
      <c r="AG915" s="31"/>
      <c r="AH915" s="31"/>
      <c r="AI915" s="31"/>
      <c r="AJ915" s="31"/>
      <c r="AK915" s="31"/>
      <c r="AL915" s="31"/>
    </row>
    <row r="916" spans="1:38" x14ac:dyDescent="0.2">
      <c r="A916" s="115"/>
    </row>
    <row r="917" spans="1:38" x14ac:dyDescent="0.2">
      <c r="A917" s="115"/>
    </row>
    <row r="918" spans="1:38" x14ac:dyDescent="0.2">
      <c r="A918" s="115"/>
    </row>
    <row r="919" spans="1:38" x14ac:dyDescent="0.2">
      <c r="A919" s="115"/>
    </row>
    <row r="920" spans="1:38" x14ac:dyDescent="0.2">
      <c r="A920" s="115"/>
    </row>
    <row r="921" spans="1:38" x14ac:dyDescent="0.2">
      <c r="A921" s="115"/>
    </row>
    <row r="922" spans="1:38" x14ac:dyDescent="0.2">
      <c r="A922" s="115"/>
    </row>
    <row r="923" spans="1:38" x14ac:dyDescent="0.2">
      <c r="A923" s="115"/>
    </row>
    <row r="924" spans="1:38" x14ac:dyDescent="0.2">
      <c r="A924" s="115"/>
    </row>
    <row r="925" spans="1:38" x14ac:dyDescent="0.2">
      <c r="A925" s="115"/>
    </row>
    <row r="926" spans="1:38" x14ac:dyDescent="0.2">
      <c r="A926" s="115"/>
    </row>
    <row r="927" spans="1:38" x14ac:dyDescent="0.2">
      <c r="A927" s="115"/>
    </row>
    <row r="928" spans="1:38" x14ac:dyDescent="0.2">
      <c r="A928" s="115"/>
    </row>
    <row r="929" spans="1:8" x14ac:dyDescent="0.2">
      <c r="A929" s="115"/>
    </row>
    <row r="930" spans="1:8" x14ac:dyDescent="0.2">
      <c r="A930" s="115"/>
    </row>
    <row r="931" spans="1:8" x14ac:dyDescent="0.2">
      <c r="A931" s="115"/>
    </row>
    <row r="932" spans="1:8" x14ac:dyDescent="0.2">
      <c r="A932" s="115"/>
    </row>
    <row r="933" spans="1:8" x14ac:dyDescent="0.2">
      <c r="A933" s="115"/>
    </row>
    <row r="934" spans="1:8" x14ac:dyDescent="0.2">
      <c r="A934" s="115"/>
    </row>
    <row r="935" spans="1:8" x14ac:dyDescent="0.2">
      <c r="A935" s="115"/>
      <c r="C935" s="163"/>
      <c r="D935" s="163"/>
      <c r="E935" s="163"/>
      <c r="F935" s="163"/>
      <c r="G935" s="188"/>
      <c r="H935" s="188"/>
    </row>
    <row r="936" spans="1:8" x14ac:dyDescent="0.2">
      <c r="A936" s="115"/>
      <c r="C936" s="163"/>
      <c r="D936" s="163"/>
      <c r="E936" s="163"/>
      <c r="F936" s="163"/>
    </row>
    <row r="937" spans="1:8" x14ac:dyDescent="0.2">
      <c r="A937" s="115"/>
      <c r="C937" s="163"/>
      <c r="D937" s="163"/>
      <c r="E937" s="163"/>
      <c r="F937" s="163"/>
    </row>
    <row r="938" spans="1:8" x14ac:dyDescent="0.2">
      <c r="A938" s="115"/>
      <c r="C938" s="163"/>
      <c r="D938" s="163"/>
      <c r="E938" s="163"/>
      <c r="F938" s="163"/>
    </row>
    <row r="939" spans="1:8" x14ac:dyDescent="0.2">
      <c r="A939" s="115"/>
      <c r="C939" s="163"/>
      <c r="D939" s="163"/>
      <c r="E939" s="163"/>
      <c r="F939" s="163"/>
    </row>
    <row r="940" spans="1:8" x14ac:dyDescent="0.2">
      <c r="A940" s="115"/>
      <c r="C940" s="163"/>
      <c r="D940" s="163"/>
      <c r="E940" s="163"/>
      <c r="F940" s="163"/>
    </row>
    <row r="941" spans="1:8" x14ac:dyDescent="0.2">
      <c r="A941" s="115"/>
      <c r="C941" s="163"/>
      <c r="D941" s="163"/>
      <c r="E941" s="163"/>
      <c r="F941" s="163"/>
    </row>
    <row r="942" spans="1:8" x14ac:dyDescent="0.2">
      <c r="A942" s="115"/>
    </row>
    <row r="943" spans="1:8" x14ac:dyDescent="0.2">
      <c r="A943" s="115"/>
    </row>
    <row r="944" spans="1:8" x14ac:dyDescent="0.2">
      <c r="A944" s="115"/>
    </row>
    <row r="945" spans="1:6" x14ac:dyDescent="0.2">
      <c r="A945" s="115"/>
      <c r="C945" s="163"/>
      <c r="D945" s="163"/>
      <c r="E945" s="163"/>
      <c r="F945" s="163"/>
    </row>
    <row r="946" spans="1:6" x14ac:dyDescent="0.2">
      <c r="A946" s="115"/>
    </row>
    <row r="947" spans="1:6" x14ac:dyDescent="0.2">
      <c r="A947" s="115"/>
    </row>
    <row r="948" spans="1:6" x14ac:dyDescent="0.2">
      <c r="A948" s="115"/>
    </row>
    <row r="970" spans="3:6" x14ac:dyDescent="0.2">
      <c r="C970" s="163"/>
      <c r="D970" s="163"/>
      <c r="E970" s="163"/>
      <c r="F970" s="163"/>
    </row>
    <row r="979" spans="5:38" x14ac:dyDescent="0.2">
      <c r="E979" s="105"/>
      <c r="F979" s="105"/>
    </row>
    <row r="980" spans="5:38" s="97" customFormat="1" x14ac:dyDescent="0.2">
      <c r="E980" s="105"/>
      <c r="F980" s="105"/>
      <c r="G980" s="182"/>
      <c r="H980" s="182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  <c r="AA980" s="31"/>
      <c r="AB980" s="31"/>
      <c r="AC980" s="31"/>
      <c r="AD980" s="31"/>
      <c r="AE980" s="31"/>
      <c r="AF980" s="31"/>
      <c r="AG980" s="31"/>
      <c r="AH980" s="31"/>
      <c r="AI980" s="31"/>
      <c r="AJ980" s="31"/>
      <c r="AK980" s="31"/>
      <c r="AL980" s="31"/>
    </row>
    <row r="981" spans="5:38" s="97" customFormat="1" x14ac:dyDescent="0.2">
      <c r="E981" s="105"/>
      <c r="F981" s="105"/>
      <c r="G981" s="182"/>
      <c r="H981" s="182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  <c r="AA981" s="31"/>
      <c r="AB981" s="31"/>
      <c r="AC981" s="31"/>
      <c r="AD981" s="31"/>
      <c r="AE981" s="31"/>
      <c r="AF981" s="31"/>
      <c r="AG981" s="31"/>
      <c r="AH981" s="31"/>
      <c r="AI981" s="31"/>
      <c r="AJ981" s="31"/>
      <c r="AK981" s="31"/>
      <c r="AL981" s="31"/>
    </row>
    <row r="982" spans="5:38" s="97" customFormat="1" x14ac:dyDescent="0.2">
      <c r="E982" s="105"/>
      <c r="F982" s="105"/>
      <c r="G982" s="182"/>
      <c r="H982" s="182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  <c r="AA982" s="31"/>
      <c r="AB982" s="31"/>
      <c r="AC982" s="31"/>
      <c r="AD982" s="31"/>
      <c r="AE982" s="31"/>
      <c r="AF982" s="31"/>
      <c r="AG982" s="31"/>
      <c r="AH982" s="31"/>
      <c r="AI982" s="31"/>
      <c r="AJ982" s="31"/>
      <c r="AK982" s="31"/>
      <c r="AL982" s="31"/>
    </row>
    <row r="983" spans="5:38" s="97" customFormat="1" x14ac:dyDescent="0.2">
      <c r="G983" s="182"/>
      <c r="H983" s="182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  <c r="AA983" s="31"/>
      <c r="AB983" s="31"/>
      <c r="AC983" s="31"/>
      <c r="AD983" s="31"/>
      <c r="AE983" s="31"/>
      <c r="AF983" s="31"/>
      <c r="AG983" s="31"/>
      <c r="AH983" s="31"/>
      <c r="AI983" s="31"/>
      <c r="AJ983" s="31"/>
      <c r="AK983" s="31"/>
      <c r="AL983" s="31"/>
    </row>
    <row r="984" spans="5:38" s="97" customFormat="1" x14ac:dyDescent="0.2">
      <c r="G984" s="182"/>
      <c r="H984" s="182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  <c r="AA984" s="31"/>
      <c r="AB984" s="31"/>
      <c r="AC984" s="31"/>
      <c r="AD984" s="31"/>
      <c r="AE984" s="31"/>
      <c r="AF984" s="31"/>
      <c r="AG984" s="31"/>
      <c r="AH984" s="31"/>
      <c r="AI984" s="31"/>
      <c r="AJ984" s="31"/>
      <c r="AK984" s="31"/>
      <c r="AL984" s="31"/>
    </row>
    <row r="985" spans="5:38" s="97" customFormat="1" x14ac:dyDescent="0.2">
      <c r="G985" s="182"/>
      <c r="H985" s="182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  <c r="AA985" s="31"/>
      <c r="AB985" s="31"/>
      <c r="AC985" s="31"/>
      <c r="AD985" s="31"/>
      <c r="AE985" s="31"/>
      <c r="AF985" s="31"/>
      <c r="AG985" s="31"/>
      <c r="AH985" s="31"/>
      <c r="AI985" s="31"/>
      <c r="AJ985" s="31"/>
      <c r="AK985" s="31"/>
      <c r="AL985" s="31"/>
    </row>
    <row r="986" spans="5:38" s="97" customFormat="1" x14ac:dyDescent="0.2">
      <c r="G986" s="182"/>
      <c r="H986" s="182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  <c r="AA986" s="31"/>
      <c r="AB986" s="31"/>
      <c r="AC986" s="31"/>
      <c r="AD986" s="31"/>
      <c r="AE986" s="31"/>
      <c r="AF986" s="31"/>
      <c r="AG986" s="31"/>
      <c r="AH986" s="31"/>
      <c r="AI986" s="31"/>
      <c r="AJ986" s="31"/>
      <c r="AK986" s="31"/>
      <c r="AL986" s="31"/>
    </row>
    <row r="987" spans="5:38" s="97" customFormat="1" x14ac:dyDescent="0.2">
      <c r="G987" s="182"/>
      <c r="H987" s="182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  <c r="AA987" s="31"/>
      <c r="AB987" s="31"/>
      <c r="AC987" s="31"/>
      <c r="AD987" s="31"/>
      <c r="AE987" s="31"/>
      <c r="AF987" s="31"/>
      <c r="AG987" s="31"/>
      <c r="AH987" s="31"/>
      <c r="AI987" s="31"/>
      <c r="AJ987" s="31"/>
      <c r="AK987" s="31"/>
      <c r="AL987" s="31"/>
    </row>
    <row r="988" spans="5:38" s="97" customFormat="1" x14ac:dyDescent="0.2">
      <c r="G988" s="182"/>
      <c r="H988" s="182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  <c r="AA988" s="31"/>
      <c r="AB988" s="31"/>
      <c r="AC988" s="31"/>
      <c r="AD988" s="31"/>
      <c r="AE988" s="31"/>
      <c r="AF988" s="31"/>
      <c r="AG988" s="31"/>
      <c r="AH988" s="31"/>
      <c r="AI988" s="31"/>
      <c r="AJ988" s="31"/>
      <c r="AK988" s="31"/>
      <c r="AL988" s="31"/>
    </row>
    <row r="989" spans="5:38" s="97" customFormat="1" x14ac:dyDescent="0.2">
      <c r="G989" s="182"/>
      <c r="H989" s="182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  <c r="AA989" s="31"/>
      <c r="AB989" s="31"/>
      <c r="AC989" s="31"/>
      <c r="AD989" s="31"/>
      <c r="AE989" s="31"/>
      <c r="AF989" s="31"/>
      <c r="AG989" s="31"/>
      <c r="AH989" s="31"/>
      <c r="AI989" s="31"/>
      <c r="AJ989" s="31"/>
      <c r="AK989" s="31"/>
      <c r="AL989" s="31"/>
    </row>
    <row r="990" spans="5:38" s="97" customFormat="1" x14ac:dyDescent="0.2">
      <c r="G990" s="182"/>
      <c r="H990" s="182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  <c r="AA990" s="31"/>
      <c r="AB990" s="31"/>
      <c r="AC990" s="31"/>
      <c r="AD990" s="31"/>
      <c r="AE990" s="31"/>
      <c r="AF990" s="31"/>
      <c r="AG990" s="31"/>
      <c r="AH990" s="31"/>
      <c r="AI990" s="31"/>
      <c r="AJ990" s="31"/>
      <c r="AK990" s="31"/>
      <c r="AL990" s="31"/>
    </row>
    <row r="991" spans="5:38" s="97" customFormat="1" x14ac:dyDescent="0.2">
      <c r="G991" s="182"/>
      <c r="H991" s="182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  <c r="AA991" s="31"/>
      <c r="AB991" s="31"/>
      <c r="AC991" s="31"/>
      <c r="AD991" s="31"/>
      <c r="AE991" s="31"/>
      <c r="AF991" s="31"/>
      <c r="AG991" s="31"/>
      <c r="AH991" s="31"/>
      <c r="AI991" s="31"/>
      <c r="AJ991" s="31"/>
      <c r="AK991" s="31"/>
      <c r="AL991" s="31"/>
    </row>
    <row r="992" spans="5:38" s="97" customFormat="1" x14ac:dyDescent="0.2">
      <c r="G992" s="182"/>
      <c r="H992" s="182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  <c r="AA992" s="31"/>
      <c r="AB992" s="31"/>
      <c r="AC992" s="31"/>
      <c r="AD992" s="31"/>
      <c r="AE992" s="31"/>
      <c r="AF992" s="31"/>
      <c r="AG992" s="31"/>
      <c r="AH992" s="31"/>
      <c r="AI992" s="31"/>
      <c r="AJ992" s="31"/>
      <c r="AK992" s="31"/>
      <c r="AL992" s="31"/>
    </row>
    <row r="993" spans="7:38" s="97" customFormat="1" x14ac:dyDescent="0.2">
      <c r="G993" s="182"/>
      <c r="H993" s="182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  <c r="AA993" s="31"/>
      <c r="AB993" s="31"/>
      <c r="AC993" s="31"/>
      <c r="AD993" s="31"/>
      <c r="AE993" s="31"/>
      <c r="AF993" s="31"/>
      <c r="AG993" s="31"/>
      <c r="AH993" s="31"/>
      <c r="AI993" s="31"/>
      <c r="AJ993" s="31"/>
      <c r="AK993" s="31"/>
      <c r="AL993" s="31"/>
    </row>
    <row r="994" spans="7:38" s="97" customFormat="1" x14ac:dyDescent="0.2">
      <c r="G994" s="182"/>
      <c r="H994" s="182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  <c r="AA994" s="31"/>
      <c r="AB994" s="31"/>
      <c r="AC994" s="31"/>
      <c r="AD994" s="31"/>
      <c r="AE994" s="31"/>
      <c r="AF994" s="31"/>
      <c r="AG994" s="31"/>
      <c r="AH994" s="31"/>
      <c r="AI994" s="31"/>
      <c r="AJ994" s="31"/>
      <c r="AK994" s="31"/>
      <c r="AL994" s="31"/>
    </row>
    <row r="995" spans="7:38" s="97" customFormat="1" x14ac:dyDescent="0.2">
      <c r="G995" s="182"/>
      <c r="H995" s="182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  <c r="AA995" s="31"/>
      <c r="AB995" s="31"/>
      <c r="AC995" s="31"/>
      <c r="AD995" s="31"/>
      <c r="AE995" s="31"/>
      <c r="AF995" s="31"/>
      <c r="AG995" s="31"/>
      <c r="AH995" s="31"/>
      <c r="AI995" s="31"/>
      <c r="AJ995" s="31"/>
      <c r="AK995" s="31"/>
      <c r="AL995" s="31"/>
    </row>
    <row r="1012" spans="3:38" s="97" customFormat="1" x14ac:dyDescent="0.2">
      <c r="G1012" s="182"/>
      <c r="H1012" s="182"/>
      <c r="K1012" s="31"/>
      <c r="L1012" s="31"/>
      <c r="M1012" s="31"/>
      <c r="N1012" s="31"/>
      <c r="O1012" s="31"/>
      <c r="P1012" s="31"/>
      <c r="Q1012" s="31"/>
      <c r="R1012" s="31"/>
      <c r="S1012" s="31"/>
      <c r="T1012" s="31"/>
      <c r="U1012" s="31"/>
      <c r="V1012" s="31"/>
      <c r="W1012" s="31"/>
      <c r="X1012" s="31"/>
      <c r="Y1012" s="31"/>
      <c r="Z1012" s="31"/>
      <c r="AA1012" s="31"/>
      <c r="AB1012" s="31"/>
      <c r="AC1012" s="31"/>
      <c r="AD1012" s="31"/>
      <c r="AE1012" s="31"/>
      <c r="AF1012" s="31"/>
      <c r="AG1012" s="31"/>
      <c r="AH1012" s="31"/>
      <c r="AI1012" s="31"/>
      <c r="AJ1012" s="31"/>
      <c r="AK1012" s="31"/>
      <c r="AL1012" s="31"/>
    </row>
    <row r="1013" spans="3:38" s="97" customFormat="1" x14ac:dyDescent="0.2">
      <c r="C1013" s="163"/>
      <c r="D1013" s="163"/>
      <c r="E1013" s="163"/>
      <c r="F1013" s="163"/>
      <c r="G1013" s="182"/>
      <c r="H1013" s="182"/>
      <c r="K1013" s="31"/>
      <c r="L1013" s="31"/>
      <c r="M1013" s="31"/>
      <c r="N1013" s="31"/>
      <c r="O1013" s="31"/>
      <c r="P1013" s="31"/>
      <c r="Q1013" s="31"/>
      <c r="R1013" s="31"/>
      <c r="S1013" s="31"/>
      <c r="T1013" s="31"/>
      <c r="U1013" s="31"/>
      <c r="V1013" s="31"/>
      <c r="W1013" s="31"/>
      <c r="X1013" s="31"/>
      <c r="Y1013" s="31"/>
      <c r="Z1013" s="31"/>
      <c r="AA1013" s="31"/>
      <c r="AB1013" s="31"/>
      <c r="AC1013" s="31"/>
      <c r="AD1013" s="31"/>
      <c r="AE1013" s="31"/>
      <c r="AF1013" s="31"/>
      <c r="AG1013" s="31"/>
      <c r="AH1013" s="31"/>
      <c r="AI1013" s="31"/>
      <c r="AJ1013" s="31"/>
      <c r="AK1013" s="31"/>
      <c r="AL1013" s="31"/>
    </row>
    <row r="1014" spans="3:38" s="97" customFormat="1" x14ac:dyDescent="0.2">
      <c r="G1014" s="182"/>
      <c r="H1014" s="182"/>
      <c r="K1014" s="31"/>
      <c r="L1014" s="31"/>
      <c r="M1014" s="31"/>
      <c r="N1014" s="31"/>
      <c r="O1014" s="31"/>
      <c r="P1014" s="31"/>
      <c r="Q1014" s="31"/>
      <c r="R1014" s="31"/>
      <c r="S1014" s="31"/>
      <c r="T1014" s="31"/>
      <c r="U1014" s="31"/>
      <c r="V1014" s="31"/>
      <c r="W1014" s="31"/>
      <c r="X1014" s="31"/>
      <c r="Y1014" s="31"/>
      <c r="Z1014" s="31"/>
      <c r="AA1014" s="31"/>
      <c r="AB1014" s="31"/>
      <c r="AC1014" s="31"/>
      <c r="AD1014" s="31"/>
      <c r="AE1014" s="31"/>
      <c r="AF1014" s="31"/>
      <c r="AG1014" s="31"/>
      <c r="AH1014" s="31"/>
      <c r="AI1014" s="31"/>
      <c r="AJ1014" s="31"/>
      <c r="AK1014" s="31"/>
      <c r="AL1014" s="31"/>
    </row>
    <row r="1015" spans="3:38" s="97" customFormat="1" x14ac:dyDescent="0.2">
      <c r="G1015" s="182"/>
      <c r="H1015" s="182"/>
      <c r="K1015" s="31"/>
      <c r="L1015" s="31"/>
      <c r="M1015" s="31"/>
      <c r="N1015" s="31"/>
      <c r="O1015" s="31"/>
      <c r="P1015" s="31"/>
      <c r="Q1015" s="31"/>
      <c r="R1015" s="31"/>
      <c r="S1015" s="31"/>
      <c r="T1015" s="31"/>
      <c r="U1015" s="31"/>
      <c r="V1015" s="31"/>
      <c r="W1015" s="31"/>
      <c r="X1015" s="31"/>
      <c r="Y1015" s="31"/>
      <c r="Z1015" s="31"/>
      <c r="AA1015" s="31"/>
      <c r="AB1015" s="31"/>
      <c r="AC1015" s="31"/>
      <c r="AD1015" s="31"/>
      <c r="AE1015" s="31"/>
      <c r="AF1015" s="31"/>
      <c r="AG1015" s="31"/>
      <c r="AH1015" s="31"/>
      <c r="AI1015" s="31"/>
      <c r="AJ1015" s="31"/>
      <c r="AK1015" s="31"/>
      <c r="AL1015" s="31"/>
    </row>
    <row r="1016" spans="3:38" s="97" customFormat="1" x14ac:dyDescent="0.2">
      <c r="G1016" s="182"/>
      <c r="H1016" s="182"/>
      <c r="K1016" s="31"/>
      <c r="L1016" s="31"/>
      <c r="M1016" s="31"/>
      <c r="N1016" s="31"/>
      <c r="O1016" s="31"/>
      <c r="P1016" s="31"/>
      <c r="Q1016" s="31"/>
      <c r="R1016" s="31"/>
      <c r="S1016" s="31"/>
      <c r="T1016" s="31"/>
      <c r="U1016" s="31"/>
      <c r="V1016" s="31"/>
      <c r="W1016" s="31"/>
      <c r="X1016" s="31"/>
      <c r="Y1016" s="31"/>
      <c r="Z1016" s="31"/>
      <c r="AA1016" s="31"/>
      <c r="AB1016" s="31"/>
      <c r="AC1016" s="31"/>
      <c r="AD1016" s="31"/>
      <c r="AE1016" s="31"/>
      <c r="AF1016" s="31"/>
      <c r="AG1016" s="31"/>
      <c r="AH1016" s="31"/>
      <c r="AI1016" s="31"/>
      <c r="AJ1016" s="31"/>
      <c r="AK1016" s="31"/>
      <c r="AL1016" s="31"/>
    </row>
    <row r="1017" spans="3:38" s="97" customFormat="1" x14ac:dyDescent="0.2">
      <c r="G1017" s="182"/>
      <c r="H1017" s="182"/>
      <c r="K1017" s="31"/>
      <c r="L1017" s="31"/>
      <c r="M1017" s="31"/>
      <c r="N1017" s="31"/>
      <c r="O1017" s="31"/>
      <c r="P1017" s="31"/>
      <c r="Q1017" s="31"/>
      <c r="R1017" s="31"/>
      <c r="S1017" s="31"/>
      <c r="T1017" s="31"/>
      <c r="U1017" s="31"/>
      <c r="V1017" s="31"/>
      <c r="W1017" s="31"/>
      <c r="X1017" s="31"/>
      <c r="Y1017" s="31"/>
      <c r="Z1017" s="31"/>
      <c r="AA1017" s="31"/>
      <c r="AB1017" s="31"/>
      <c r="AC1017" s="31"/>
      <c r="AD1017" s="31"/>
      <c r="AE1017" s="31"/>
      <c r="AF1017" s="31"/>
      <c r="AG1017" s="31"/>
      <c r="AH1017" s="31"/>
      <c r="AI1017" s="31"/>
      <c r="AJ1017" s="31"/>
      <c r="AK1017" s="31"/>
      <c r="AL1017" s="31"/>
    </row>
    <row r="1018" spans="3:38" s="97" customFormat="1" x14ac:dyDescent="0.2">
      <c r="G1018" s="182"/>
      <c r="H1018" s="182"/>
      <c r="K1018" s="31"/>
      <c r="L1018" s="31"/>
      <c r="M1018" s="31"/>
      <c r="N1018" s="31"/>
      <c r="O1018" s="31"/>
      <c r="P1018" s="31"/>
      <c r="Q1018" s="31"/>
      <c r="R1018" s="31"/>
      <c r="S1018" s="31"/>
      <c r="T1018" s="31"/>
      <c r="U1018" s="31"/>
      <c r="V1018" s="31"/>
      <c r="W1018" s="31"/>
      <c r="X1018" s="31"/>
      <c r="Y1018" s="31"/>
      <c r="Z1018" s="31"/>
      <c r="AA1018" s="31"/>
      <c r="AB1018" s="31"/>
      <c r="AC1018" s="31"/>
      <c r="AD1018" s="31"/>
      <c r="AE1018" s="31"/>
      <c r="AF1018" s="31"/>
      <c r="AG1018" s="31"/>
      <c r="AH1018" s="31"/>
      <c r="AI1018" s="31"/>
      <c r="AJ1018" s="31"/>
      <c r="AK1018" s="31"/>
      <c r="AL1018" s="31"/>
    </row>
    <row r="1019" spans="3:38" s="97" customFormat="1" x14ac:dyDescent="0.2">
      <c r="G1019" s="182"/>
      <c r="H1019" s="182"/>
      <c r="K1019" s="31"/>
      <c r="L1019" s="31"/>
      <c r="M1019" s="31"/>
      <c r="N1019" s="31"/>
      <c r="O1019" s="31"/>
      <c r="P1019" s="31"/>
      <c r="Q1019" s="31"/>
      <c r="R1019" s="31"/>
      <c r="S1019" s="31"/>
      <c r="T1019" s="31"/>
      <c r="U1019" s="31"/>
      <c r="V1019" s="31"/>
      <c r="W1019" s="31"/>
      <c r="X1019" s="31"/>
      <c r="Y1019" s="31"/>
      <c r="Z1019" s="31"/>
      <c r="AA1019" s="31"/>
      <c r="AB1019" s="31"/>
      <c r="AC1019" s="31"/>
      <c r="AD1019" s="31"/>
      <c r="AE1019" s="31"/>
      <c r="AF1019" s="31"/>
      <c r="AG1019" s="31"/>
      <c r="AH1019" s="31"/>
      <c r="AI1019" s="31"/>
      <c r="AJ1019" s="31"/>
      <c r="AK1019" s="31"/>
      <c r="AL1019" s="31"/>
    </row>
    <row r="1020" spans="3:38" s="97" customFormat="1" x14ac:dyDescent="0.2">
      <c r="G1020" s="182"/>
      <c r="H1020" s="182"/>
      <c r="K1020" s="31"/>
      <c r="L1020" s="31"/>
      <c r="M1020" s="31"/>
      <c r="N1020" s="31"/>
      <c r="O1020" s="31"/>
      <c r="P1020" s="31"/>
      <c r="Q1020" s="31"/>
      <c r="R1020" s="31"/>
      <c r="S1020" s="31"/>
      <c r="T1020" s="31"/>
      <c r="U1020" s="31"/>
      <c r="V1020" s="31"/>
      <c r="W1020" s="31"/>
      <c r="X1020" s="31"/>
      <c r="Y1020" s="31"/>
      <c r="Z1020" s="31"/>
      <c r="AA1020" s="31"/>
      <c r="AB1020" s="31"/>
      <c r="AC1020" s="31"/>
      <c r="AD1020" s="31"/>
      <c r="AE1020" s="31"/>
      <c r="AF1020" s="31"/>
      <c r="AG1020" s="31"/>
      <c r="AH1020" s="31"/>
      <c r="AI1020" s="31"/>
      <c r="AJ1020" s="31"/>
      <c r="AK1020" s="31"/>
      <c r="AL1020" s="31"/>
    </row>
    <row r="1021" spans="3:38" s="97" customFormat="1" x14ac:dyDescent="0.2">
      <c r="G1021" s="182"/>
      <c r="H1021" s="182"/>
      <c r="K1021" s="31"/>
      <c r="L1021" s="31"/>
      <c r="M1021" s="31"/>
      <c r="N1021" s="31"/>
      <c r="O1021" s="31"/>
      <c r="P1021" s="31"/>
      <c r="Q1021" s="31"/>
      <c r="R1021" s="31"/>
      <c r="S1021" s="31"/>
      <c r="T1021" s="31"/>
      <c r="U1021" s="31"/>
      <c r="V1021" s="31"/>
      <c r="W1021" s="31"/>
      <c r="X1021" s="31"/>
      <c r="Y1021" s="31"/>
      <c r="Z1021" s="31"/>
      <c r="AA1021" s="31"/>
      <c r="AB1021" s="31"/>
      <c r="AC1021" s="31"/>
      <c r="AD1021" s="31"/>
      <c r="AE1021" s="31"/>
      <c r="AF1021" s="31"/>
      <c r="AG1021" s="31"/>
      <c r="AH1021" s="31"/>
      <c r="AI1021" s="31"/>
      <c r="AJ1021" s="31"/>
      <c r="AK1021" s="31"/>
      <c r="AL1021" s="31"/>
    </row>
    <row r="1022" spans="3:38" s="97" customFormat="1" x14ac:dyDescent="0.2">
      <c r="G1022" s="182"/>
      <c r="H1022" s="182"/>
      <c r="K1022" s="31"/>
      <c r="L1022" s="31"/>
      <c r="M1022" s="31"/>
      <c r="N1022" s="31"/>
      <c r="O1022" s="31"/>
      <c r="P1022" s="31"/>
      <c r="Q1022" s="31"/>
      <c r="R1022" s="31"/>
      <c r="S1022" s="31"/>
      <c r="T1022" s="31"/>
      <c r="U1022" s="31"/>
      <c r="V1022" s="31"/>
      <c r="W1022" s="31"/>
      <c r="X1022" s="31"/>
      <c r="Y1022" s="31"/>
      <c r="Z1022" s="31"/>
      <c r="AA1022" s="31"/>
      <c r="AB1022" s="31"/>
      <c r="AC1022" s="31"/>
      <c r="AD1022" s="31"/>
      <c r="AE1022" s="31"/>
      <c r="AF1022" s="31"/>
      <c r="AG1022" s="31"/>
      <c r="AH1022" s="31"/>
      <c r="AI1022" s="31"/>
      <c r="AJ1022" s="31"/>
      <c r="AK1022" s="31"/>
      <c r="AL1022" s="31"/>
    </row>
    <row r="1023" spans="3:38" s="97" customFormat="1" x14ac:dyDescent="0.2">
      <c r="G1023" s="182"/>
      <c r="H1023" s="182"/>
      <c r="K1023" s="31"/>
      <c r="L1023" s="31"/>
      <c r="M1023" s="31"/>
      <c r="N1023" s="31"/>
      <c r="O1023" s="31"/>
      <c r="P1023" s="31"/>
      <c r="Q1023" s="31"/>
      <c r="R1023" s="31"/>
      <c r="S1023" s="31"/>
      <c r="T1023" s="31"/>
      <c r="U1023" s="31"/>
      <c r="V1023" s="31"/>
      <c r="W1023" s="31"/>
      <c r="X1023" s="31"/>
      <c r="Y1023" s="31"/>
      <c r="Z1023" s="31"/>
      <c r="AA1023" s="31"/>
      <c r="AB1023" s="31"/>
      <c r="AC1023" s="31"/>
      <c r="AD1023" s="31"/>
      <c r="AE1023" s="31"/>
      <c r="AF1023" s="31"/>
      <c r="AG1023" s="31"/>
      <c r="AH1023" s="31"/>
      <c r="AI1023" s="31"/>
      <c r="AJ1023" s="31"/>
      <c r="AK1023" s="31"/>
      <c r="AL1023" s="31"/>
    </row>
    <row r="1024" spans="3:38" s="97" customFormat="1" x14ac:dyDescent="0.2">
      <c r="G1024" s="182"/>
      <c r="H1024" s="182"/>
      <c r="K1024" s="31"/>
      <c r="L1024" s="31"/>
      <c r="M1024" s="31"/>
      <c r="N1024" s="31"/>
      <c r="O1024" s="31"/>
      <c r="P1024" s="31"/>
      <c r="Q1024" s="31"/>
      <c r="R1024" s="31"/>
      <c r="S1024" s="31"/>
      <c r="T1024" s="31"/>
      <c r="U1024" s="31"/>
      <c r="V1024" s="31"/>
      <c r="W1024" s="31"/>
      <c r="X1024" s="31"/>
      <c r="Y1024" s="31"/>
      <c r="Z1024" s="31"/>
      <c r="AA1024" s="31"/>
      <c r="AB1024" s="31"/>
      <c r="AC1024" s="31"/>
      <c r="AD1024" s="31"/>
      <c r="AE1024" s="31"/>
      <c r="AF1024" s="31"/>
      <c r="AG1024" s="31"/>
      <c r="AH1024" s="31"/>
      <c r="AI1024" s="31"/>
      <c r="AJ1024" s="31"/>
      <c r="AK1024" s="31"/>
      <c r="AL1024" s="31"/>
    </row>
    <row r="1025" spans="7:38" s="97" customFormat="1" x14ac:dyDescent="0.2">
      <c r="G1025" s="182"/>
      <c r="H1025" s="182"/>
      <c r="K1025" s="31"/>
      <c r="L1025" s="31"/>
      <c r="M1025" s="31"/>
      <c r="N1025" s="31"/>
      <c r="O1025" s="31"/>
      <c r="P1025" s="31"/>
      <c r="Q1025" s="31"/>
      <c r="R1025" s="31"/>
      <c r="S1025" s="31"/>
      <c r="T1025" s="31"/>
      <c r="U1025" s="31"/>
      <c r="V1025" s="31"/>
      <c r="W1025" s="31"/>
      <c r="X1025" s="31"/>
      <c r="Y1025" s="31"/>
      <c r="Z1025" s="31"/>
      <c r="AA1025" s="31"/>
      <c r="AB1025" s="31"/>
      <c r="AC1025" s="31"/>
      <c r="AD1025" s="31"/>
      <c r="AE1025" s="31"/>
      <c r="AF1025" s="31"/>
      <c r="AG1025" s="31"/>
      <c r="AH1025" s="31"/>
      <c r="AI1025" s="31"/>
      <c r="AJ1025" s="31"/>
      <c r="AK1025" s="31"/>
      <c r="AL1025" s="31"/>
    </row>
    <row r="1026" spans="7:38" s="97" customFormat="1" x14ac:dyDescent="0.2">
      <c r="G1026" s="182"/>
      <c r="H1026" s="182"/>
      <c r="K1026" s="31"/>
      <c r="L1026" s="31"/>
      <c r="M1026" s="31"/>
      <c r="N1026" s="31"/>
      <c r="O1026" s="31"/>
      <c r="P1026" s="31"/>
      <c r="Q1026" s="31"/>
      <c r="R1026" s="31"/>
      <c r="S1026" s="31"/>
      <c r="T1026" s="31"/>
      <c r="U1026" s="31"/>
      <c r="V1026" s="31"/>
      <c r="W1026" s="31"/>
      <c r="X1026" s="31"/>
      <c r="Y1026" s="31"/>
      <c r="Z1026" s="31"/>
      <c r="AA1026" s="31"/>
      <c r="AB1026" s="31"/>
      <c r="AC1026" s="31"/>
      <c r="AD1026" s="31"/>
      <c r="AE1026" s="31"/>
      <c r="AF1026" s="31"/>
      <c r="AG1026" s="31"/>
      <c r="AH1026" s="31"/>
      <c r="AI1026" s="31"/>
      <c r="AJ1026" s="31"/>
      <c r="AK1026" s="31"/>
      <c r="AL1026" s="31"/>
    </row>
    <row r="1027" spans="7:38" s="97" customFormat="1" x14ac:dyDescent="0.2">
      <c r="G1027" s="182"/>
      <c r="H1027" s="182"/>
      <c r="K1027" s="31"/>
      <c r="L1027" s="31"/>
      <c r="M1027" s="31"/>
      <c r="N1027" s="31"/>
      <c r="O1027" s="31"/>
      <c r="P1027" s="31"/>
      <c r="Q1027" s="31"/>
      <c r="R1027" s="31"/>
      <c r="S1027" s="31"/>
      <c r="T1027" s="31"/>
      <c r="U1027" s="31"/>
      <c r="V1027" s="31"/>
      <c r="W1027" s="31"/>
      <c r="X1027" s="31"/>
      <c r="Y1027" s="31"/>
      <c r="Z1027" s="31"/>
      <c r="AA1027" s="31"/>
      <c r="AB1027" s="31"/>
      <c r="AC1027" s="31"/>
      <c r="AD1027" s="31"/>
      <c r="AE1027" s="31"/>
      <c r="AF1027" s="31"/>
      <c r="AG1027" s="31"/>
      <c r="AH1027" s="31"/>
      <c r="AI1027" s="31"/>
      <c r="AJ1027" s="31"/>
      <c r="AK1027" s="31"/>
      <c r="AL1027" s="31"/>
    </row>
    <row r="1044" spans="1:38" s="97" customFormat="1" x14ac:dyDescent="0.2">
      <c r="G1044" s="182"/>
      <c r="H1044" s="182"/>
      <c r="K1044" s="31"/>
      <c r="L1044" s="31"/>
      <c r="M1044" s="31"/>
      <c r="N1044" s="31"/>
      <c r="O1044" s="31"/>
      <c r="P1044" s="31"/>
      <c r="Q1044" s="31"/>
      <c r="R1044" s="31"/>
      <c r="S1044" s="31"/>
      <c r="T1044" s="31"/>
      <c r="U1044" s="31"/>
      <c r="V1044" s="31"/>
      <c r="W1044" s="31"/>
      <c r="X1044" s="31"/>
      <c r="Y1044" s="31"/>
      <c r="Z1044" s="31"/>
      <c r="AA1044" s="31"/>
      <c r="AB1044" s="31"/>
      <c r="AC1044" s="31"/>
      <c r="AD1044" s="31"/>
      <c r="AE1044" s="31"/>
      <c r="AF1044" s="31"/>
      <c r="AG1044" s="31"/>
      <c r="AH1044" s="31"/>
      <c r="AI1044" s="31"/>
      <c r="AJ1044" s="31"/>
      <c r="AK1044" s="31"/>
      <c r="AL1044" s="31"/>
    </row>
    <row r="1045" spans="1:38" s="97" customFormat="1" x14ac:dyDescent="0.2">
      <c r="G1045" s="182"/>
      <c r="H1045" s="182"/>
      <c r="K1045" s="31"/>
      <c r="L1045" s="31"/>
      <c r="M1045" s="31"/>
      <c r="N1045" s="31"/>
      <c r="O1045" s="31"/>
      <c r="P1045" s="31"/>
      <c r="Q1045" s="31"/>
      <c r="R1045" s="31"/>
      <c r="S1045" s="31"/>
      <c r="T1045" s="31"/>
      <c r="U1045" s="31"/>
      <c r="V1045" s="31"/>
      <c r="W1045" s="31"/>
      <c r="X1045" s="31"/>
      <c r="Y1045" s="31"/>
      <c r="Z1045" s="31"/>
      <c r="AA1045" s="31"/>
      <c r="AB1045" s="31"/>
      <c r="AC1045" s="31"/>
      <c r="AD1045" s="31"/>
      <c r="AE1045" s="31"/>
      <c r="AF1045" s="31"/>
      <c r="AG1045" s="31"/>
      <c r="AH1045" s="31"/>
      <c r="AI1045" s="31"/>
      <c r="AJ1045" s="31"/>
      <c r="AK1045" s="31"/>
      <c r="AL1045" s="31"/>
    </row>
    <row r="1046" spans="1:38" s="97" customFormat="1" x14ac:dyDescent="0.2">
      <c r="G1046" s="182"/>
      <c r="H1046" s="182"/>
      <c r="K1046" s="31"/>
      <c r="L1046" s="31"/>
      <c r="M1046" s="31"/>
      <c r="N1046" s="31"/>
      <c r="O1046" s="31"/>
      <c r="P1046" s="31"/>
      <c r="Q1046" s="31"/>
      <c r="R1046" s="31"/>
      <c r="S1046" s="31"/>
      <c r="T1046" s="31"/>
      <c r="U1046" s="31"/>
      <c r="V1046" s="31"/>
      <c r="W1046" s="31"/>
      <c r="X1046" s="31"/>
      <c r="Y1046" s="31"/>
      <c r="Z1046" s="31"/>
      <c r="AA1046" s="31"/>
      <c r="AB1046" s="31"/>
      <c r="AC1046" s="31"/>
      <c r="AD1046" s="31"/>
      <c r="AE1046" s="31"/>
      <c r="AF1046" s="31"/>
      <c r="AG1046" s="31"/>
      <c r="AH1046" s="31"/>
      <c r="AI1046" s="31"/>
      <c r="AJ1046" s="31"/>
      <c r="AK1046" s="31"/>
      <c r="AL1046" s="31"/>
    </row>
    <row r="1047" spans="1:38" s="97" customFormat="1" x14ac:dyDescent="0.2">
      <c r="G1047" s="182"/>
      <c r="H1047" s="182"/>
      <c r="K1047" s="31"/>
      <c r="L1047" s="31"/>
      <c r="M1047" s="31"/>
      <c r="N1047" s="31"/>
      <c r="O1047" s="31"/>
      <c r="P1047" s="31"/>
      <c r="Q1047" s="31"/>
      <c r="R1047" s="31"/>
      <c r="S1047" s="31"/>
      <c r="T1047" s="31"/>
      <c r="U1047" s="31"/>
      <c r="V1047" s="31"/>
      <c r="W1047" s="31"/>
      <c r="X1047" s="31"/>
      <c r="Y1047" s="31"/>
      <c r="Z1047" s="31"/>
      <c r="AA1047" s="31"/>
      <c r="AB1047" s="31"/>
      <c r="AC1047" s="31"/>
      <c r="AD1047" s="31"/>
      <c r="AE1047" s="31"/>
      <c r="AF1047" s="31"/>
      <c r="AG1047" s="31"/>
      <c r="AH1047" s="31"/>
      <c r="AI1047" s="31"/>
      <c r="AJ1047" s="31"/>
      <c r="AK1047" s="31"/>
      <c r="AL1047" s="31"/>
    </row>
    <row r="1048" spans="1:38" s="97" customFormat="1" x14ac:dyDescent="0.2">
      <c r="G1048" s="182"/>
      <c r="H1048" s="182"/>
      <c r="K1048" s="31"/>
      <c r="L1048" s="31"/>
      <c r="M1048" s="31"/>
      <c r="N1048" s="31"/>
      <c r="O1048" s="31"/>
      <c r="P1048" s="31"/>
      <c r="Q1048" s="31"/>
      <c r="R1048" s="31"/>
      <c r="S1048" s="31"/>
      <c r="T1048" s="31"/>
      <c r="U1048" s="31"/>
      <c r="V1048" s="31"/>
      <c r="W1048" s="31"/>
      <c r="X1048" s="31"/>
      <c r="Y1048" s="31"/>
      <c r="Z1048" s="31"/>
      <c r="AA1048" s="31"/>
      <c r="AB1048" s="31"/>
      <c r="AC1048" s="31"/>
      <c r="AD1048" s="31"/>
      <c r="AE1048" s="31"/>
      <c r="AF1048" s="31"/>
      <c r="AG1048" s="31"/>
      <c r="AH1048" s="31"/>
      <c r="AI1048" s="31"/>
      <c r="AJ1048" s="31"/>
      <c r="AK1048" s="31"/>
      <c r="AL1048" s="31"/>
    </row>
    <row r="1049" spans="1:38" s="97" customFormat="1" x14ac:dyDescent="0.2">
      <c r="C1049" s="163"/>
      <c r="D1049" s="163"/>
      <c r="E1049" s="163"/>
      <c r="F1049" s="163"/>
      <c r="G1049" s="182"/>
      <c r="H1049" s="182"/>
      <c r="K1049" s="31"/>
      <c r="L1049" s="31"/>
      <c r="M1049" s="31"/>
      <c r="N1049" s="31"/>
      <c r="O1049" s="31"/>
      <c r="P1049" s="31"/>
      <c r="Q1049" s="31"/>
      <c r="R1049" s="31"/>
      <c r="S1049" s="31"/>
      <c r="T1049" s="31"/>
      <c r="U1049" s="31"/>
      <c r="V1049" s="31"/>
      <c r="W1049" s="31"/>
      <c r="X1049" s="31"/>
      <c r="Y1049" s="31"/>
      <c r="Z1049" s="31"/>
      <c r="AA1049" s="31"/>
      <c r="AB1049" s="31"/>
      <c r="AC1049" s="31"/>
      <c r="AD1049" s="31"/>
      <c r="AE1049" s="31"/>
      <c r="AF1049" s="31"/>
      <c r="AG1049" s="31"/>
      <c r="AH1049" s="31"/>
      <c r="AI1049" s="31"/>
      <c r="AJ1049" s="31"/>
      <c r="AK1049" s="31"/>
      <c r="AL1049" s="31"/>
    </row>
    <row r="1050" spans="1:38" s="97" customFormat="1" x14ac:dyDescent="0.2">
      <c r="A1050" s="163"/>
      <c r="C1050" s="163"/>
      <c r="D1050" s="163"/>
      <c r="E1050" s="163"/>
      <c r="F1050" s="163"/>
      <c r="G1050" s="182"/>
      <c r="H1050" s="182"/>
      <c r="K1050" s="31"/>
      <c r="L1050" s="31"/>
      <c r="M1050" s="31"/>
      <c r="N1050" s="31"/>
      <c r="O1050" s="31"/>
      <c r="P1050" s="31"/>
      <c r="Q1050" s="31"/>
      <c r="R1050" s="31"/>
      <c r="S1050" s="31"/>
      <c r="T1050" s="31"/>
      <c r="U1050" s="31"/>
      <c r="V1050" s="31"/>
      <c r="W1050" s="31"/>
      <c r="X1050" s="31"/>
      <c r="Y1050" s="31"/>
      <c r="Z1050" s="31"/>
      <c r="AA1050" s="31"/>
      <c r="AB1050" s="31"/>
      <c r="AC1050" s="31"/>
      <c r="AD1050" s="31"/>
      <c r="AE1050" s="31"/>
      <c r="AF1050" s="31"/>
      <c r="AG1050" s="31"/>
      <c r="AH1050" s="31"/>
      <c r="AI1050" s="31"/>
      <c r="AJ1050" s="31"/>
      <c r="AK1050" s="31"/>
      <c r="AL1050" s="31"/>
    </row>
    <row r="1051" spans="1:38" s="97" customFormat="1" x14ac:dyDescent="0.2">
      <c r="A1051" s="163"/>
      <c r="C1051" s="163"/>
      <c r="D1051" s="163"/>
      <c r="E1051" s="163"/>
      <c r="F1051" s="163"/>
      <c r="G1051" s="182"/>
      <c r="H1051" s="182"/>
      <c r="K1051" s="31"/>
      <c r="L1051" s="31"/>
      <c r="M1051" s="31"/>
      <c r="N1051" s="31"/>
      <c r="O1051" s="31"/>
      <c r="P1051" s="31"/>
      <c r="Q1051" s="31"/>
      <c r="R1051" s="31"/>
      <c r="S1051" s="31"/>
      <c r="T1051" s="31"/>
      <c r="U1051" s="31"/>
      <c r="V1051" s="31"/>
      <c r="W1051" s="31"/>
      <c r="X1051" s="31"/>
      <c r="Y1051" s="31"/>
      <c r="Z1051" s="31"/>
      <c r="AA1051" s="31"/>
      <c r="AB1051" s="31"/>
      <c r="AC1051" s="31"/>
      <c r="AD1051" s="31"/>
      <c r="AE1051" s="31"/>
      <c r="AF1051" s="31"/>
      <c r="AG1051" s="31"/>
      <c r="AH1051" s="31"/>
      <c r="AI1051" s="31"/>
      <c r="AJ1051" s="31"/>
      <c r="AK1051" s="31"/>
      <c r="AL1051" s="31"/>
    </row>
    <row r="1052" spans="1:38" s="97" customFormat="1" x14ac:dyDescent="0.2">
      <c r="A1052" s="163"/>
      <c r="C1052" s="163"/>
      <c r="D1052" s="163"/>
      <c r="E1052" s="163"/>
      <c r="F1052" s="163"/>
      <c r="G1052" s="182"/>
      <c r="H1052" s="182"/>
      <c r="K1052" s="31"/>
      <c r="L1052" s="31"/>
      <c r="M1052" s="31"/>
      <c r="N1052" s="31"/>
      <c r="O1052" s="31"/>
      <c r="P1052" s="31"/>
      <c r="Q1052" s="31"/>
      <c r="R1052" s="31"/>
      <c r="S1052" s="31"/>
      <c r="T1052" s="31"/>
      <c r="U1052" s="31"/>
      <c r="V1052" s="31"/>
      <c r="W1052" s="31"/>
      <c r="X1052" s="31"/>
      <c r="Y1052" s="31"/>
      <c r="Z1052" s="31"/>
      <c r="AA1052" s="31"/>
      <c r="AB1052" s="31"/>
      <c r="AC1052" s="31"/>
      <c r="AD1052" s="31"/>
      <c r="AE1052" s="31"/>
      <c r="AF1052" s="31"/>
      <c r="AG1052" s="31"/>
      <c r="AH1052" s="31"/>
      <c r="AI1052" s="31"/>
      <c r="AJ1052" s="31"/>
      <c r="AK1052" s="31"/>
      <c r="AL1052" s="31"/>
    </row>
    <row r="1053" spans="1:38" s="97" customFormat="1" x14ac:dyDescent="0.2">
      <c r="G1053" s="182"/>
      <c r="H1053" s="182"/>
      <c r="K1053" s="31"/>
      <c r="L1053" s="31"/>
      <c r="M1053" s="31"/>
      <c r="N1053" s="31"/>
      <c r="O1053" s="31"/>
      <c r="P1053" s="31"/>
      <c r="Q1053" s="31"/>
      <c r="R1053" s="31"/>
      <c r="S1053" s="31"/>
      <c r="T1053" s="31"/>
      <c r="U1053" s="31"/>
      <c r="V1053" s="31"/>
      <c r="W1053" s="31"/>
      <c r="X1053" s="31"/>
      <c r="Y1053" s="31"/>
      <c r="Z1053" s="31"/>
      <c r="AA1053" s="31"/>
      <c r="AB1053" s="31"/>
      <c r="AC1053" s="31"/>
      <c r="AD1053" s="31"/>
      <c r="AE1053" s="31"/>
      <c r="AF1053" s="31"/>
      <c r="AG1053" s="31"/>
      <c r="AH1053" s="31"/>
      <c r="AI1053" s="31"/>
      <c r="AJ1053" s="31"/>
      <c r="AK1053" s="31"/>
      <c r="AL1053" s="31"/>
    </row>
    <row r="1054" spans="1:38" s="97" customFormat="1" x14ac:dyDescent="0.2">
      <c r="G1054" s="182"/>
      <c r="H1054" s="182"/>
      <c r="K1054" s="31"/>
      <c r="L1054" s="31"/>
      <c r="M1054" s="31"/>
      <c r="N1054" s="31"/>
      <c r="O1054" s="31"/>
      <c r="P1054" s="31"/>
      <c r="Q1054" s="31"/>
      <c r="R1054" s="31"/>
      <c r="S1054" s="31"/>
      <c r="T1054" s="31"/>
      <c r="U1054" s="31"/>
      <c r="V1054" s="31"/>
      <c r="W1054" s="31"/>
      <c r="X1054" s="31"/>
      <c r="Y1054" s="31"/>
      <c r="Z1054" s="31"/>
      <c r="AA1054" s="31"/>
      <c r="AB1054" s="31"/>
      <c r="AC1054" s="31"/>
      <c r="AD1054" s="31"/>
      <c r="AE1054" s="31"/>
      <c r="AF1054" s="31"/>
      <c r="AG1054" s="31"/>
      <c r="AH1054" s="31"/>
      <c r="AI1054" s="31"/>
      <c r="AJ1054" s="31"/>
      <c r="AK1054" s="31"/>
      <c r="AL1054" s="31"/>
    </row>
    <row r="1055" spans="1:38" s="97" customFormat="1" x14ac:dyDescent="0.2">
      <c r="G1055" s="182"/>
      <c r="H1055" s="182"/>
      <c r="K1055" s="31"/>
      <c r="L1055" s="31"/>
      <c r="M1055" s="31"/>
      <c r="N1055" s="31"/>
      <c r="O1055" s="31"/>
      <c r="P1055" s="31"/>
      <c r="Q1055" s="31"/>
      <c r="R1055" s="31"/>
      <c r="S1055" s="31"/>
      <c r="T1055" s="31"/>
      <c r="U1055" s="31"/>
      <c r="V1055" s="31"/>
      <c r="W1055" s="31"/>
      <c r="X1055" s="31"/>
      <c r="Y1055" s="31"/>
      <c r="Z1055" s="31"/>
      <c r="AA1055" s="31"/>
      <c r="AB1055" s="31"/>
      <c r="AC1055" s="31"/>
      <c r="AD1055" s="31"/>
      <c r="AE1055" s="31"/>
      <c r="AF1055" s="31"/>
      <c r="AG1055" s="31"/>
      <c r="AH1055" s="31"/>
      <c r="AI1055" s="31"/>
      <c r="AJ1055" s="31"/>
      <c r="AK1055" s="31"/>
      <c r="AL1055" s="31"/>
    </row>
    <row r="1056" spans="1:38" s="97" customFormat="1" x14ac:dyDescent="0.2">
      <c r="G1056" s="182"/>
      <c r="H1056" s="182"/>
      <c r="K1056" s="31"/>
      <c r="L1056" s="31"/>
      <c r="M1056" s="31"/>
      <c r="N1056" s="31"/>
      <c r="O1056" s="31"/>
      <c r="P1056" s="31"/>
      <c r="Q1056" s="31"/>
      <c r="R1056" s="31"/>
      <c r="S1056" s="31"/>
      <c r="T1056" s="31"/>
      <c r="U1056" s="31"/>
      <c r="V1056" s="31"/>
      <c r="W1056" s="31"/>
      <c r="X1056" s="31"/>
      <c r="Y1056" s="31"/>
      <c r="Z1056" s="31"/>
      <c r="AA1056" s="31"/>
      <c r="AB1056" s="31"/>
      <c r="AC1056" s="31"/>
      <c r="AD1056" s="31"/>
      <c r="AE1056" s="31"/>
      <c r="AF1056" s="31"/>
      <c r="AG1056" s="31"/>
      <c r="AH1056" s="31"/>
      <c r="AI1056" s="31"/>
      <c r="AJ1056" s="31"/>
      <c r="AK1056" s="31"/>
      <c r="AL1056" s="31"/>
    </row>
    <row r="1057" spans="3:38" s="97" customFormat="1" x14ac:dyDescent="0.2">
      <c r="G1057" s="182"/>
      <c r="H1057" s="182"/>
      <c r="K1057" s="31"/>
      <c r="L1057" s="31"/>
      <c r="M1057" s="31"/>
      <c r="N1057" s="31"/>
      <c r="O1057" s="31"/>
      <c r="P1057" s="31"/>
      <c r="Q1057" s="31"/>
      <c r="R1057" s="31"/>
      <c r="S1057" s="31"/>
      <c r="T1057" s="31"/>
      <c r="U1057" s="31"/>
      <c r="V1057" s="31"/>
      <c r="W1057" s="31"/>
      <c r="X1057" s="31"/>
      <c r="Y1057" s="31"/>
      <c r="Z1057" s="31"/>
      <c r="AA1057" s="31"/>
      <c r="AB1057" s="31"/>
      <c r="AC1057" s="31"/>
      <c r="AD1057" s="31"/>
      <c r="AE1057" s="31"/>
      <c r="AF1057" s="31"/>
      <c r="AG1057" s="31"/>
      <c r="AH1057" s="31"/>
      <c r="AI1057" s="31"/>
      <c r="AJ1057" s="31"/>
      <c r="AK1057" s="31"/>
      <c r="AL1057" s="31"/>
    </row>
    <row r="1058" spans="3:38" s="97" customFormat="1" x14ac:dyDescent="0.2">
      <c r="G1058" s="182"/>
      <c r="H1058" s="182"/>
      <c r="K1058" s="31"/>
      <c r="L1058" s="31"/>
      <c r="M1058" s="31"/>
      <c r="N1058" s="31"/>
      <c r="O1058" s="31"/>
      <c r="P1058" s="31"/>
      <c r="Q1058" s="31"/>
      <c r="R1058" s="31"/>
      <c r="S1058" s="31"/>
      <c r="T1058" s="31"/>
      <c r="U1058" s="31"/>
      <c r="V1058" s="31"/>
      <c r="W1058" s="31"/>
      <c r="X1058" s="31"/>
      <c r="Y1058" s="31"/>
      <c r="Z1058" s="31"/>
      <c r="AA1058" s="31"/>
      <c r="AB1058" s="31"/>
      <c r="AC1058" s="31"/>
      <c r="AD1058" s="31"/>
      <c r="AE1058" s="31"/>
      <c r="AF1058" s="31"/>
      <c r="AG1058" s="31"/>
      <c r="AH1058" s="31"/>
      <c r="AI1058" s="31"/>
      <c r="AJ1058" s="31"/>
      <c r="AK1058" s="31"/>
      <c r="AL1058" s="31"/>
    </row>
    <row r="1059" spans="3:38" s="97" customFormat="1" x14ac:dyDescent="0.2">
      <c r="G1059" s="182"/>
      <c r="H1059" s="182"/>
      <c r="K1059" s="31"/>
      <c r="L1059" s="31"/>
      <c r="M1059" s="31"/>
      <c r="N1059" s="31"/>
      <c r="O1059" s="31"/>
      <c r="P1059" s="31"/>
      <c r="Q1059" s="31"/>
      <c r="R1059" s="31"/>
      <c r="S1059" s="31"/>
      <c r="T1059" s="31"/>
      <c r="U1059" s="31"/>
      <c r="V1059" s="31"/>
      <c r="W1059" s="31"/>
      <c r="X1059" s="31"/>
      <c r="Y1059" s="31"/>
      <c r="Z1059" s="31"/>
      <c r="AA1059" s="31"/>
      <c r="AB1059" s="31"/>
      <c r="AC1059" s="31"/>
      <c r="AD1059" s="31"/>
      <c r="AE1059" s="31"/>
      <c r="AF1059" s="31"/>
      <c r="AG1059" s="31"/>
      <c r="AH1059" s="31"/>
      <c r="AI1059" s="31"/>
      <c r="AJ1059" s="31"/>
      <c r="AK1059" s="31"/>
      <c r="AL1059" s="31"/>
    </row>
    <row r="1071" spans="3:38" x14ac:dyDescent="0.2">
      <c r="C1071" s="163"/>
      <c r="D1071" s="163"/>
      <c r="E1071" s="163"/>
      <c r="F1071" s="163"/>
      <c r="G1071" s="188"/>
      <c r="H1071" s="188"/>
    </row>
    <row r="1072" spans="3:38" x14ac:dyDescent="0.2">
      <c r="G1072" s="189"/>
    </row>
    <row r="1073" spans="1:7" x14ac:dyDescent="0.2">
      <c r="G1073" s="190"/>
    </row>
    <row r="1074" spans="1:7" x14ac:dyDescent="0.2">
      <c r="G1074" s="190"/>
    </row>
    <row r="1075" spans="1:7" x14ac:dyDescent="0.2">
      <c r="G1075" s="190"/>
    </row>
    <row r="1076" spans="1:7" x14ac:dyDescent="0.2">
      <c r="G1076" s="190"/>
    </row>
    <row r="1077" spans="1:7" x14ac:dyDescent="0.2">
      <c r="G1077" s="190"/>
    </row>
    <row r="1078" spans="1:7" x14ac:dyDescent="0.2">
      <c r="G1078" s="190"/>
    </row>
    <row r="1079" spans="1:7" x14ac:dyDescent="0.2">
      <c r="C1079" s="163"/>
      <c r="D1079" s="163"/>
      <c r="E1079" s="163"/>
      <c r="F1079" s="163"/>
      <c r="G1079" s="188"/>
    </row>
    <row r="1080" spans="1:7" x14ac:dyDescent="0.2">
      <c r="C1080" s="163"/>
      <c r="D1080" s="163"/>
      <c r="E1080" s="163"/>
      <c r="F1080" s="163"/>
      <c r="G1080" s="188"/>
    </row>
    <row r="1081" spans="1:7" x14ac:dyDescent="0.2">
      <c r="E1081" s="105"/>
      <c r="F1081" s="105"/>
      <c r="G1081" s="188"/>
    </row>
    <row r="1082" spans="1:7" x14ac:dyDescent="0.2">
      <c r="G1082" s="188"/>
    </row>
    <row r="1083" spans="1:7" x14ac:dyDescent="0.2">
      <c r="G1083" s="188"/>
    </row>
    <row r="1084" spans="1:7" x14ac:dyDescent="0.2">
      <c r="G1084" s="188"/>
    </row>
    <row r="1085" spans="1:7" x14ac:dyDescent="0.2">
      <c r="G1085" s="188"/>
    </row>
    <row r="1086" spans="1:7" x14ac:dyDescent="0.2">
      <c r="A1086" s="115"/>
      <c r="G1086" s="188"/>
    </row>
    <row r="1087" spans="1:7" x14ac:dyDescent="0.2">
      <c r="A1087" s="115"/>
      <c r="G1087" s="188"/>
    </row>
    <row r="1088" spans="1:7" x14ac:dyDescent="0.2">
      <c r="A1088" s="115"/>
      <c r="G1088" s="188"/>
    </row>
    <row r="1089" spans="1:7" x14ac:dyDescent="0.2">
      <c r="A1089" s="115"/>
      <c r="G1089" s="188"/>
    </row>
    <row r="1090" spans="1:7" x14ac:dyDescent="0.2">
      <c r="A1090" s="115"/>
      <c r="G1090" s="188"/>
    </row>
    <row r="1091" spans="1:7" x14ac:dyDescent="0.2">
      <c r="A1091" s="115"/>
      <c r="G1091" s="188"/>
    </row>
    <row r="1092" spans="1:7" x14ac:dyDescent="0.2">
      <c r="A1092" s="115"/>
      <c r="G1092" s="188"/>
    </row>
    <row r="1093" spans="1:7" x14ac:dyDescent="0.2">
      <c r="A1093" s="115"/>
      <c r="G1093" s="188"/>
    </row>
    <row r="1094" spans="1:7" x14ac:dyDescent="0.2">
      <c r="A1094" s="115"/>
      <c r="G1094" s="188"/>
    </row>
    <row r="1095" spans="1:7" x14ac:dyDescent="0.2">
      <c r="A1095" s="115"/>
      <c r="G1095" s="188"/>
    </row>
    <row r="1096" spans="1:7" x14ac:dyDescent="0.2">
      <c r="A1096" s="115"/>
      <c r="G1096" s="188"/>
    </row>
    <row r="1097" spans="1:7" x14ac:dyDescent="0.2">
      <c r="A1097" s="115"/>
      <c r="G1097" s="188"/>
    </row>
    <row r="1098" spans="1:7" x14ac:dyDescent="0.2">
      <c r="A1098" s="115"/>
      <c r="G1098" s="188"/>
    </row>
    <row r="1099" spans="1:7" x14ac:dyDescent="0.2">
      <c r="A1099" s="115"/>
      <c r="G1099" s="188"/>
    </row>
    <row r="1100" spans="1:7" x14ac:dyDescent="0.2">
      <c r="A1100" s="115"/>
      <c r="G1100" s="191"/>
    </row>
    <row r="1101" spans="1:7" x14ac:dyDescent="0.2">
      <c r="A1101" s="115"/>
      <c r="G1101" s="191"/>
    </row>
    <row r="1102" spans="1:7" x14ac:dyDescent="0.2">
      <c r="A1102" s="115"/>
      <c r="G1102" s="187"/>
    </row>
    <row r="1103" spans="1:7" x14ac:dyDescent="0.2">
      <c r="A1103" s="115"/>
      <c r="G1103" s="187"/>
    </row>
    <row r="1104" spans="1:7" x14ac:dyDescent="0.2">
      <c r="A1104" s="115"/>
      <c r="G1104" s="187"/>
    </row>
    <row r="1105" spans="1:38" x14ac:dyDescent="0.2">
      <c r="A1105" s="115"/>
      <c r="G1105" s="187"/>
    </row>
    <row r="1106" spans="1:38" x14ac:dyDescent="0.2">
      <c r="A1106" s="115"/>
      <c r="G1106" s="184"/>
    </row>
    <row r="1107" spans="1:38" x14ac:dyDescent="0.2">
      <c r="A1107" s="115"/>
      <c r="G1107" s="184"/>
    </row>
    <row r="1108" spans="1:38" s="97" customFormat="1" x14ac:dyDescent="0.2">
      <c r="A1108" s="115"/>
      <c r="G1108" s="184"/>
      <c r="H1108" s="182"/>
      <c r="K1108" s="31"/>
      <c r="L1108" s="31"/>
      <c r="M1108" s="31"/>
      <c r="N1108" s="31"/>
      <c r="O1108" s="31"/>
      <c r="P1108" s="31"/>
      <c r="Q1108" s="31"/>
      <c r="R1108" s="31"/>
      <c r="S1108" s="31"/>
      <c r="T1108" s="31"/>
      <c r="U1108" s="31"/>
      <c r="V1108" s="31"/>
      <c r="W1108" s="31"/>
      <c r="X1108" s="31"/>
      <c r="Y1108" s="31"/>
      <c r="Z1108" s="31"/>
      <c r="AA1108" s="31"/>
      <c r="AB1108" s="31"/>
      <c r="AC1108" s="31"/>
      <c r="AD1108" s="31"/>
      <c r="AE1108" s="31"/>
      <c r="AF1108" s="31"/>
      <c r="AG1108" s="31"/>
      <c r="AH1108" s="31"/>
      <c r="AI1108" s="31"/>
      <c r="AJ1108" s="31"/>
      <c r="AK1108" s="31"/>
      <c r="AL1108" s="31"/>
    </row>
    <row r="1109" spans="1:38" s="97" customFormat="1" x14ac:dyDescent="0.2">
      <c r="A1109" s="115"/>
      <c r="C1109" s="163"/>
      <c r="D1109" s="163"/>
      <c r="E1109" s="163"/>
      <c r="F1109" s="163"/>
      <c r="G1109" s="184"/>
      <c r="H1109" s="182"/>
      <c r="K1109" s="31"/>
      <c r="L1109" s="31"/>
      <c r="M1109" s="31"/>
      <c r="N1109" s="31"/>
      <c r="O1109" s="31"/>
      <c r="P1109" s="31"/>
      <c r="Q1109" s="31"/>
      <c r="R1109" s="31"/>
      <c r="S1109" s="31"/>
      <c r="T1109" s="31"/>
      <c r="U1109" s="31"/>
      <c r="V1109" s="31"/>
      <c r="W1109" s="31"/>
      <c r="X1109" s="31"/>
      <c r="Y1109" s="31"/>
      <c r="Z1109" s="31"/>
      <c r="AA1109" s="31"/>
      <c r="AB1109" s="31"/>
      <c r="AC1109" s="31"/>
      <c r="AD1109" s="31"/>
      <c r="AE1109" s="31"/>
      <c r="AF1109" s="31"/>
      <c r="AG1109" s="31"/>
      <c r="AH1109" s="31"/>
      <c r="AI1109" s="31"/>
      <c r="AJ1109" s="31"/>
      <c r="AK1109" s="31"/>
      <c r="AL1109" s="31"/>
    </row>
    <row r="1110" spans="1:38" s="97" customFormat="1" x14ac:dyDescent="0.2">
      <c r="A1110" s="115"/>
      <c r="G1110" s="184"/>
      <c r="H1110" s="182"/>
      <c r="K1110" s="31"/>
      <c r="L1110" s="31"/>
      <c r="M1110" s="31"/>
      <c r="N1110" s="31"/>
      <c r="O1110" s="31"/>
      <c r="P1110" s="31"/>
      <c r="Q1110" s="31"/>
      <c r="R1110" s="31"/>
      <c r="S1110" s="31"/>
      <c r="T1110" s="31"/>
      <c r="U1110" s="31"/>
      <c r="V1110" s="31"/>
      <c r="W1110" s="31"/>
      <c r="X1110" s="31"/>
      <c r="Y1110" s="31"/>
      <c r="Z1110" s="31"/>
      <c r="AA1110" s="31"/>
      <c r="AB1110" s="31"/>
      <c r="AC1110" s="31"/>
      <c r="AD1110" s="31"/>
      <c r="AE1110" s="31"/>
      <c r="AF1110" s="31"/>
      <c r="AG1110" s="31"/>
      <c r="AH1110" s="31"/>
      <c r="AI1110" s="31"/>
      <c r="AJ1110" s="31"/>
      <c r="AK1110" s="31"/>
      <c r="AL1110" s="31"/>
    </row>
    <row r="1111" spans="1:38" s="97" customFormat="1" x14ac:dyDescent="0.2">
      <c r="A1111" s="115"/>
      <c r="G1111" s="184"/>
      <c r="H1111" s="182"/>
      <c r="K1111" s="31"/>
      <c r="L1111" s="31"/>
      <c r="M1111" s="31"/>
      <c r="N1111" s="31"/>
      <c r="O1111" s="31"/>
      <c r="P1111" s="31"/>
      <c r="Q1111" s="31"/>
      <c r="R1111" s="31"/>
      <c r="S1111" s="31"/>
      <c r="T1111" s="31"/>
      <c r="U1111" s="31"/>
      <c r="V1111" s="31"/>
      <c r="W1111" s="31"/>
      <c r="X1111" s="31"/>
      <c r="Y1111" s="31"/>
      <c r="Z1111" s="31"/>
      <c r="AA1111" s="31"/>
      <c r="AB1111" s="31"/>
      <c r="AC1111" s="31"/>
      <c r="AD1111" s="31"/>
      <c r="AE1111" s="31"/>
      <c r="AF1111" s="31"/>
      <c r="AG1111" s="31"/>
      <c r="AH1111" s="31"/>
      <c r="AI1111" s="31"/>
      <c r="AJ1111" s="31"/>
      <c r="AK1111" s="31"/>
      <c r="AL1111" s="31"/>
    </row>
    <row r="1112" spans="1:38" s="97" customFormat="1" x14ac:dyDescent="0.2">
      <c r="A1112" s="115"/>
      <c r="G1112" s="184"/>
      <c r="H1112" s="182"/>
      <c r="K1112" s="31"/>
      <c r="L1112" s="31"/>
      <c r="M1112" s="31"/>
      <c r="N1112" s="31"/>
      <c r="O1112" s="31"/>
      <c r="P1112" s="31"/>
      <c r="Q1112" s="31"/>
      <c r="R1112" s="31"/>
      <c r="S1112" s="31"/>
      <c r="T1112" s="31"/>
      <c r="U1112" s="31"/>
      <c r="V1112" s="31"/>
      <c r="W1112" s="31"/>
      <c r="X1112" s="31"/>
      <c r="Y1112" s="31"/>
      <c r="Z1112" s="31"/>
      <c r="AA1112" s="31"/>
      <c r="AB1112" s="31"/>
      <c r="AC1112" s="31"/>
      <c r="AD1112" s="31"/>
      <c r="AE1112" s="31"/>
      <c r="AF1112" s="31"/>
      <c r="AG1112" s="31"/>
      <c r="AH1112" s="31"/>
      <c r="AI1112" s="31"/>
      <c r="AJ1112" s="31"/>
      <c r="AK1112" s="31"/>
      <c r="AL1112" s="31"/>
    </row>
    <row r="1113" spans="1:38" s="97" customFormat="1" x14ac:dyDescent="0.2">
      <c r="A1113" s="115"/>
      <c r="G1113" s="184"/>
      <c r="H1113" s="182"/>
      <c r="K1113" s="31"/>
      <c r="L1113" s="31"/>
      <c r="M1113" s="31"/>
      <c r="N1113" s="31"/>
      <c r="O1113" s="31"/>
      <c r="P1113" s="31"/>
      <c r="Q1113" s="31"/>
      <c r="R1113" s="31"/>
      <c r="S1113" s="31"/>
      <c r="T1113" s="31"/>
      <c r="U1113" s="31"/>
      <c r="V1113" s="31"/>
      <c r="W1113" s="31"/>
      <c r="X1113" s="31"/>
      <c r="Y1113" s="31"/>
      <c r="Z1113" s="31"/>
      <c r="AA1113" s="31"/>
      <c r="AB1113" s="31"/>
      <c r="AC1113" s="31"/>
      <c r="AD1113" s="31"/>
      <c r="AE1113" s="31"/>
      <c r="AF1113" s="31"/>
      <c r="AG1113" s="31"/>
      <c r="AH1113" s="31"/>
      <c r="AI1113" s="31"/>
      <c r="AJ1113" s="31"/>
      <c r="AK1113" s="31"/>
      <c r="AL1113" s="31"/>
    </row>
    <row r="1114" spans="1:38" s="97" customFormat="1" x14ac:dyDescent="0.2">
      <c r="A1114" s="115"/>
      <c r="G1114" s="184"/>
      <c r="H1114" s="182"/>
      <c r="K1114" s="31"/>
      <c r="L1114" s="31"/>
      <c r="M1114" s="31"/>
      <c r="N1114" s="31"/>
      <c r="O1114" s="31"/>
      <c r="P1114" s="31"/>
      <c r="Q1114" s="31"/>
      <c r="R1114" s="31"/>
      <c r="S1114" s="31"/>
      <c r="T1114" s="31"/>
      <c r="U1114" s="31"/>
      <c r="V1114" s="31"/>
      <c r="W1114" s="31"/>
      <c r="X1114" s="31"/>
      <c r="Y1114" s="31"/>
      <c r="Z1114" s="31"/>
      <c r="AA1114" s="31"/>
      <c r="AB1114" s="31"/>
      <c r="AC1114" s="31"/>
      <c r="AD1114" s="31"/>
      <c r="AE1114" s="31"/>
      <c r="AF1114" s="31"/>
      <c r="AG1114" s="31"/>
      <c r="AH1114" s="31"/>
      <c r="AI1114" s="31"/>
      <c r="AJ1114" s="31"/>
      <c r="AK1114" s="31"/>
      <c r="AL1114" s="31"/>
    </row>
    <row r="1115" spans="1:38" s="97" customFormat="1" x14ac:dyDescent="0.2">
      <c r="A1115" s="115"/>
      <c r="G1115" s="184"/>
      <c r="H1115" s="182"/>
      <c r="K1115" s="31"/>
      <c r="L1115" s="31"/>
      <c r="M1115" s="31"/>
      <c r="N1115" s="31"/>
      <c r="O1115" s="31"/>
      <c r="P1115" s="31"/>
      <c r="Q1115" s="31"/>
      <c r="R1115" s="31"/>
      <c r="S1115" s="31"/>
      <c r="T1115" s="31"/>
      <c r="U1115" s="31"/>
      <c r="V1115" s="31"/>
      <c r="W1115" s="31"/>
      <c r="X1115" s="31"/>
      <c r="Y1115" s="31"/>
      <c r="Z1115" s="31"/>
      <c r="AA1115" s="31"/>
      <c r="AB1115" s="31"/>
      <c r="AC1115" s="31"/>
      <c r="AD1115" s="31"/>
      <c r="AE1115" s="31"/>
      <c r="AF1115" s="31"/>
      <c r="AG1115" s="31"/>
      <c r="AH1115" s="31"/>
      <c r="AI1115" s="31"/>
      <c r="AJ1115" s="31"/>
      <c r="AK1115" s="31"/>
      <c r="AL1115" s="31"/>
    </row>
    <row r="1116" spans="1:38" s="97" customFormat="1" x14ac:dyDescent="0.2">
      <c r="A1116" s="115"/>
      <c r="G1116" s="184"/>
      <c r="H1116" s="182"/>
      <c r="K1116" s="31"/>
      <c r="L1116" s="31"/>
      <c r="M1116" s="31"/>
      <c r="N1116" s="31"/>
      <c r="O1116" s="31"/>
      <c r="P1116" s="31"/>
      <c r="Q1116" s="31"/>
      <c r="R1116" s="31"/>
      <c r="S1116" s="31"/>
      <c r="T1116" s="31"/>
      <c r="U1116" s="31"/>
      <c r="V1116" s="31"/>
      <c r="W1116" s="31"/>
      <c r="X1116" s="31"/>
      <c r="Y1116" s="31"/>
      <c r="Z1116" s="31"/>
      <c r="AA1116" s="31"/>
      <c r="AB1116" s="31"/>
      <c r="AC1116" s="31"/>
      <c r="AD1116" s="31"/>
      <c r="AE1116" s="31"/>
      <c r="AF1116" s="31"/>
      <c r="AG1116" s="31"/>
      <c r="AH1116" s="31"/>
      <c r="AI1116" s="31"/>
      <c r="AJ1116" s="31"/>
      <c r="AK1116" s="31"/>
      <c r="AL1116" s="31"/>
    </row>
    <row r="1117" spans="1:38" s="97" customFormat="1" x14ac:dyDescent="0.2">
      <c r="A1117" s="115"/>
      <c r="G1117" s="184"/>
      <c r="H1117" s="182"/>
      <c r="K1117" s="31"/>
      <c r="L1117" s="31"/>
      <c r="M1117" s="31"/>
      <c r="N1117" s="31"/>
      <c r="O1117" s="31"/>
      <c r="P1117" s="31"/>
      <c r="Q1117" s="31"/>
      <c r="R1117" s="31"/>
      <c r="S1117" s="31"/>
      <c r="T1117" s="31"/>
      <c r="U1117" s="31"/>
      <c r="V1117" s="31"/>
      <c r="W1117" s="31"/>
      <c r="X1117" s="31"/>
      <c r="Y1117" s="31"/>
      <c r="Z1117" s="31"/>
      <c r="AA1117" s="31"/>
      <c r="AB1117" s="31"/>
      <c r="AC1117" s="31"/>
      <c r="AD1117" s="31"/>
      <c r="AE1117" s="31"/>
      <c r="AF1117" s="31"/>
      <c r="AG1117" s="31"/>
      <c r="AH1117" s="31"/>
      <c r="AI1117" s="31"/>
      <c r="AJ1117" s="31"/>
      <c r="AK1117" s="31"/>
      <c r="AL1117" s="31"/>
    </row>
    <row r="1118" spans="1:38" s="97" customFormat="1" x14ac:dyDescent="0.2">
      <c r="A1118" s="115"/>
      <c r="G1118" s="184"/>
      <c r="H1118" s="182"/>
      <c r="K1118" s="31"/>
      <c r="L1118" s="31"/>
      <c r="M1118" s="31"/>
      <c r="N1118" s="31"/>
      <c r="O1118" s="31"/>
      <c r="P1118" s="31"/>
      <c r="Q1118" s="31"/>
      <c r="R1118" s="31"/>
      <c r="S1118" s="31"/>
      <c r="T1118" s="31"/>
      <c r="U1118" s="31"/>
      <c r="V1118" s="31"/>
      <c r="W1118" s="31"/>
      <c r="X1118" s="31"/>
      <c r="Y1118" s="31"/>
      <c r="Z1118" s="31"/>
      <c r="AA1118" s="31"/>
      <c r="AB1118" s="31"/>
      <c r="AC1118" s="31"/>
      <c r="AD1118" s="31"/>
      <c r="AE1118" s="31"/>
      <c r="AF1118" s="31"/>
      <c r="AG1118" s="31"/>
      <c r="AH1118" s="31"/>
      <c r="AI1118" s="31"/>
      <c r="AJ1118" s="31"/>
      <c r="AK1118" s="31"/>
      <c r="AL1118" s="31"/>
    </row>
    <row r="1119" spans="1:38" s="97" customFormat="1" x14ac:dyDescent="0.2">
      <c r="A1119" s="115"/>
      <c r="G1119" s="184"/>
      <c r="H1119" s="182"/>
      <c r="K1119" s="31"/>
      <c r="L1119" s="31"/>
      <c r="M1119" s="31"/>
      <c r="N1119" s="31"/>
      <c r="O1119" s="31"/>
      <c r="P1119" s="31"/>
      <c r="Q1119" s="31"/>
      <c r="R1119" s="31"/>
      <c r="S1119" s="31"/>
      <c r="T1119" s="31"/>
      <c r="U1119" s="31"/>
      <c r="V1119" s="31"/>
      <c r="W1119" s="31"/>
      <c r="X1119" s="31"/>
      <c r="Y1119" s="31"/>
      <c r="Z1119" s="31"/>
      <c r="AA1119" s="31"/>
      <c r="AB1119" s="31"/>
      <c r="AC1119" s="31"/>
      <c r="AD1119" s="31"/>
      <c r="AE1119" s="31"/>
      <c r="AF1119" s="31"/>
      <c r="AG1119" s="31"/>
      <c r="AH1119" s="31"/>
      <c r="AI1119" s="31"/>
      <c r="AJ1119" s="31"/>
      <c r="AK1119" s="31"/>
      <c r="AL1119" s="31"/>
    </row>
    <row r="1120" spans="1:38" s="97" customFormat="1" x14ac:dyDescent="0.2">
      <c r="A1120" s="115"/>
      <c r="G1120" s="184"/>
      <c r="H1120" s="182"/>
      <c r="K1120" s="31"/>
      <c r="L1120" s="31"/>
      <c r="M1120" s="31"/>
      <c r="N1120" s="31"/>
      <c r="O1120" s="31"/>
      <c r="P1120" s="31"/>
      <c r="Q1120" s="31"/>
      <c r="R1120" s="31"/>
      <c r="S1120" s="31"/>
      <c r="T1120" s="31"/>
      <c r="U1120" s="31"/>
      <c r="V1120" s="31"/>
      <c r="W1120" s="31"/>
      <c r="X1120" s="31"/>
      <c r="Y1120" s="31"/>
      <c r="Z1120" s="31"/>
      <c r="AA1120" s="31"/>
      <c r="AB1120" s="31"/>
      <c r="AC1120" s="31"/>
      <c r="AD1120" s="31"/>
      <c r="AE1120" s="31"/>
      <c r="AF1120" s="31"/>
      <c r="AG1120" s="31"/>
      <c r="AH1120" s="31"/>
      <c r="AI1120" s="31"/>
      <c r="AJ1120" s="31"/>
      <c r="AK1120" s="31"/>
      <c r="AL1120" s="31"/>
    </row>
    <row r="1121" spans="1:38" s="97" customFormat="1" x14ac:dyDescent="0.2">
      <c r="A1121" s="115"/>
      <c r="G1121" s="184"/>
      <c r="H1121" s="182"/>
      <c r="K1121" s="31"/>
      <c r="L1121" s="31"/>
      <c r="M1121" s="31"/>
      <c r="N1121" s="31"/>
      <c r="O1121" s="31"/>
      <c r="P1121" s="31"/>
      <c r="Q1121" s="31"/>
      <c r="R1121" s="31"/>
      <c r="S1121" s="31"/>
      <c r="T1121" s="31"/>
      <c r="U1121" s="31"/>
      <c r="V1121" s="31"/>
      <c r="W1121" s="31"/>
      <c r="X1121" s="31"/>
      <c r="Y1121" s="31"/>
      <c r="Z1121" s="31"/>
      <c r="AA1121" s="31"/>
      <c r="AB1121" s="31"/>
      <c r="AC1121" s="31"/>
      <c r="AD1121" s="31"/>
      <c r="AE1121" s="31"/>
      <c r="AF1121" s="31"/>
      <c r="AG1121" s="31"/>
      <c r="AH1121" s="31"/>
      <c r="AI1121" s="31"/>
      <c r="AJ1121" s="31"/>
      <c r="AK1121" s="31"/>
      <c r="AL1121" s="31"/>
    </row>
    <row r="1122" spans="1:38" s="97" customFormat="1" x14ac:dyDescent="0.2">
      <c r="A1122" s="115"/>
      <c r="G1122" s="184"/>
      <c r="H1122" s="182"/>
      <c r="K1122" s="31"/>
      <c r="L1122" s="31"/>
      <c r="M1122" s="31"/>
      <c r="N1122" s="31"/>
      <c r="O1122" s="31"/>
      <c r="P1122" s="31"/>
      <c r="Q1122" s="31"/>
      <c r="R1122" s="31"/>
      <c r="S1122" s="31"/>
      <c r="T1122" s="31"/>
      <c r="U1122" s="31"/>
      <c r="V1122" s="31"/>
      <c r="W1122" s="31"/>
      <c r="X1122" s="31"/>
      <c r="Y1122" s="31"/>
      <c r="Z1122" s="31"/>
      <c r="AA1122" s="31"/>
      <c r="AB1122" s="31"/>
      <c r="AC1122" s="31"/>
      <c r="AD1122" s="31"/>
      <c r="AE1122" s="31"/>
      <c r="AF1122" s="31"/>
      <c r="AG1122" s="31"/>
      <c r="AH1122" s="31"/>
      <c r="AI1122" s="31"/>
      <c r="AJ1122" s="31"/>
      <c r="AK1122" s="31"/>
      <c r="AL1122" s="31"/>
    </row>
    <row r="1123" spans="1:38" s="97" customFormat="1" x14ac:dyDescent="0.2">
      <c r="A1123" s="115"/>
      <c r="G1123" s="184"/>
      <c r="H1123" s="182"/>
      <c r="K1123" s="31"/>
      <c r="L1123" s="31"/>
      <c r="M1123" s="31"/>
      <c r="N1123" s="31"/>
      <c r="O1123" s="31"/>
      <c r="P1123" s="31"/>
      <c r="Q1123" s="31"/>
      <c r="R1123" s="31"/>
      <c r="S1123" s="31"/>
      <c r="T1123" s="31"/>
      <c r="U1123" s="31"/>
      <c r="V1123" s="31"/>
      <c r="W1123" s="31"/>
      <c r="X1123" s="31"/>
      <c r="Y1123" s="31"/>
      <c r="Z1123" s="31"/>
      <c r="AA1123" s="31"/>
      <c r="AB1123" s="31"/>
      <c r="AC1123" s="31"/>
      <c r="AD1123" s="31"/>
      <c r="AE1123" s="31"/>
      <c r="AF1123" s="31"/>
      <c r="AG1123" s="31"/>
      <c r="AH1123" s="31"/>
      <c r="AI1123" s="31"/>
      <c r="AJ1123" s="31"/>
      <c r="AK1123" s="31"/>
      <c r="AL1123" s="31"/>
    </row>
    <row r="1124" spans="1:38" s="97" customFormat="1" x14ac:dyDescent="0.2">
      <c r="A1124" s="115"/>
      <c r="G1124" s="184"/>
      <c r="H1124" s="182"/>
      <c r="K1124" s="31"/>
      <c r="L1124" s="31"/>
      <c r="M1124" s="31"/>
      <c r="N1124" s="31"/>
      <c r="O1124" s="31"/>
      <c r="P1124" s="31"/>
      <c r="Q1124" s="31"/>
      <c r="R1124" s="31"/>
      <c r="S1124" s="31"/>
      <c r="T1124" s="31"/>
      <c r="U1124" s="31"/>
      <c r="V1124" s="31"/>
      <c r="W1124" s="31"/>
      <c r="X1124" s="31"/>
      <c r="Y1124" s="31"/>
      <c r="Z1124" s="31"/>
      <c r="AA1124" s="31"/>
      <c r="AB1124" s="31"/>
      <c r="AC1124" s="31"/>
      <c r="AD1124" s="31"/>
      <c r="AE1124" s="31"/>
      <c r="AF1124" s="31"/>
      <c r="AG1124" s="31"/>
      <c r="AH1124" s="31"/>
      <c r="AI1124" s="31"/>
      <c r="AJ1124" s="31"/>
      <c r="AK1124" s="31"/>
      <c r="AL1124" s="31"/>
    </row>
    <row r="1125" spans="1:38" s="97" customFormat="1" x14ac:dyDescent="0.2">
      <c r="A1125" s="115"/>
      <c r="G1125" s="184"/>
      <c r="H1125" s="182"/>
      <c r="K1125" s="31"/>
      <c r="L1125" s="31"/>
      <c r="M1125" s="31"/>
      <c r="N1125" s="31"/>
      <c r="O1125" s="31"/>
      <c r="P1125" s="31"/>
      <c r="Q1125" s="31"/>
      <c r="R1125" s="31"/>
      <c r="S1125" s="31"/>
      <c r="T1125" s="31"/>
      <c r="U1125" s="31"/>
      <c r="V1125" s="31"/>
      <c r="W1125" s="31"/>
      <c r="X1125" s="31"/>
      <c r="Y1125" s="31"/>
      <c r="Z1125" s="31"/>
      <c r="AA1125" s="31"/>
      <c r="AB1125" s="31"/>
      <c r="AC1125" s="31"/>
      <c r="AD1125" s="31"/>
      <c r="AE1125" s="31"/>
      <c r="AF1125" s="31"/>
      <c r="AG1125" s="31"/>
      <c r="AH1125" s="31"/>
      <c r="AI1125" s="31"/>
      <c r="AJ1125" s="31"/>
      <c r="AK1125" s="31"/>
      <c r="AL1125" s="31"/>
    </row>
    <row r="1126" spans="1:38" s="97" customFormat="1" x14ac:dyDescent="0.2">
      <c r="A1126" s="115"/>
      <c r="G1126" s="182"/>
      <c r="H1126" s="182"/>
      <c r="K1126" s="31"/>
      <c r="L1126" s="31"/>
      <c r="M1126" s="31"/>
      <c r="N1126" s="31"/>
      <c r="O1126" s="31"/>
      <c r="P1126" s="31"/>
      <c r="Q1126" s="31"/>
      <c r="R1126" s="31"/>
      <c r="S1126" s="31"/>
      <c r="T1126" s="31"/>
      <c r="U1126" s="31"/>
      <c r="V1126" s="31"/>
      <c r="W1126" s="31"/>
      <c r="X1126" s="31"/>
      <c r="Y1126" s="31"/>
      <c r="Z1126" s="31"/>
      <c r="AA1126" s="31"/>
      <c r="AB1126" s="31"/>
      <c r="AC1126" s="31"/>
      <c r="AD1126" s="31"/>
      <c r="AE1126" s="31"/>
      <c r="AF1126" s="31"/>
      <c r="AG1126" s="31"/>
      <c r="AH1126" s="31"/>
      <c r="AI1126" s="31"/>
      <c r="AJ1126" s="31"/>
      <c r="AK1126" s="31"/>
      <c r="AL1126" s="31"/>
    </row>
    <row r="1127" spans="1:38" s="97" customFormat="1" x14ac:dyDescent="0.2">
      <c r="A1127" s="115"/>
      <c r="G1127" s="182"/>
      <c r="H1127" s="182"/>
      <c r="K1127" s="31"/>
      <c r="L1127" s="31"/>
      <c r="M1127" s="31"/>
      <c r="N1127" s="31"/>
      <c r="O1127" s="31"/>
      <c r="P1127" s="31"/>
      <c r="Q1127" s="31"/>
      <c r="R1127" s="31"/>
      <c r="S1127" s="31"/>
      <c r="T1127" s="31"/>
      <c r="U1127" s="31"/>
      <c r="V1127" s="31"/>
      <c r="W1127" s="31"/>
      <c r="X1127" s="31"/>
      <c r="Y1127" s="31"/>
      <c r="Z1127" s="31"/>
      <c r="AA1127" s="31"/>
      <c r="AB1127" s="31"/>
      <c r="AC1127" s="31"/>
      <c r="AD1127" s="31"/>
      <c r="AE1127" s="31"/>
      <c r="AF1127" s="31"/>
      <c r="AG1127" s="31"/>
      <c r="AH1127" s="31"/>
      <c r="AI1127" s="31"/>
      <c r="AJ1127" s="31"/>
      <c r="AK1127" s="31"/>
      <c r="AL1127" s="31"/>
    </row>
    <row r="1128" spans="1:38" s="97" customFormat="1" x14ac:dyDescent="0.2">
      <c r="A1128" s="115"/>
      <c r="G1128" s="182"/>
      <c r="H1128" s="182"/>
      <c r="K1128" s="31"/>
      <c r="L1128" s="31"/>
      <c r="M1128" s="31"/>
      <c r="N1128" s="31"/>
      <c r="O1128" s="31"/>
      <c r="P1128" s="31"/>
      <c r="Q1128" s="31"/>
      <c r="R1128" s="31"/>
      <c r="S1128" s="31"/>
      <c r="T1128" s="31"/>
      <c r="U1128" s="31"/>
      <c r="V1128" s="31"/>
      <c r="W1128" s="31"/>
      <c r="X1128" s="31"/>
      <c r="Y1128" s="31"/>
      <c r="Z1128" s="31"/>
      <c r="AA1128" s="31"/>
      <c r="AB1128" s="31"/>
      <c r="AC1128" s="31"/>
      <c r="AD1128" s="31"/>
      <c r="AE1128" s="31"/>
      <c r="AF1128" s="31"/>
      <c r="AG1128" s="31"/>
      <c r="AH1128" s="31"/>
      <c r="AI1128" s="31"/>
      <c r="AJ1128" s="31"/>
      <c r="AK1128" s="31"/>
      <c r="AL1128" s="31"/>
    </row>
    <row r="1129" spans="1:38" s="97" customFormat="1" x14ac:dyDescent="0.2">
      <c r="A1129" s="115"/>
      <c r="G1129" s="182"/>
      <c r="H1129" s="182"/>
      <c r="K1129" s="31"/>
      <c r="L1129" s="31"/>
      <c r="M1129" s="31"/>
      <c r="N1129" s="31"/>
      <c r="O1129" s="31"/>
      <c r="P1129" s="31"/>
      <c r="Q1129" s="31"/>
      <c r="R1129" s="31"/>
      <c r="S1129" s="31"/>
      <c r="T1129" s="31"/>
      <c r="U1129" s="31"/>
      <c r="V1129" s="31"/>
      <c r="W1129" s="31"/>
      <c r="X1129" s="31"/>
      <c r="Y1129" s="31"/>
      <c r="Z1129" s="31"/>
      <c r="AA1129" s="31"/>
      <c r="AB1129" s="31"/>
      <c r="AC1129" s="31"/>
      <c r="AD1129" s="31"/>
      <c r="AE1129" s="31"/>
      <c r="AF1129" s="31"/>
      <c r="AG1129" s="31"/>
      <c r="AH1129" s="31"/>
      <c r="AI1129" s="31"/>
      <c r="AJ1129" s="31"/>
      <c r="AK1129" s="31"/>
      <c r="AL1129" s="31"/>
    </row>
    <row r="1130" spans="1:38" s="97" customFormat="1" x14ac:dyDescent="0.2">
      <c r="A1130" s="115"/>
      <c r="G1130" s="182"/>
      <c r="H1130" s="182"/>
      <c r="K1130" s="31"/>
      <c r="L1130" s="31"/>
      <c r="M1130" s="31"/>
      <c r="N1130" s="31"/>
      <c r="O1130" s="31"/>
      <c r="P1130" s="31"/>
      <c r="Q1130" s="31"/>
      <c r="R1130" s="31"/>
      <c r="S1130" s="31"/>
      <c r="T1130" s="31"/>
      <c r="U1130" s="31"/>
      <c r="V1130" s="31"/>
      <c r="W1130" s="31"/>
      <c r="X1130" s="31"/>
      <c r="Y1130" s="31"/>
      <c r="Z1130" s="31"/>
      <c r="AA1130" s="31"/>
      <c r="AB1130" s="31"/>
      <c r="AC1130" s="31"/>
      <c r="AD1130" s="31"/>
      <c r="AE1130" s="31"/>
      <c r="AF1130" s="31"/>
      <c r="AG1130" s="31"/>
      <c r="AH1130" s="31"/>
      <c r="AI1130" s="31"/>
      <c r="AJ1130" s="31"/>
      <c r="AK1130" s="31"/>
      <c r="AL1130" s="31"/>
    </row>
    <row r="1131" spans="1:38" s="97" customFormat="1" x14ac:dyDescent="0.2">
      <c r="A1131" s="115"/>
      <c r="G1131" s="182"/>
      <c r="H1131" s="182"/>
      <c r="K1131" s="31"/>
      <c r="L1131" s="31"/>
      <c r="M1131" s="31"/>
      <c r="N1131" s="31"/>
      <c r="O1131" s="31"/>
      <c r="P1131" s="31"/>
      <c r="Q1131" s="31"/>
      <c r="R1131" s="31"/>
      <c r="S1131" s="31"/>
      <c r="T1131" s="31"/>
      <c r="U1131" s="31"/>
      <c r="V1131" s="31"/>
      <c r="W1131" s="31"/>
      <c r="X1131" s="31"/>
      <c r="Y1131" s="31"/>
      <c r="Z1131" s="31"/>
      <c r="AA1131" s="31"/>
      <c r="AB1131" s="31"/>
      <c r="AC1131" s="31"/>
      <c r="AD1131" s="31"/>
      <c r="AE1131" s="31"/>
      <c r="AF1131" s="31"/>
      <c r="AG1131" s="31"/>
      <c r="AH1131" s="31"/>
      <c r="AI1131" s="31"/>
      <c r="AJ1131" s="31"/>
      <c r="AK1131" s="31"/>
      <c r="AL1131" s="31"/>
    </row>
    <row r="1132" spans="1:38" s="97" customFormat="1" x14ac:dyDescent="0.2">
      <c r="A1132" s="115"/>
      <c r="G1132" s="182"/>
      <c r="H1132" s="182"/>
      <c r="K1132" s="31"/>
      <c r="L1132" s="31"/>
      <c r="M1132" s="31"/>
      <c r="N1132" s="31"/>
      <c r="O1132" s="31"/>
      <c r="P1132" s="31"/>
      <c r="Q1132" s="31"/>
      <c r="R1132" s="31"/>
      <c r="S1132" s="31"/>
      <c r="T1132" s="31"/>
      <c r="U1132" s="31"/>
      <c r="V1132" s="31"/>
      <c r="W1132" s="31"/>
      <c r="X1132" s="31"/>
      <c r="Y1132" s="31"/>
      <c r="Z1132" s="31"/>
      <c r="AA1132" s="31"/>
      <c r="AB1132" s="31"/>
      <c r="AC1132" s="31"/>
      <c r="AD1132" s="31"/>
      <c r="AE1132" s="31"/>
      <c r="AF1132" s="31"/>
      <c r="AG1132" s="31"/>
      <c r="AH1132" s="31"/>
      <c r="AI1132" s="31"/>
      <c r="AJ1132" s="31"/>
      <c r="AK1132" s="31"/>
      <c r="AL1132" s="31"/>
    </row>
    <row r="1133" spans="1:38" s="97" customFormat="1" x14ac:dyDescent="0.2">
      <c r="A1133" s="115"/>
      <c r="G1133" s="182"/>
      <c r="H1133" s="182"/>
      <c r="K1133" s="31"/>
      <c r="L1133" s="31"/>
      <c r="M1133" s="31"/>
      <c r="N1133" s="31"/>
      <c r="O1133" s="31"/>
      <c r="P1133" s="31"/>
      <c r="Q1133" s="31"/>
      <c r="R1133" s="31"/>
      <c r="S1133" s="31"/>
      <c r="T1133" s="31"/>
      <c r="U1133" s="31"/>
      <c r="V1133" s="31"/>
      <c r="W1133" s="31"/>
      <c r="X1133" s="31"/>
      <c r="Y1133" s="31"/>
      <c r="Z1133" s="31"/>
      <c r="AA1133" s="31"/>
      <c r="AB1133" s="31"/>
      <c r="AC1133" s="31"/>
      <c r="AD1133" s="31"/>
      <c r="AE1133" s="31"/>
      <c r="AF1133" s="31"/>
      <c r="AG1133" s="31"/>
      <c r="AH1133" s="31"/>
      <c r="AI1133" s="31"/>
      <c r="AJ1133" s="31"/>
      <c r="AK1133" s="31"/>
      <c r="AL1133" s="31"/>
    </row>
    <row r="1134" spans="1:38" s="97" customFormat="1" x14ac:dyDescent="0.2">
      <c r="A1134" s="115"/>
      <c r="G1134" s="182"/>
      <c r="H1134" s="182"/>
      <c r="K1134" s="31"/>
      <c r="L1134" s="31"/>
      <c r="M1134" s="31"/>
      <c r="N1134" s="31"/>
      <c r="O1134" s="31"/>
      <c r="P1134" s="31"/>
      <c r="Q1134" s="31"/>
      <c r="R1134" s="31"/>
      <c r="S1134" s="31"/>
      <c r="T1134" s="31"/>
      <c r="U1134" s="31"/>
      <c r="V1134" s="31"/>
      <c r="W1134" s="31"/>
      <c r="X1134" s="31"/>
      <c r="Y1134" s="31"/>
      <c r="Z1134" s="31"/>
      <c r="AA1134" s="31"/>
      <c r="AB1134" s="31"/>
      <c r="AC1134" s="31"/>
      <c r="AD1134" s="31"/>
      <c r="AE1134" s="31"/>
      <c r="AF1134" s="31"/>
      <c r="AG1134" s="31"/>
      <c r="AH1134" s="31"/>
      <c r="AI1134" s="31"/>
      <c r="AJ1134" s="31"/>
      <c r="AK1134" s="31"/>
      <c r="AL1134" s="31"/>
    </row>
    <row r="1135" spans="1:38" s="97" customFormat="1" x14ac:dyDescent="0.2">
      <c r="A1135" s="115"/>
      <c r="G1135" s="182"/>
      <c r="H1135" s="182"/>
      <c r="K1135" s="31"/>
      <c r="L1135" s="31"/>
      <c r="M1135" s="31"/>
      <c r="N1135" s="31"/>
      <c r="O1135" s="31"/>
      <c r="P1135" s="31"/>
      <c r="Q1135" s="31"/>
      <c r="R1135" s="31"/>
      <c r="S1135" s="31"/>
      <c r="T1135" s="31"/>
      <c r="U1135" s="31"/>
      <c r="V1135" s="31"/>
      <c r="W1135" s="31"/>
      <c r="X1135" s="31"/>
      <c r="Y1135" s="31"/>
      <c r="Z1135" s="31"/>
      <c r="AA1135" s="31"/>
      <c r="AB1135" s="31"/>
      <c r="AC1135" s="31"/>
      <c r="AD1135" s="31"/>
      <c r="AE1135" s="31"/>
      <c r="AF1135" s="31"/>
      <c r="AG1135" s="31"/>
      <c r="AH1135" s="31"/>
      <c r="AI1135" s="31"/>
      <c r="AJ1135" s="31"/>
      <c r="AK1135" s="31"/>
      <c r="AL1135" s="31"/>
    </row>
    <row r="1136" spans="1:38" s="97" customFormat="1" x14ac:dyDescent="0.2">
      <c r="A1136" s="115"/>
      <c r="G1136" s="182"/>
      <c r="H1136" s="182"/>
      <c r="K1136" s="31"/>
      <c r="L1136" s="31"/>
      <c r="M1136" s="31"/>
      <c r="N1136" s="31"/>
      <c r="O1136" s="31"/>
      <c r="P1136" s="31"/>
      <c r="Q1136" s="31"/>
      <c r="R1136" s="31"/>
      <c r="S1136" s="31"/>
      <c r="T1136" s="31"/>
      <c r="U1136" s="31"/>
      <c r="V1136" s="31"/>
      <c r="W1136" s="31"/>
      <c r="X1136" s="31"/>
      <c r="Y1136" s="31"/>
      <c r="Z1136" s="31"/>
      <c r="AA1136" s="31"/>
      <c r="AB1136" s="31"/>
      <c r="AC1136" s="31"/>
      <c r="AD1136" s="31"/>
      <c r="AE1136" s="31"/>
      <c r="AF1136" s="31"/>
      <c r="AG1136" s="31"/>
      <c r="AH1136" s="31"/>
      <c r="AI1136" s="31"/>
      <c r="AJ1136" s="31"/>
      <c r="AK1136" s="31"/>
      <c r="AL1136" s="31"/>
    </row>
    <row r="1137" spans="1:38" s="97" customFormat="1" x14ac:dyDescent="0.2">
      <c r="A1137" s="115"/>
      <c r="G1137" s="182"/>
      <c r="H1137" s="182"/>
      <c r="K1137" s="31"/>
      <c r="L1137" s="31"/>
      <c r="M1137" s="31"/>
      <c r="N1137" s="31"/>
      <c r="O1137" s="31"/>
      <c r="P1137" s="31"/>
      <c r="Q1137" s="31"/>
      <c r="R1137" s="31"/>
      <c r="S1137" s="31"/>
      <c r="T1137" s="31"/>
      <c r="U1137" s="31"/>
      <c r="V1137" s="31"/>
      <c r="W1137" s="31"/>
      <c r="X1137" s="31"/>
      <c r="Y1137" s="31"/>
      <c r="Z1137" s="31"/>
      <c r="AA1137" s="31"/>
      <c r="AB1137" s="31"/>
      <c r="AC1137" s="31"/>
      <c r="AD1137" s="31"/>
      <c r="AE1137" s="31"/>
      <c r="AF1137" s="31"/>
      <c r="AG1137" s="31"/>
      <c r="AH1137" s="31"/>
      <c r="AI1137" s="31"/>
      <c r="AJ1137" s="31"/>
      <c r="AK1137" s="31"/>
      <c r="AL1137" s="31"/>
    </row>
    <row r="1138" spans="1:38" s="97" customFormat="1" x14ac:dyDescent="0.2">
      <c r="A1138" s="115"/>
      <c r="G1138" s="182"/>
      <c r="H1138" s="182"/>
      <c r="K1138" s="31"/>
      <c r="L1138" s="31"/>
      <c r="M1138" s="31"/>
      <c r="N1138" s="31"/>
      <c r="O1138" s="31"/>
      <c r="P1138" s="31"/>
      <c r="Q1138" s="31"/>
      <c r="R1138" s="31"/>
      <c r="S1138" s="31"/>
      <c r="T1138" s="31"/>
      <c r="U1138" s="31"/>
      <c r="V1138" s="31"/>
      <c r="W1138" s="31"/>
      <c r="X1138" s="31"/>
      <c r="Y1138" s="31"/>
      <c r="Z1138" s="31"/>
      <c r="AA1138" s="31"/>
      <c r="AB1138" s="31"/>
      <c r="AC1138" s="31"/>
      <c r="AD1138" s="31"/>
      <c r="AE1138" s="31"/>
      <c r="AF1138" s="31"/>
      <c r="AG1138" s="31"/>
      <c r="AH1138" s="31"/>
      <c r="AI1138" s="31"/>
      <c r="AJ1138" s="31"/>
      <c r="AK1138" s="31"/>
      <c r="AL1138" s="31"/>
    </row>
    <row r="1139" spans="1:38" s="97" customFormat="1" x14ac:dyDescent="0.2">
      <c r="A1139" s="115"/>
      <c r="G1139" s="182"/>
      <c r="H1139" s="182"/>
      <c r="K1139" s="31"/>
      <c r="L1139" s="31"/>
      <c r="M1139" s="31"/>
      <c r="N1139" s="31"/>
      <c r="O1139" s="31"/>
      <c r="P1139" s="31"/>
      <c r="Q1139" s="31"/>
      <c r="R1139" s="31"/>
      <c r="S1139" s="31"/>
      <c r="T1139" s="31"/>
      <c r="U1139" s="31"/>
      <c r="V1139" s="31"/>
      <c r="W1139" s="31"/>
      <c r="X1139" s="31"/>
      <c r="Y1139" s="31"/>
      <c r="Z1139" s="31"/>
      <c r="AA1139" s="31"/>
      <c r="AB1139" s="31"/>
      <c r="AC1139" s="31"/>
      <c r="AD1139" s="31"/>
      <c r="AE1139" s="31"/>
      <c r="AF1139" s="31"/>
      <c r="AG1139" s="31"/>
      <c r="AH1139" s="31"/>
      <c r="AI1139" s="31"/>
      <c r="AJ1139" s="31"/>
      <c r="AK1139" s="31"/>
      <c r="AL1139" s="31"/>
    </row>
    <row r="1140" spans="1:38" x14ac:dyDescent="0.2">
      <c r="A1140" s="115"/>
    </row>
    <row r="1141" spans="1:38" x14ac:dyDescent="0.2">
      <c r="A1141" s="115"/>
    </row>
    <row r="1142" spans="1:38" x14ac:dyDescent="0.2">
      <c r="A1142" s="115"/>
    </row>
    <row r="1143" spans="1:38" x14ac:dyDescent="0.2">
      <c r="A1143" s="115"/>
    </row>
    <row r="1144" spans="1:38" x14ac:dyDescent="0.2">
      <c r="A1144" s="115"/>
    </row>
    <row r="1145" spans="1:38" x14ac:dyDescent="0.2">
      <c r="A1145" s="115"/>
    </row>
    <row r="1146" spans="1:38" x14ac:dyDescent="0.2">
      <c r="A1146" s="115"/>
    </row>
    <row r="1147" spans="1:38" x14ac:dyDescent="0.2">
      <c r="A1147" s="115"/>
    </row>
    <row r="1148" spans="1:38" x14ac:dyDescent="0.2">
      <c r="A1148" s="115"/>
    </row>
    <row r="1149" spans="1:38" x14ac:dyDescent="0.2">
      <c r="A1149" s="115"/>
    </row>
    <row r="1150" spans="1:38" x14ac:dyDescent="0.2">
      <c r="A1150" s="115"/>
    </row>
    <row r="1151" spans="1:38" x14ac:dyDescent="0.2">
      <c r="A1151" s="115"/>
    </row>
    <row r="1152" spans="1:38" x14ac:dyDescent="0.2">
      <c r="A1152" s="115"/>
    </row>
    <row r="1153" spans="1:6" x14ac:dyDescent="0.2">
      <c r="A1153" s="115"/>
      <c r="C1153" s="163"/>
      <c r="D1153" s="163"/>
      <c r="E1153" s="163"/>
      <c r="F1153" s="163"/>
    </row>
    <row r="1154" spans="1:6" x14ac:dyDescent="0.2">
      <c r="A1154" s="115"/>
    </row>
    <row r="1155" spans="1:6" x14ac:dyDescent="0.2">
      <c r="A1155" s="115"/>
    </row>
    <row r="1156" spans="1:6" x14ac:dyDescent="0.2">
      <c r="A1156" s="115"/>
    </row>
    <row r="1157" spans="1:6" x14ac:dyDescent="0.2">
      <c r="A1157" s="115"/>
    </row>
    <row r="1158" spans="1:6" x14ac:dyDescent="0.2">
      <c r="A1158" s="115"/>
    </row>
    <row r="1159" spans="1:6" x14ac:dyDescent="0.2">
      <c r="A1159" s="115"/>
    </row>
    <row r="1160" spans="1:6" x14ac:dyDescent="0.2">
      <c r="A1160" s="115"/>
    </row>
    <row r="1161" spans="1:6" x14ac:dyDescent="0.2">
      <c r="A1161" s="115"/>
    </row>
    <row r="1162" spans="1:6" x14ac:dyDescent="0.2">
      <c r="A1162" s="115"/>
    </row>
    <row r="1163" spans="1:6" x14ac:dyDescent="0.2">
      <c r="A1163" s="115"/>
    </row>
    <row r="1164" spans="1:6" x14ac:dyDescent="0.2">
      <c r="A1164" s="115"/>
    </row>
    <row r="1165" spans="1:6" x14ac:dyDescent="0.2">
      <c r="A1165" s="115"/>
    </row>
    <row r="1166" spans="1:6" x14ac:dyDescent="0.2">
      <c r="A1166" s="115"/>
    </row>
    <row r="1167" spans="1:6" x14ac:dyDescent="0.2">
      <c r="A1167" s="115"/>
    </row>
    <row r="1168" spans="1:6" x14ac:dyDescent="0.2">
      <c r="A1168" s="115"/>
    </row>
    <row r="1169" spans="1:6" x14ac:dyDescent="0.2">
      <c r="A1169" s="115"/>
    </row>
    <row r="1170" spans="1:6" x14ac:dyDescent="0.2">
      <c r="A1170" s="115"/>
    </row>
    <row r="1171" spans="1:6" x14ac:dyDescent="0.2">
      <c r="A1171" s="115"/>
    </row>
    <row r="1172" spans="1:6" x14ac:dyDescent="0.2">
      <c r="A1172" s="115"/>
    </row>
    <row r="1173" spans="1:6" x14ac:dyDescent="0.2">
      <c r="A1173" s="115"/>
    </row>
    <row r="1174" spans="1:6" x14ac:dyDescent="0.2">
      <c r="A1174" s="115"/>
      <c r="C1174" s="163"/>
      <c r="D1174" s="163"/>
      <c r="E1174" s="163"/>
      <c r="F1174" s="163"/>
    </row>
    <row r="1175" spans="1:6" x14ac:dyDescent="0.2">
      <c r="A1175" s="115"/>
    </row>
    <row r="1176" spans="1:6" x14ac:dyDescent="0.2">
      <c r="A1176" s="115"/>
    </row>
    <row r="1177" spans="1:6" x14ac:dyDescent="0.2">
      <c r="A1177" s="115"/>
      <c r="C1177" s="163"/>
      <c r="D1177" s="163"/>
      <c r="E1177" s="163"/>
      <c r="F1177" s="163"/>
    </row>
    <row r="1178" spans="1:6" x14ac:dyDescent="0.2">
      <c r="A1178" s="115"/>
    </row>
    <row r="1179" spans="1:6" x14ac:dyDescent="0.2">
      <c r="A1179" s="115"/>
    </row>
    <row r="1180" spans="1:6" x14ac:dyDescent="0.2">
      <c r="A1180" s="115"/>
    </row>
    <row r="1181" spans="1:6" x14ac:dyDescent="0.2">
      <c r="A1181" s="115"/>
    </row>
    <row r="1182" spans="1:6" x14ac:dyDescent="0.2">
      <c r="A1182" s="115"/>
    </row>
    <row r="1183" spans="1:6" x14ac:dyDescent="0.2">
      <c r="A1183" s="115"/>
    </row>
    <row r="1184" spans="1:6" x14ac:dyDescent="0.2">
      <c r="A1184" s="115"/>
      <c r="C1184" s="163"/>
      <c r="D1184" s="163"/>
      <c r="E1184" s="163"/>
      <c r="F1184" s="163"/>
    </row>
    <row r="1185" spans="1:1" x14ac:dyDescent="0.2">
      <c r="A1185" s="115"/>
    </row>
    <row r="1186" spans="1:1" x14ac:dyDescent="0.2">
      <c r="A1186" s="115"/>
    </row>
    <row r="1187" spans="1:1" x14ac:dyDescent="0.2">
      <c r="A1187" s="115"/>
    </row>
    <row r="1188" spans="1:1" x14ac:dyDescent="0.2">
      <c r="A1188" s="115"/>
    </row>
    <row r="1189" spans="1:1" x14ac:dyDescent="0.2">
      <c r="A1189" s="115"/>
    </row>
    <row r="1190" spans="1:1" x14ac:dyDescent="0.2">
      <c r="A1190" s="115"/>
    </row>
    <row r="1191" spans="1:1" x14ac:dyDescent="0.2">
      <c r="A1191" s="115"/>
    </row>
    <row r="1192" spans="1:1" x14ac:dyDescent="0.2">
      <c r="A1192" s="115"/>
    </row>
    <row r="1193" spans="1:1" x14ac:dyDescent="0.2">
      <c r="A1193" s="115"/>
    </row>
    <row r="1194" spans="1:1" x14ac:dyDescent="0.2">
      <c r="A1194" s="115"/>
    </row>
    <row r="1195" spans="1:1" x14ac:dyDescent="0.2">
      <c r="A1195" s="115"/>
    </row>
    <row r="1196" spans="1:1" x14ac:dyDescent="0.2">
      <c r="A1196" s="115"/>
    </row>
    <row r="1197" spans="1:1" x14ac:dyDescent="0.2">
      <c r="A1197" s="115"/>
    </row>
    <row r="1198" spans="1:1" x14ac:dyDescent="0.2">
      <c r="A1198" s="115"/>
    </row>
    <row r="1199" spans="1:1" x14ac:dyDescent="0.2">
      <c r="A1199" s="115"/>
    </row>
    <row r="1200" spans="1:1" x14ac:dyDescent="0.2">
      <c r="A1200" s="115"/>
    </row>
    <row r="1201" spans="1:6" x14ac:dyDescent="0.2">
      <c r="A1201" s="115"/>
    </row>
    <row r="1202" spans="1:6" x14ac:dyDescent="0.2">
      <c r="A1202" s="115"/>
    </row>
    <row r="1203" spans="1:6" x14ac:dyDescent="0.2">
      <c r="A1203" s="115"/>
    </row>
    <row r="1204" spans="1:6" x14ac:dyDescent="0.2">
      <c r="A1204" s="115"/>
    </row>
    <row r="1205" spans="1:6" x14ac:dyDescent="0.2">
      <c r="A1205" s="115"/>
      <c r="C1205" s="163"/>
      <c r="D1205" s="163"/>
      <c r="E1205" s="163"/>
      <c r="F1205" s="163"/>
    </row>
    <row r="1206" spans="1:6" x14ac:dyDescent="0.2">
      <c r="A1206" s="115"/>
    </row>
    <row r="1207" spans="1:6" x14ac:dyDescent="0.2">
      <c r="A1207" s="115"/>
    </row>
    <row r="1208" spans="1:6" x14ac:dyDescent="0.2">
      <c r="A1208" s="115"/>
    </row>
    <row r="1209" spans="1:6" x14ac:dyDescent="0.2">
      <c r="A1209" s="115"/>
    </row>
    <row r="1210" spans="1:6" x14ac:dyDescent="0.2">
      <c r="A1210" s="115"/>
    </row>
    <row r="1211" spans="1:6" x14ac:dyDescent="0.2">
      <c r="A1211" s="115"/>
    </row>
    <row r="1212" spans="1:6" x14ac:dyDescent="0.2">
      <c r="A1212" s="115"/>
    </row>
    <row r="1213" spans="1:6" x14ac:dyDescent="0.2">
      <c r="A1213" s="115"/>
    </row>
    <row r="1214" spans="1:6" x14ac:dyDescent="0.2">
      <c r="A1214" s="115"/>
    </row>
    <row r="1215" spans="1:6" x14ac:dyDescent="0.2">
      <c r="A1215" s="115"/>
    </row>
    <row r="1216" spans="1:6" x14ac:dyDescent="0.2">
      <c r="A1216" s="115"/>
    </row>
    <row r="1217" spans="1:38" x14ac:dyDescent="0.2">
      <c r="A1217" s="115"/>
    </row>
    <row r="1218" spans="1:38" x14ac:dyDescent="0.2">
      <c r="A1218" s="115"/>
    </row>
    <row r="1219" spans="1:38" x14ac:dyDescent="0.2">
      <c r="A1219" s="115"/>
    </row>
    <row r="1220" spans="1:38" s="97" customFormat="1" x14ac:dyDescent="0.2">
      <c r="A1220" s="115"/>
      <c r="G1220" s="182"/>
      <c r="H1220" s="182"/>
      <c r="K1220" s="31"/>
      <c r="L1220" s="31"/>
      <c r="M1220" s="31"/>
      <c r="N1220" s="31"/>
      <c r="O1220" s="31"/>
      <c r="P1220" s="31"/>
      <c r="Q1220" s="31"/>
      <c r="R1220" s="31"/>
      <c r="S1220" s="31"/>
      <c r="T1220" s="31"/>
      <c r="U1220" s="31"/>
      <c r="V1220" s="31"/>
      <c r="W1220" s="31"/>
      <c r="X1220" s="31"/>
      <c r="Y1220" s="31"/>
      <c r="Z1220" s="31"/>
      <c r="AA1220" s="31"/>
      <c r="AB1220" s="31"/>
      <c r="AC1220" s="31"/>
      <c r="AD1220" s="31"/>
      <c r="AE1220" s="31"/>
      <c r="AF1220" s="31"/>
      <c r="AG1220" s="31"/>
      <c r="AH1220" s="31"/>
      <c r="AI1220" s="31"/>
      <c r="AJ1220" s="31"/>
      <c r="AK1220" s="31"/>
      <c r="AL1220" s="31"/>
    </row>
    <row r="1221" spans="1:38" s="97" customFormat="1" x14ac:dyDescent="0.2">
      <c r="A1221" s="115"/>
      <c r="G1221" s="182"/>
      <c r="H1221" s="182"/>
      <c r="K1221" s="31"/>
      <c r="L1221" s="31"/>
      <c r="M1221" s="31"/>
      <c r="N1221" s="31"/>
      <c r="O1221" s="31"/>
      <c r="P1221" s="31"/>
      <c r="Q1221" s="31"/>
      <c r="R1221" s="31"/>
      <c r="S1221" s="31"/>
      <c r="T1221" s="31"/>
      <c r="U1221" s="31"/>
      <c r="V1221" s="31"/>
      <c r="W1221" s="31"/>
      <c r="X1221" s="31"/>
      <c r="Y1221" s="31"/>
      <c r="Z1221" s="31"/>
      <c r="AA1221" s="31"/>
      <c r="AB1221" s="31"/>
      <c r="AC1221" s="31"/>
      <c r="AD1221" s="31"/>
      <c r="AE1221" s="31"/>
      <c r="AF1221" s="31"/>
      <c r="AG1221" s="31"/>
      <c r="AH1221" s="31"/>
      <c r="AI1221" s="31"/>
      <c r="AJ1221" s="31"/>
      <c r="AK1221" s="31"/>
      <c r="AL1221" s="31"/>
    </row>
    <row r="1222" spans="1:38" s="97" customFormat="1" x14ac:dyDescent="0.2">
      <c r="A1222" s="115"/>
      <c r="C1222" s="163"/>
      <c r="D1222" s="163"/>
      <c r="E1222" s="163"/>
      <c r="F1222" s="163"/>
      <c r="G1222" s="182"/>
      <c r="H1222" s="182"/>
      <c r="K1222" s="31"/>
      <c r="L1222" s="31"/>
      <c r="M1222" s="31"/>
      <c r="N1222" s="31"/>
      <c r="O1222" s="31"/>
      <c r="P1222" s="31"/>
      <c r="Q1222" s="31"/>
      <c r="R1222" s="31"/>
      <c r="S1222" s="31"/>
      <c r="T1222" s="31"/>
      <c r="U1222" s="31"/>
      <c r="V1222" s="31"/>
      <c r="W1222" s="31"/>
      <c r="X1222" s="31"/>
      <c r="Y1222" s="31"/>
      <c r="Z1222" s="31"/>
      <c r="AA1222" s="31"/>
      <c r="AB1222" s="31"/>
      <c r="AC1222" s="31"/>
      <c r="AD1222" s="31"/>
      <c r="AE1222" s="31"/>
      <c r="AF1222" s="31"/>
      <c r="AG1222" s="31"/>
      <c r="AH1222" s="31"/>
      <c r="AI1222" s="31"/>
      <c r="AJ1222" s="31"/>
      <c r="AK1222" s="31"/>
      <c r="AL1222" s="31"/>
    </row>
    <row r="1223" spans="1:38" s="97" customFormat="1" x14ac:dyDescent="0.2">
      <c r="A1223" s="115"/>
      <c r="G1223" s="182"/>
      <c r="H1223" s="182"/>
      <c r="K1223" s="31"/>
      <c r="L1223" s="31"/>
      <c r="M1223" s="31"/>
      <c r="N1223" s="31"/>
      <c r="O1223" s="31"/>
      <c r="P1223" s="31"/>
      <c r="Q1223" s="31"/>
      <c r="R1223" s="31"/>
      <c r="S1223" s="31"/>
      <c r="T1223" s="31"/>
      <c r="U1223" s="31"/>
      <c r="V1223" s="31"/>
      <c r="W1223" s="31"/>
      <c r="X1223" s="31"/>
      <c r="Y1223" s="31"/>
      <c r="Z1223" s="31"/>
      <c r="AA1223" s="31"/>
      <c r="AB1223" s="31"/>
      <c r="AC1223" s="31"/>
      <c r="AD1223" s="31"/>
      <c r="AE1223" s="31"/>
      <c r="AF1223" s="31"/>
      <c r="AG1223" s="31"/>
      <c r="AH1223" s="31"/>
      <c r="AI1223" s="31"/>
      <c r="AJ1223" s="31"/>
      <c r="AK1223" s="31"/>
      <c r="AL1223" s="31"/>
    </row>
    <row r="1224" spans="1:38" s="97" customFormat="1" x14ac:dyDescent="0.2">
      <c r="A1224" s="115"/>
      <c r="G1224" s="182"/>
      <c r="H1224" s="182"/>
      <c r="K1224" s="31"/>
      <c r="L1224" s="31"/>
      <c r="M1224" s="31"/>
      <c r="N1224" s="31"/>
      <c r="O1224" s="31"/>
      <c r="P1224" s="31"/>
      <c r="Q1224" s="31"/>
      <c r="R1224" s="31"/>
      <c r="S1224" s="31"/>
      <c r="T1224" s="31"/>
      <c r="U1224" s="31"/>
      <c r="V1224" s="31"/>
      <c r="W1224" s="31"/>
      <c r="X1224" s="31"/>
      <c r="Y1224" s="31"/>
      <c r="Z1224" s="31"/>
      <c r="AA1224" s="31"/>
      <c r="AB1224" s="31"/>
      <c r="AC1224" s="31"/>
      <c r="AD1224" s="31"/>
      <c r="AE1224" s="31"/>
      <c r="AF1224" s="31"/>
      <c r="AG1224" s="31"/>
      <c r="AH1224" s="31"/>
      <c r="AI1224" s="31"/>
      <c r="AJ1224" s="31"/>
      <c r="AK1224" s="31"/>
      <c r="AL1224" s="31"/>
    </row>
    <row r="1225" spans="1:38" s="97" customFormat="1" x14ac:dyDescent="0.2">
      <c r="A1225" s="115"/>
      <c r="G1225" s="182"/>
      <c r="H1225" s="182"/>
      <c r="K1225" s="31"/>
      <c r="L1225" s="31"/>
      <c r="M1225" s="31"/>
      <c r="N1225" s="31"/>
      <c r="O1225" s="31"/>
      <c r="P1225" s="31"/>
      <c r="Q1225" s="31"/>
      <c r="R1225" s="31"/>
      <c r="S1225" s="31"/>
      <c r="T1225" s="31"/>
      <c r="U1225" s="31"/>
      <c r="V1225" s="31"/>
      <c r="W1225" s="31"/>
      <c r="X1225" s="31"/>
      <c r="Y1225" s="31"/>
      <c r="Z1225" s="31"/>
      <c r="AA1225" s="31"/>
      <c r="AB1225" s="31"/>
      <c r="AC1225" s="31"/>
      <c r="AD1225" s="31"/>
      <c r="AE1225" s="31"/>
      <c r="AF1225" s="31"/>
      <c r="AG1225" s="31"/>
      <c r="AH1225" s="31"/>
      <c r="AI1225" s="31"/>
      <c r="AJ1225" s="31"/>
      <c r="AK1225" s="31"/>
      <c r="AL1225" s="31"/>
    </row>
    <row r="1226" spans="1:38" s="97" customFormat="1" x14ac:dyDescent="0.2">
      <c r="A1226" s="115"/>
      <c r="G1226" s="182"/>
      <c r="H1226" s="182"/>
      <c r="K1226" s="31"/>
      <c r="L1226" s="31"/>
      <c r="M1226" s="31"/>
      <c r="N1226" s="31"/>
      <c r="O1226" s="31"/>
      <c r="P1226" s="31"/>
      <c r="Q1226" s="31"/>
      <c r="R1226" s="31"/>
      <c r="S1226" s="31"/>
      <c r="T1226" s="31"/>
      <c r="U1226" s="31"/>
      <c r="V1226" s="31"/>
      <c r="W1226" s="31"/>
      <c r="X1226" s="31"/>
      <c r="Y1226" s="31"/>
      <c r="Z1226" s="31"/>
      <c r="AA1226" s="31"/>
      <c r="AB1226" s="31"/>
      <c r="AC1226" s="31"/>
      <c r="AD1226" s="31"/>
      <c r="AE1226" s="31"/>
      <c r="AF1226" s="31"/>
      <c r="AG1226" s="31"/>
      <c r="AH1226" s="31"/>
      <c r="AI1226" s="31"/>
      <c r="AJ1226" s="31"/>
      <c r="AK1226" s="31"/>
      <c r="AL1226" s="31"/>
    </row>
    <row r="1227" spans="1:38" s="97" customFormat="1" x14ac:dyDescent="0.2">
      <c r="A1227" s="115"/>
      <c r="G1227" s="182"/>
      <c r="H1227" s="182"/>
      <c r="K1227" s="31"/>
      <c r="L1227" s="31"/>
      <c r="M1227" s="31"/>
      <c r="N1227" s="31"/>
      <c r="O1227" s="31"/>
      <c r="P1227" s="31"/>
      <c r="Q1227" s="31"/>
      <c r="R1227" s="31"/>
      <c r="S1227" s="31"/>
      <c r="T1227" s="31"/>
      <c r="U1227" s="31"/>
      <c r="V1227" s="31"/>
      <c r="W1227" s="31"/>
      <c r="X1227" s="31"/>
      <c r="Y1227" s="31"/>
      <c r="Z1227" s="31"/>
      <c r="AA1227" s="31"/>
      <c r="AB1227" s="31"/>
      <c r="AC1227" s="31"/>
      <c r="AD1227" s="31"/>
      <c r="AE1227" s="31"/>
      <c r="AF1227" s="31"/>
      <c r="AG1227" s="31"/>
      <c r="AH1227" s="31"/>
      <c r="AI1227" s="31"/>
      <c r="AJ1227" s="31"/>
      <c r="AK1227" s="31"/>
      <c r="AL1227" s="31"/>
    </row>
    <row r="1228" spans="1:38" s="97" customFormat="1" x14ac:dyDescent="0.2">
      <c r="A1228" s="115"/>
      <c r="G1228" s="182"/>
      <c r="H1228" s="182"/>
      <c r="K1228" s="31"/>
      <c r="L1228" s="31"/>
      <c r="M1228" s="31"/>
      <c r="N1228" s="31"/>
      <c r="O1228" s="31"/>
      <c r="P1228" s="31"/>
      <c r="Q1228" s="31"/>
      <c r="R1228" s="31"/>
      <c r="S1228" s="31"/>
      <c r="T1228" s="31"/>
      <c r="U1228" s="31"/>
      <c r="V1228" s="31"/>
      <c r="W1228" s="31"/>
      <c r="X1228" s="31"/>
      <c r="Y1228" s="31"/>
      <c r="Z1228" s="31"/>
      <c r="AA1228" s="31"/>
      <c r="AB1228" s="31"/>
      <c r="AC1228" s="31"/>
      <c r="AD1228" s="31"/>
      <c r="AE1228" s="31"/>
      <c r="AF1228" s="31"/>
      <c r="AG1228" s="31"/>
      <c r="AH1228" s="31"/>
      <c r="AI1228" s="31"/>
      <c r="AJ1228" s="31"/>
      <c r="AK1228" s="31"/>
      <c r="AL1228" s="31"/>
    </row>
    <row r="1229" spans="1:38" s="97" customFormat="1" x14ac:dyDescent="0.2">
      <c r="A1229" s="115"/>
      <c r="G1229" s="182"/>
      <c r="H1229" s="182"/>
      <c r="K1229" s="31"/>
      <c r="L1229" s="31"/>
      <c r="M1229" s="31"/>
      <c r="N1229" s="31"/>
      <c r="O1229" s="31"/>
      <c r="P1229" s="31"/>
      <c r="Q1229" s="31"/>
      <c r="R1229" s="31"/>
      <c r="S1229" s="31"/>
      <c r="T1229" s="31"/>
      <c r="U1229" s="31"/>
      <c r="V1229" s="31"/>
      <c r="W1229" s="31"/>
      <c r="X1229" s="31"/>
      <c r="Y1229" s="31"/>
      <c r="Z1229" s="31"/>
      <c r="AA1229" s="31"/>
      <c r="AB1229" s="31"/>
      <c r="AC1229" s="31"/>
      <c r="AD1229" s="31"/>
      <c r="AE1229" s="31"/>
      <c r="AF1229" s="31"/>
      <c r="AG1229" s="31"/>
      <c r="AH1229" s="31"/>
      <c r="AI1229" s="31"/>
      <c r="AJ1229" s="31"/>
      <c r="AK1229" s="31"/>
      <c r="AL1229" s="31"/>
    </row>
    <row r="1230" spans="1:38" s="97" customFormat="1" x14ac:dyDescent="0.2">
      <c r="A1230" s="115"/>
      <c r="G1230" s="182"/>
      <c r="H1230" s="182"/>
      <c r="K1230" s="31"/>
      <c r="L1230" s="31"/>
      <c r="M1230" s="31"/>
      <c r="N1230" s="31"/>
      <c r="O1230" s="31"/>
      <c r="P1230" s="31"/>
      <c r="Q1230" s="31"/>
      <c r="R1230" s="31"/>
      <c r="S1230" s="31"/>
      <c r="T1230" s="31"/>
      <c r="U1230" s="31"/>
      <c r="V1230" s="31"/>
      <c r="W1230" s="31"/>
      <c r="X1230" s="31"/>
      <c r="Y1230" s="31"/>
      <c r="Z1230" s="31"/>
      <c r="AA1230" s="31"/>
      <c r="AB1230" s="31"/>
      <c r="AC1230" s="31"/>
      <c r="AD1230" s="31"/>
      <c r="AE1230" s="31"/>
      <c r="AF1230" s="31"/>
      <c r="AG1230" s="31"/>
      <c r="AH1230" s="31"/>
      <c r="AI1230" s="31"/>
      <c r="AJ1230" s="31"/>
      <c r="AK1230" s="31"/>
      <c r="AL1230" s="31"/>
    </row>
    <row r="1231" spans="1:38" s="97" customFormat="1" x14ac:dyDescent="0.2">
      <c r="A1231" s="115"/>
      <c r="G1231" s="182"/>
      <c r="H1231" s="182"/>
      <c r="K1231" s="31"/>
      <c r="L1231" s="31"/>
      <c r="M1231" s="31"/>
      <c r="N1231" s="31"/>
      <c r="O1231" s="31"/>
      <c r="P1231" s="31"/>
      <c r="Q1231" s="31"/>
      <c r="R1231" s="31"/>
      <c r="S1231" s="31"/>
      <c r="T1231" s="31"/>
      <c r="U1231" s="31"/>
      <c r="V1231" s="31"/>
      <c r="W1231" s="31"/>
      <c r="X1231" s="31"/>
      <c r="Y1231" s="31"/>
      <c r="Z1231" s="31"/>
      <c r="AA1231" s="31"/>
      <c r="AB1231" s="31"/>
      <c r="AC1231" s="31"/>
      <c r="AD1231" s="31"/>
      <c r="AE1231" s="31"/>
      <c r="AF1231" s="31"/>
      <c r="AG1231" s="31"/>
      <c r="AH1231" s="31"/>
      <c r="AI1231" s="31"/>
      <c r="AJ1231" s="31"/>
      <c r="AK1231" s="31"/>
      <c r="AL1231" s="31"/>
    </row>
    <row r="1232" spans="1:38" s="97" customFormat="1" x14ac:dyDescent="0.2">
      <c r="A1232" s="115"/>
      <c r="G1232" s="182"/>
      <c r="H1232" s="182"/>
      <c r="K1232" s="31"/>
      <c r="L1232" s="31"/>
      <c r="M1232" s="31"/>
      <c r="N1232" s="31"/>
      <c r="O1232" s="31"/>
      <c r="P1232" s="31"/>
      <c r="Q1232" s="31"/>
      <c r="R1232" s="31"/>
      <c r="S1232" s="31"/>
      <c r="T1232" s="31"/>
      <c r="U1232" s="31"/>
      <c r="V1232" s="31"/>
      <c r="W1232" s="31"/>
      <c r="X1232" s="31"/>
      <c r="Y1232" s="31"/>
      <c r="Z1232" s="31"/>
      <c r="AA1232" s="31"/>
      <c r="AB1232" s="31"/>
      <c r="AC1232" s="31"/>
      <c r="AD1232" s="31"/>
      <c r="AE1232" s="31"/>
      <c r="AF1232" s="31"/>
      <c r="AG1232" s="31"/>
      <c r="AH1232" s="31"/>
      <c r="AI1232" s="31"/>
      <c r="AJ1232" s="31"/>
      <c r="AK1232" s="31"/>
      <c r="AL1232" s="31"/>
    </row>
    <row r="1233" spans="1:38" s="97" customFormat="1" x14ac:dyDescent="0.2">
      <c r="A1233" s="115"/>
      <c r="G1233" s="182"/>
      <c r="H1233" s="182"/>
      <c r="K1233" s="31"/>
      <c r="L1233" s="31"/>
      <c r="M1233" s="31"/>
      <c r="N1233" s="31"/>
      <c r="O1233" s="31"/>
      <c r="P1233" s="31"/>
      <c r="Q1233" s="31"/>
      <c r="R1233" s="31"/>
      <c r="S1233" s="31"/>
      <c r="T1233" s="31"/>
      <c r="U1233" s="31"/>
      <c r="V1233" s="31"/>
      <c r="W1233" s="31"/>
      <c r="X1233" s="31"/>
      <c r="Y1233" s="31"/>
      <c r="Z1233" s="31"/>
      <c r="AA1233" s="31"/>
      <c r="AB1233" s="31"/>
      <c r="AC1233" s="31"/>
      <c r="AD1233" s="31"/>
      <c r="AE1233" s="31"/>
      <c r="AF1233" s="31"/>
      <c r="AG1233" s="31"/>
      <c r="AH1233" s="31"/>
      <c r="AI1233" s="31"/>
      <c r="AJ1233" s="31"/>
      <c r="AK1233" s="31"/>
      <c r="AL1233" s="31"/>
    </row>
    <row r="1234" spans="1:38" s="97" customFormat="1" x14ac:dyDescent="0.2">
      <c r="A1234" s="115"/>
      <c r="G1234" s="182"/>
      <c r="H1234" s="182"/>
      <c r="K1234" s="31"/>
      <c r="L1234" s="31"/>
      <c r="M1234" s="31"/>
      <c r="N1234" s="31"/>
      <c r="O1234" s="31"/>
      <c r="P1234" s="31"/>
      <c r="Q1234" s="31"/>
      <c r="R1234" s="31"/>
      <c r="S1234" s="31"/>
      <c r="T1234" s="31"/>
      <c r="U1234" s="31"/>
      <c r="V1234" s="31"/>
      <c r="W1234" s="31"/>
      <c r="X1234" s="31"/>
      <c r="Y1234" s="31"/>
      <c r="Z1234" s="31"/>
      <c r="AA1234" s="31"/>
      <c r="AB1234" s="31"/>
      <c r="AC1234" s="31"/>
      <c r="AD1234" s="31"/>
      <c r="AE1234" s="31"/>
      <c r="AF1234" s="31"/>
      <c r="AG1234" s="31"/>
      <c r="AH1234" s="31"/>
      <c r="AI1234" s="31"/>
      <c r="AJ1234" s="31"/>
      <c r="AK1234" s="31"/>
      <c r="AL1234" s="31"/>
    </row>
    <row r="1235" spans="1:38" s="97" customFormat="1" x14ac:dyDescent="0.2">
      <c r="A1235" s="115"/>
      <c r="G1235" s="182"/>
      <c r="H1235" s="182"/>
      <c r="K1235" s="31"/>
      <c r="L1235" s="31"/>
      <c r="M1235" s="31"/>
      <c r="N1235" s="31"/>
      <c r="O1235" s="31"/>
      <c r="P1235" s="31"/>
      <c r="Q1235" s="31"/>
      <c r="R1235" s="31"/>
      <c r="S1235" s="31"/>
      <c r="T1235" s="31"/>
      <c r="U1235" s="31"/>
      <c r="V1235" s="31"/>
      <c r="W1235" s="31"/>
      <c r="X1235" s="31"/>
      <c r="Y1235" s="31"/>
      <c r="Z1235" s="31"/>
      <c r="AA1235" s="31"/>
      <c r="AB1235" s="31"/>
      <c r="AC1235" s="31"/>
      <c r="AD1235" s="31"/>
      <c r="AE1235" s="31"/>
      <c r="AF1235" s="31"/>
      <c r="AG1235" s="31"/>
      <c r="AH1235" s="31"/>
      <c r="AI1235" s="31"/>
      <c r="AJ1235" s="31"/>
      <c r="AK1235" s="31"/>
      <c r="AL1235" s="31"/>
    </row>
    <row r="1236" spans="1:38" x14ac:dyDescent="0.2">
      <c r="A1236" s="115"/>
    </row>
    <row r="1237" spans="1:38" x14ac:dyDescent="0.2">
      <c r="A1237" s="115"/>
    </row>
    <row r="1238" spans="1:38" x14ac:dyDescent="0.2">
      <c r="A1238" s="115"/>
    </row>
    <row r="1239" spans="1:38" x14ac:dyDescent="0.2">
      <c r="A1239" s="115"/>
    </row>
    <row r="1240" spans="1:38" x14ac:dyDescent="0.2">
      <c r="A1240" s="115"/>
    </row>
    <row r="1241" spans="1:38" x14ac:dyDescent="0.2">
      <c r="A1241" s="115"/>
    </row>
    <row r="1242" spans="1:38" x14ac:dyDescent="0.2">
      <c r="A1242" s="115"/>
    </row>
    <row r="1243" spans="1:38" x14ac:dyDescent="0.2">
      <c r="A1243" s="115"/>
    </row>
    <row r="1244" spans="1:38" x14ac:dyDescent="0.2">
      <c r="A1244" s="115"/>
    </row>
    <row r="1245" spans="1:38" x14ac:dyDescent="0.2">
      <c r="A1245" s="115"/>
    </row>
    <row r="1246" spans="1:38" x14ac:dyDescent="0.2">
      <c r="A1246" s="115"/>
    </row>
    <row r="1247" spans="1:38" x14ac:dyDescent="0.2">
      <c r="A1247" s="115"/>
    </row>
    <row r="1248" spans="1:38" x14ac:dyDescent="0.2">
      <c r="A1248" s="115"/>
    </row>
    <row r="1249" spans="1:6" x14ac:dyDescent="0.2">
      <c r="A1249" s="115"/>
    </row>
    <row r="1250" spans="1:6" x14ac:dyDescent="0.2">
      <c r="A1250" s="115"/>
      <c r="C1250" s="163"/>
      <c r="D1250" s="163"/>
      <c r="E1250" s="163"/>
      <c r="F1250" s="163"/>
    </row>
    <row r="1251" spans="1:6" x14ac:dyDescent="0.2">
      <c r="A1251" s="115"/>
    </row>
    <row r="1252" spans="1:6" x14ac:dyDescent="0.2">
      <c r="A1252" s="115"/>
    </row>
    <row r="1253" spans="1:6" x14ac:dyDescent="0.2">
      <c r="A1253" s="115"/>
    </row>
    <row r="1254" spans="1:6" x14ac:dyDescent="0.2">
      <c r="A1254" s="115"/>
    </row>
    <row r="1255" spans="1:6" x14ac:dyDescent="0.2">
      <c r="A1255" s="115"/>
    </row>
    <row r="1256" spans="1:6" x14ac:dyDescent="0.2">
      <c r="A1256" s="115"/>
      <c r="C1256" s="163"/>
      <c r="D1256" s="163"/>
      <c r="E1256" s="163"/>
      <c r="F1256" s="163"/>
    </row>
    <row r="1257" spans="1:6" x14ac:dyDescent="0.2">
      <c r="A1257" s="115"/>
    </row>
    <row r="1258" spans="1:6" x14ac:dyDescent="0.2">
      <c r="A1258" s="115"/>
    </row>
    <row r="1259" spans="1:6" x14ac:dyDescent="0.2">
      <c r="A1259" s="115"/>
    </row>
    <row r="1260" spans="1:6" x14ac:dyDescent="0.2">
      <c r="A1260" s="115"/>
    </row>
    <row r="1261" spans="1:6" x14ac:dyDescent="0.2">
      <c r="A1261" s="115"/>
    </row>
    <row r="1262" spans="1:6" x14ac:dyDescent="0.2">
      <c r="A1262" s="115"/>
    </row>
    <row r="1263" spans="1:6" x14ac:dyDescent="0.2">
      <c r="A1263" s="115"/>
    </row>
    <row r="1264" spans="1:6" x14ac:dyDescent="0.2">
      <c r="A1264" s="115"/>
    </row>
    <row r="1265" spans="1:6" x14ac:dyDescent="0.2">
      <c r="A1265" s="115"/>
      <c r="C1265" s="163"/>
      <c r="D1265" s="163"/>
      <c r="E1265" s="163"/>
      <c r="F1265" s="163"/>
    </row>
    <row r="1266" spans="1:6" x14ac:dyDescent="0.2">
      <c r="A1266" s="115"/>
      <c r="E1266" s="105"/>
      <c r="F1266" s="105"/>
    </row>
    <row r="1267" spans="1:6" x14ac:dyDescent="0.2">
      <c r="A1267" s="115"/>
    </row>
    <row r="1268" spans="1:6" x14ac:dyDescent="0.2">
      <c r="A1268" s="115"/>
    </row>
    <row r="1269" spans="1:6" x14ac:dyDescent="0.2">
      <c r="A1269" s="115"/>
    </row>
    <row r="1270" spans="1:6" x14ac:dyDescent="0.2">
      <c r="A1270" s="115"/>
    </row>
    <row r="1271" spans="1:6" x14ac:dyDescent="0.2">
      <c r="A1271" s="115"/>
    </row>
    <row r="1272" spans="1:6" x14ac:dyDescent="0.2">
      <c r="A1272" s="115"/>
    </row>
    <row r="1273" spans="1:6" x14ac:dyDescent="0.2">
      <c r="A1273" s="115"/>
    </row>
    <row r="1274" spans="1:6" x14ac:dyDescent="0.2">
      <c r="A1274" s="115"/>
    </row>
    <row r="1275" spans="1:6" x14ac:dyDescent="0.2">
      <c r="A1275" s="115"/>
    </row>
    <row r="1276" spans="1:6" x14ac:dyDescent="0.2">
      <c r="A1276" s="115"/>
    </row>
    <row r="1277" spans="1:6" x14ac:dyDescent="0.2">
      <c r="A1277" s="115"/>
    </row>
    <row r="1278" spans="1:6" x14ac:dyDescent="0.2">
      <c r="A1278" s="115"/>
    </row>
    <row r="1279" spans="1:6" x14ac:dyDescent="0.2">
      <c r="A1279" s="115"/>
    </row>
    <row r="1280" spans="1:6" x14ac:dyDescent="0.2">
      <c r="A1280" s="115"/>
    </row>
    <row r="1281" spans="1:38" x14ac:dyDescent="0.2">
      <c r="A1281" s="115"/>
    </row>
    <row r="1282" spans="1:38" x14ac:dyDescent="0.2">
      <c r="A1282" s="115"/>
    </row>
    <row r="1283" spans="1:38" x14ac:dyDescent="0.2">
      <c r="A1283" s="115"/>
    </row>
    <row r="1284" spans="1:38" s="97" customFormat="1" x14ac:dyDescent="0.2">
      <c r="A1284" s="115"/>
      <c r="G1284" s="182"/>
      <c r="H1284" s="182"/>
      <c r="K1284" s="31"/>
      <c r="L1284" s="31"/>
      <c r="M1284" s="31"/>
      <c r="N1284" s="31"/>
      <c r="O1284" s="31"/>
      <c r="P1284" s="31"/>
      <c r="Q1284" s="31"/>
      <c r="R1284" s="31"/>
      <c r="S1284" s="31"/>
      <c r="T1284" s="31"/>
      <c r="U1284" s="31"/>
      <c r="V1284" s="31"/>
      <c r="W1284" s="31"/>
      <c r="X1284" s="31"/>
      <c r="Y1284" s="31"/>
      <c r="Z1284" s="31"/>
      <c r="AA1284" s="31"/>
      <c r="AB1284" s="31"/>
      <c r="AC1284" s="31"/>
      <c r="AD1284" s="31"/>
      <c r="AE1284" s="31"/>
      <c r="AF1284" s="31"/>
      <c r="AG1284" s="31"/>
      <c r="AH1284" s="31"/>
      <c r="AI1284" s="31"/>
      <c r="AJ1284" s="31"/>
      <c r="AK1284" s="31"/>
      <c r="AL1284" s="31"/>
    </row>
    <row r="1285" spans="1:38" s="97" customFormat="1" x14ac:dyDescent="0.2">
      <c r="A1285" s="115"/>
      <c r="G1285" s="182"/>
      <c r="H1285" s="182"/>
      <c r="K1285" s="31"/>
      <c r="L1285" s="31"/>
      <c r="M1285" s="31"/>
      <c r="N1285" s="31"/>
      <c r="O1285" s="31"/>
      <c r="P1285" s="31"/>
      <c r="Q1285" s="31"/>
      <c r="R1285" s="31"/>
      <c r="S1285" s="31"/>
      <c r="T1285" s="31"/>
      <c r="U1285" s="31"/>
      <c r="V1285" s="31"/>
      <c r="W1285" s="31"/>
      <c r="X1285" s="31"/>
      <c r="Y1285" s="31"/>
      <c r="Z1285" s="31"/>
      <c r="AA1285" s="31"/>
      <c r="AB1285" s="31"/>
      <c r="AC1285" s="31"/>
      <c r="AD1285" s="31"/>
      <c r="AE1285" s="31"/>
      <c r="AF1285" s="31"/>
      <c r="AG1285" s="31"/>
      <c r="AH1285" s="31"/>
      <c r="AI1285" s="31"/>
      <c r="AJ1285" s="31"/>
      <c r="AK1285" s="31"/>
      <c r="AL1285" s="31"/>
    </row>
    <row r="1286" spans="1:38" s="97" customFormat="1" x14ac:dyDescent="0.2">
      <c r="A1286" s="115"/>
      <c r="G1286" s="182"/>
      <c r="H1286" s="182"/>
      <c r="K1286" s="31"/>
      <c r="L1286" s="31"/>
      <c r="M1286" s="31"/>
      <c r="N1286" s="31"/>
      <c r="O1286" s="31"/>
      <c r="P1286" s="31"/>
      <c r="Q1286" s="31"/>
      <c r="R1286" s="31"/>
      <c r="S1286" s="31"/>
      <c r="T1286" s="31"/>
      <c r="U1286" s="31"/>
      <c r="V1286" s="31"/>
      <c r="W1286" s="31"/>
      <c r="X1286" s="31"/>
      <c r="Y1286" s="31"/>
      <c r="Z1286" s="31"/>
      <c r="AA1286" s="31"/>
      <c r="AB1286" s="31"/>
      <c r="AC1286" s="31"/>
      <c r="AD1286" s="31"/>
      <c r="AE1286" s="31"/>
      <c r="AF1286" s="31"/>
      <c r="AG1286" s="31"/>
      <c r="AH1286" s="31"/>
      <c r="AI1286" s="31"/>
      <c r="AJ1286" s="31"/>
      <c r="AK1286" s="31"/>
      <c r="AL1286" s="31"/>
    </row>
    <row r="1287" spans="1:38" s="97" customFormat="1" x14ac:dyDescent="0.2">
      <c r="A1287" s="115"/>
      <c r="G1287" s="182"/>
      <c r="H1287" s="182"/>
      <c r="K1287" s="31"/>
      <c r="L1287" s="31"/>
      <c r="M1287" s="31"/>
      <c r="N1287" s="31"/>
      <c r="O1287" s="31"/>
      <c r="P1287" s="31"/>
      <c r="Q1287" s="31"/>
      <c r="R1287" s="31"/>
      <c r="S1287" s="31"/>
      <c r="T1287" s="31"/>
      <c r="U1287" s="31"/>
      <c r="V1287" s="31"/>
      <c r="W1287" s="31"/>
      <c r="X1287" s="31"/>
      <c r="Y1287" s="31"/>
      <c r="Z1287" s="31"/>
      <c r="AA1287" s="31"/>
      <c r="AB1287" s="31"/>
      <c r="AC1287" s="31"/>
      <c r="AD1287" s="31"/>
      <c r="AE1287" s="31"/>
      <c r="AF1287" s="31"/>
      <c r="AG1287" s="31"/>
      <c r="AH1287" s="31"/>
      <c r="AI1287" s="31"/>
      <c r="AJ1287" s="31"/>
      <c r="AK1287" s="31"/>
      <c r="AL1287" s="31"/>
    </row>
    <row r="1288" spans="1:38" s="97" customFormat="1" x14ac:dyDescent="0.2">
      <c r="A1288" s="115"/>
      <c r="C1288" s="163"/>
      <c r="D1288" s="163"/>
      <c r="E1288" s="163"/>
      <c r="F1288" s="163"/>
      <c r="G1288" s="182"/>
      <c r="H1288" s="182"/>
      <c r="K1288" s="31"/>
      <c r="L1288" s="31"/>
      <c r="M1288" s="31"/>
      <c r="N1288" s="31"/>
      <c r="O1288" s="31"/>
      <c r="P1288" s="31"/>
      <c r="Q1288" s="31"/>
      <c r="R1288" s="31"/>
      <c r="S1288" s="31"/>
      <c r="T1288" s="31"/>
      <c r="U1288" s="31"/>
      <c r="V1288" s="31"/>
      <c r="W1288" s="31"/>
      <c r="X1288" s="31"/>
      <c r="Y1288" s="31"/>
      <c r="Z1288" s="31"/>
      <c r="AA1288" s="31"/>
      <c r="AB1288" s="31"/>
      <c r="AC1288" s="31"/>
      <c r="AD1288" s="31"/>
      <c r="AE1288" s="31"/>
      <c r="AF1288" s="31"/>
      <c r="AG1288" s="31"/>
      <c r="AH1288" s="31"/>
      <c r="AI1288" s="31"/>
      <c r="AJ1288" s="31"/>
      <c r="AK1288" s="31"/>
      <c r="AL1288" s="31"/>
    </row>
    <row r="1289" spans="1:38" s="97" customFormat="1" x14ac:dyDescent="0.2">
      <c r="A1289" s="115"/>
      <c r="G1289" s="182"/>
      <c r="H1289" s="182"/>
      <c r="K1289" s="31"/>
      <c r="L1289" s="31"/>
      <c r="M1289" s="31"/>
      <c r="N1289" s="31"/>
      <c r="O1289" s="31"/>
      <c r="P1289" s="31"/>
      <c r="Q1289" s="31"/>
      <c r="R1289" s="31"/>
      <c r="S1289" s="31"/>
      <c r="T1289" s="31"/>
      <c r="U1289" s="31"/>
      <c r="V1289" s="31"/>
      <c r="W1289" s="31"/>
      <c r="X1289" s="31"/>
      <c r="Y1289" s="31"/>
      <c r="Z1289" s="31"/>
      <c r="AA1289" s="31"/>
      <c r="AB1289" s="31"/>
      <c r="AC1289" s="31"/>
      <c r="AD1289" s="31"/>
      <c r="AE1289" s="31"/>
      <c r="AF1289" s="31"/>
      <c r="AG1289" s="31"/>
      <c r="AH1289" s="31"/>
      <c r="AI1289" s="31"/>
      <c r="AJ1289" s="31"/>
      <c r="AK1289" s="31"/>
      <c r="AL1289" s="31"/>
    </row>
    <row r="1290" spans="1:38" s="97" customFormat="1" x14ac:dyDescent="0.2">
      <c r="A1290" s="115"/>
      <c r="G1290" s="182"/>
      <c r="H1290" s="182"/>
      <c r="K1290" s="31"/>
      <c r="L1290" s="31"/>
      <c r="M1290" s="31"/>
      <c r="N1290" s="31"/>
      <c r="O1290" s="31"/>
      <c r="P1290" s="31"/>
      <c r="Q1290" s="31"/>
      <c r="R1290" s="31"/>
      <c r="S1290" s="31"/>
      <c r="T1290" s="31"/>
      <c r="U1290" s="31"/>
      <c r="V1290" s="31"/>
      <c r="W1290" s="31"/>
      <c r="X1290" s="31"/>
      <c r="Y1290" s="31"/>
      <c r="Z1290" s="31"/>
      <c r="AA1290" s="31"/>
      <c r="AB1290" s="31"/>
      <c r="AC1290" s="31"/>
      <c r="AD1290" s="31"/>
      <c r="AE1290" s="31"/>
      <c r="AF1290" s="31"/>
      <c r="AG1290" s="31"/>
      <c r="AH1290" s="31"/>
      <c r="AI1290" s="31"/>
      <c r="AJ1290" s="31"/>
      <c r="AK1290" s="31"/>
      <c r="AL1290" s="31"/>
    </row>
    <row r="1291" spans="1:38" s="97" customFormat="1" x14ac:dyDescent="0.2">
      <c r="A1291" s="115"/>
      <c r="G1291" s="182"/>
      <c r="H1291" s="182"/>
      <c r="K1291" s="31"/>
      <c r="L1291" s="31"/>
      <c r="M1291" s="31"/>
      <c r="N1291" s="31"/>
      <c r="O1291" s="31"/>
      <c r="P1291" s="31"/>
      <c r="Q1291" s="31"/>
      <c r="R1291" s="31"/>
      <c r="S1291" s="31"/>
      <c r="T1291" s="31"/>
      <c r="U1291" s="31"/>
      <c r="V1291" s="31"/>
      <c r="W1291" s="31"/>
      <c r="X1291" s="31"/>
      <c r="Y1291" s="31"/>
      <c r="Z1291" s="31"/>
      <c r="AA1291" s="31"/>
      <c r="AB1291" s="31"/>
      <c r="AC1291" s="31"/>
      <c r="AD1291" s="31"/>
      <c r="AE1291" s="31"/>
      <c r="AF1291" s="31"/>
      <c r="AG1291" s="31"/>
      <c r="AH1291" s="31"/>
      <c r="AI1291" s="31"/>
      <c r="AJ1291" s="31"/>
      <c r="AK1291" s="31"/>
      <c r="AL1291" s="31"/>
    </row>
    <row r="1292" spans="1:38" s="97" customFormat="1" x14ac:dyDescent="0.2">
      <c r="A1292" s="115"/>
      <c r="G1292" s="182"/>
      <c r="H1292" s="182"/>
      <c r="K1292" s="31"/>
      <c r="L1292" s="31"/>
      <c r="M1292" s="31"/>
      <c r="N1292" s="31"/>
      <c r="O1292" s="31"/>
      <c r="P1292" s="31"/>
      <c r="Q1292" s="31"/>
      <c r="R1292" s="31"/>
      <c r="S1292" s="31"/>
      <c r="T1292" s="31"/>
      <c r="U1292" s="31"/>
      <c r="V1292" s="31"/>
      <c r="W1292" s="31"/>
      <c r="X1292" s="31"/>
      <c r="Y1292" s="31"/>
      <c r="Z1292" s="31"/>
      <c r="AA1292" s="31"/>
      <c r="AB1292" s="31"/>
      <c r="AC1292" s="31"/>
      <c r="AD1292" s="31"/>
      <c r="AE1292" s="31"/>
      <c r="AF1292" s="31"/>
      <c r="AG1292" s="31"/>
      <c r="AH1292" s="31"/>
      <c r="AI1292" s="31"/>
      <c r="AJ1292" s="31"/>
      <c r="AK1292" s="31"/>
      <c r="AL1292" s="31"/>
    </row>
    <row r="1293" spans="1:38" s="97" customFormat="1" x14ac:dyDescent="0.2">
      <c r="A1293" s="115"/>
      <c r="G1293" s="182"/>
      <c r="H1293" s="182"/>
      <c r="K1293" s="31"/>
      <c r="L1293" s="31"/>
      <c r="M1293" s="31"/>
      <c r="N1293" s="31"/>
      <c r="O1293" s="31"/>
      <c r="P1293" s="31"/>
      <c r="Q1293" s="31"/>
      <c r="R1293" s="31"/>
      <c r="S1293" s="31"/>
      <c r="T1293" s="31"/>
      <c r="U1293" s="31"/>
      <c r="V1293" s="31"/>
      <c r="W1293" s="31"/>
      <c r="X1293" s="31"/>
      <c r="Y1293" s="31"/>
      <c r="Z1293" s="31"/>
      <c r="AA1293" s="31"/>
      <c r="AB1293" s="31"/>
      <c r="AC1293" s="31"/>
      <c r="AD1293" s="31"/>
      <c r="AE1293" s="31"/>
      <c r="AF1293" s="31"/>
      <c r="AG1293" s="31"/>
      <c r="AH1293" s="31"/>
      <c r="AI1293" s="31"/>
      <c r="AJ1293" s="31"/>
      <c r="AK1293" s="31"/>
      <c r="AL1293" s="31"/>
    </row>
    <row r="1294" spans="1:38" s="97" customFormat="1" x14ac:dyDescent="0.2">
      <c r="A1294" s="115"/>
      <c r="G1294" s="182"/>
      <c r="H1294" s="182"/>
      <c r="K1294" s="31"/>
      <c r="L1294" s="31"/>
      <c r="M1294" s="31"/>
      <c r="N1294" s="31"/>
      <c r="O1294" s="31"/>
      <c r="P1294" s="31"/>
      <c r="Q1294" s="31"/>
      <c r="R1294" s="31"/>
      <c r="S1294" s="31"/>
      <c r="T1294" s="31"/>
      <c r="U1294" s="31"/>
      <c r="V1294" s="31"/>
      <c r="W1294" s="31"/>
      <c r="X1294" s="31"/>
      <c r="Y1294" s="31"/>
      <c r="Z1294" s="31"/>
      <c r="AA1294" s="31"/>
      <c r="AB1294" s="31"/>
      <c r="AC1294" s="31"/>
      <c r="AD1294" s="31"/>
      <c r="AE1294" s="31"/>
      <c r="AF1294" s="31"/>
      <c r="AG1294" s="31"/>
      <c r="AH1294" s="31"/>
      <c r="AI1294" s="31"/>
      <c r="AJ1294" s="31"/>
      <c r="AK1294" s="31"/>
      <c r="AL1294" s="31"/>
    </row>
    <row r="1295" spans="1:38" s="97" customFormat="1" x14ac:dyDescent="0.2">
      <c r="A1295" s="115"/>
      <c r="G1295" s="182"/>
      <c r="H1295" s="182"/>
      <c r="K1295" s="31"/>
      <c r="L1295" s="31"/>
      <c r="M1295" s="31"/>
      <c r="N1295" s="31"/>
      <c r="O1295" s="31"/>
      <c r="P1295" s="31"/>
      <c r="Q1295" s="31"/>
      <c r="R1295" s="31"/>
      <c r="S1295" s="31"/>
      <c r="T1295" s="31"/>
      <c r="U1295" s="31"/>
      <c r="V1295" s="31"/>
      <c r="W1295" s="31"/>
      <c r="X1295" s="31"/>
      <c r="Y1295" s="31"/>
      <c r="Z1295" s="31"/>
      <c r="AA1295" s="31"/>
      <c r="AB1295" s="31"/>
      <c r="AC1295" s="31"/>
      <c r="AD1295" s="31"/>
      <c r="AE1295" s="31"/>
      <c r="AF1295" s="31"/>
      <c r="AG1295" s="31"/>
      <c r="AH1295" s="31"/>
      <c r="AI1295" s="31"/>
      <c r="AJ1295" s="31"/>
      <c r="AK1295" s="31"/>
      <c r="AL1295" s="31"/>
    </row>
    <row r="1296" spans="1:38" s="97" customFormat="1" x14ac:dyDescent="0.2">
      <c r="A1296" s="115"/>
      <c r="G1296" s="182"/>
      <c r="H1296" s="182"/>
      <c r="K1296" s="31"/>
      <c r="L1296" s="31"/>
      <c r="M1296" s="31"/>
      <c r="N1296" s="31"/>
      <c r="O1296" s="31"/>
      <c r="P1296" s="31"/>
      <c r="Q1296" s="31"/>
      <c r="R1296" s="31"/>
      <c r="S1296" s="31"/>
      <c r="T1296" s="31"/>
      <c r="U1296" s="31"/>
      <c r="V1296" s="31"/>
      <c r="W1296" s="31"/>
      <c r="X1296" s="31"/>
      <c r="Y1296" s="31"/>
      <c r="Z1296" s="31"/>
      <c r="AA1296" s="31"/>
      <c r="AB1296" s="31"/>
      <c r="AC1296" s="31"/>
      <c r="AD1296" s="31"/>
      <c r="AE1296" s="31"/>
      <c r="AF1296" s="31"/>
      <c r="AG1296" s="31"/>
      <c r="AH1296" s="31"/>
      <c r="AI1296" s="31"/>
      <c r="AJ1296" s="31"/>
      <c r="AK1296" s="31"/>
      <c r="AL1296" s="31"/>
    </row>
    <row r="1297" spans="1:38" s="97" customFormat="1" x14ac:dyDescent="0.2">
      <c r="A1297" s="115"/>
      <c r="G1297" s="182"/>
      <c r="H1297" s="182"/>
      <c r="K1297" s="31"/>
      <c r="L1297" s="31"/>
      <c r="M1297" s="31"/>
      <c r="N1297" s="31"/>
      <c r="O1297" s="31"/>
      <c r="P1297" s="31"/>
      <c r="Q1297" s="31"/>
      <c r="R1297" s="31"/>
      <c r="S1297" s="31"/>
      <c r="T1297" s="31"/>
      <c r="U1297" s="31"/>
      <c r="V1297" s="31"/>
      <c r="W1297" s="31"/>
      <c r="X1297" s="31"/>
      <c r="Y1297" s="31"/>
      <c r="Z1297" s="31"/>
      <c r="AA1297" s="31"/>
      <c r="AB1297" s="31"/>
      <c r="AC1297" s="31"/>
      <c r="AD1297" s="31"/>
      <c r="AE1297" s="31"/>
      <c r="AF1297" s="31"/>
      <c r="AG1297" s="31"/>
      <c r="AH1297" s="31"/>
      <c r="AI1297" s="31"/>
      <c r="AJ1297" s="31"/>
      <c r="AK1297" s="31"/>
      <c r="AL1297" s="31"/>
    </row>
    <row r="1298" spans="1:38" s="97" customFormat="1" x14ac:dyDescent="0.2">
      <c r="A1298" s="115"/>
      <c r="G1298" s="182"/>
      <c r="H1298" s="182"/>
      <c r="K1298" s="31"/>
      <c r="L1298" s="31"/>
      <c r="M1298" s="31"/>
      <c r="N1298" s="31"/>
      <c r="O1298" s="31"/>
      <c r="P1298" s="31"/>
      <c r="Q1298" s="31"/>
      <c r="R1298" s="31"/>
      <c r="S1298" s="31"/>
      <c r="T1298" s="31"/>
      <c r="U1298" s="31"/>
      <c r="V1298" s="31"/>
      <c r="W1298" s="31"/>
      <c r="X1298" s="31"/>
      <c r="Y1298" s="31"/>
      <c r="Z1298" s="31"/>
      <c r="AA1298" s="31"/>
      <c r="AB1298" s="31"/>
      <c r="AC1298" s="31"/>
      <c r="AD1298" s="31"/>
      <c r="AE1298" s="31"/>
      <c r="AF1298" s="31"/>
      <c r="AG1298" s="31"/>
      <c r="AH1298" s="31"/>
      <c r="AI1298" s="31"/>
      <c r="AJ1298" s="31"/>
      <c r="AK1298" s="31"/>
      <c r="AL1298" s="31"/>
    </row>
    <row r="1299" spans="1:38" s="97" customFormat="1" x14ac:dyDescent="0.2">
      <c r="A1299" s="115"/>
      <c r="G1299" s="182"/>
      <c r="H1299" s="182"/>
      <c r="K1299" s="31"/>
      <c r="L1299" s="31"/>
      <c r="M1299" s="31"/>
      <c r="N1299" s="31"/>
      <c r="O1299" s="31"/>
      <c r="P1299" s="31"/>
      <c r="Q1299" s="31"/>
      <c r="R1299" s="31"/>
      <c r="S1299" s="31"/>
      <c r="T1299" s="31"/>
      <c r="U1299" s="31"/>
      <c r="V1299" s="31"/>
      <c r="W1299" s="31"/>
      <c r="X1299" s="31"/>
      <c r="Y1299" s="31"/>
      <c r="Z1299" s="31"/>
      <c r="AA1299" s="31"/>
      <c r="AB1299" s="31"/>
      <c r="AC1299" s="31"/>
      <c r="AD1299" s="31"/>
      <c r="AE1299" s="31"/>
      <c r="AF1299" s="31"/>
      <c r="AG1299" s="31"/>
      <c r="AH1299" s="31"/>
      <c r="AI1299" s="31"/>
      <c r="AJ1299" s="31"/>
      <c r="AK1299" s="31"/>
      <c r="AL1299" s="31"/>
    </row>
    <row r="1300" spans="1:38" s="97" customFormat="1" x14ac:dyDescent="0.2">
      <c r="A1300" s="115"/>
      <c r="G1300" s="182"/>
      <c r="H1300" s="182"/>
      <c r="K1300" s="31"/>
      <c r="L1300" s="31"/>
      <c r="M1300" s="31"/>
      <c r="N1300" s="31"/>
      <c r="O1300" s="31"/>
      <c r="P1300" s="31"/>
      <c r="Q1300" s="31"/>
      <c r="R1300" s="31"/>
      <c r="S1300" s="31"/>
      <c r="T1300" s="31"/>
      <c r="U1300" s="31"/>
      <c r="V1300" s="31"/>
      <c r="W1300" s="31"/>
      <c r="X1300" s="31"/>
      <c r="Y1300" s="31"/>
      <c r="Z1300" s="31"/>
      <c r="AA1300" s="31"/>
      <c r="AB1300" s="31"/>
      <c r="AC1300" s="31"/>
      <c r="AD1300" s="31"/>
      <c r="AE1300" s="31"/>
      <c r="AF1300" s="31"/>
      <c r="AG1300" s="31"/>
      <c r="AH1300" s="31"/>
      <c r="AI1300" s="31"/>
      <c r="AJ1300" s="31"/>
      <c r="AK1300" s="31"/>
      <c r="AL1300" s="31"/>
    </row>
    <row r="1301" spans="1:38" s="97" customFormat="1" x14ac:dyDescent="0.2">
      <c r="A1301" s="115"/>
      <c r="G1301" s="182"/>
      <c r="H1301" s="182"/>
      <c r="K1301" s="31"/>
      <c r="L1301" s="31"/>
      <c r="M1301" s="31"/>
      <c r="N1301" s="31"/>
      <c r="O1301" s="31"/>
      <c r="P1301" s="31"/>
      <c r="Q1301" s="31"/>
      <c r="R1301" s="31"/>
      <c r="S1301" s="31"/>
      <c r="T1301" s="31"/>
      <c r="U1301" s="31"/>
      <c r="V1301" s="31"/>
      <c r="W1301" s="31"/>
      <c r="X1301" s="31"/>
      <c r="Y1301" s="31"/>
      <c r="Z1301" s="31"/>
      <c r="AA1301" s="31"/>
      <c r="AB1301" s="31"/>
      <c r="AC1301" s="31"/>
      <c r="AD1301" s="31"/>
      <c r="AE1301" s="31"/>
      <c r="AF1301" s="31"/>
      <c r="AG1301" s="31"/>
      <c r="AH1301" s="31"/>
      <c r="AI1301" s="31"/>
      <c r="AJ1301" s="31"/>
      <c r="AK1301" s="31"/>
      <c r="AL1301" s="31"/>
    </row>
    <row r="1302" spans="1:38" s="97" customFormat="1" x14ac:dyDescent="0.2">
      <c r="A1302" s="115"/>
      <c r="G1302" s="182"/>
      <c r="H1302" s="182"/>
      <c r="K1302" s="31"/>
      <c r="L1302" s="31"/>
      <c r="M1302" s="31"/>
      <c r="N1302" s="31"/>
      <c r="O1302" s="31"/>
      <c r="P1302" s="31"/>
      <c r="Q1302" s="31"/>
      <c r="R1302" s="31"/>
      <c r="S1302" s="31"/>
      <c r="T1302" s="31"/>
      <c r="U1302" s="31"/>
      <c r="V1302" s="31"/>
      <c r="W1302" s="31"/>
      <c r="X1302" s="31"/>
      <c r="Y1302" s="31"/>
      <c r="Z1302" s="31"/>
      <c r="AA1302" s="31"/>
      <c r="AB1302" s="31"/>
      <c r="AC1302" s="31"/>
      <c r="AD1302" s="31"/>
      <c r="AE1302" s="31"/>
      <c r="AF1302" s="31"/>
      <c r="AG1302" s="31"/>
      <c r="AH1302" s="31"/>
      <c r="AI1302" s="31"/>
      <c r="AJ1302" s="31"/>
      <c r="AK1302" s="31"/>
      <c r="AL1302" s="31"/>
    </row>
    <row r="1303" spans="1:38" s="97" customFormat="1" x14ac:dyDescent="0.2">
      <c r="A1303" s="115"/>
      <c r="G1303" s="182"/>
      <c r="H1303" s="182"/>
      <c r="K1303" s="31"/>
      <c r="L1303" s="31"/>
      <c r="M1303" s="31"/>
      <c r="N1303" s="31"/>
      <c r="O1303" s="31"/>
      <c r="P1303" s="31"/>
      <c r="Q1303" s="31"/>
      <c r="R1303" s="31"/>
      <c r="S1303" s="31"/>
      <c r="T1303" s="31"/>
      <c r="U1303" s="31"/>
      <c r="V1303" s="31"/>
      <c r="W1303" s="31"/>
      <c r="X1303" s="31"/>
      <c r="Y1303" s="31"/>
      <c r="Z1303" s="31"/>
      <c r="AA1303" s="31"/>
      <c r="AB1303" s="31"/>
      <c r="AC1303" s="31"/>
      <c r="AD1303" s="31"/>
      <c r="AE1303" s="31"/>
      <c r="AF1303" s="31"/>
      <c r="AG1303" s="31"/>
      <c r="AH1303" s="31"/>
      <c r="AI1303" s="31"/>
      <c r="AJ1303" s="31"/>
      <c r="AK1303" s="31"/>
      <c r="AL1303" s="31"/>
    </row>
    <row r="1304" spans="1:38" s="97" customFormat="1" x14ac:dyDescent="0.2">
      <c r="A1304" s="115"/>
      <c r="G1304" s="182"/>
      <c r="H1304" s="182"/>
      <c r="K1304" s="31"/>
      <c r="L1304" s="31"/>
      <c r="M1304" s="31"/>
      <c r="N1304" s="31"/>
      <c r="O1304" s="31"/>
      <c r="P1304" s="31"/>
      <c r="Q1304" s="31"/>
      <c r="R1304" s="31"/>
      <c r="S1304" s="31"/>
      <c r="T1304" s="31"/>
      <c r="U1304" s="31"/>
      <c r="V1304" s="31"/>
      <c r="W1304" s="31"/>
      <c r="X1304" s="31"/>
      <c r="Y1304" s="31"/>
      <c r="Z1304" s="31"/>
      <c r="AA1304" s="31"/>
      <c r="AB1304" s="31"/>
      <c r="AC1304" s="31"/>
      <c r="AD1304" s="31"/>
      <c r="AE1304" s="31"/>
      <c r="AF1304" s="31"/>
      <c r="AG1304" s="31"/>
      <c r="AH1304" s="31"/>
      <c r="AI1304" s="31"/>
      <c r="AJ1304" s="31"/>
      <c r="AK1304" s="31"/>
      <c r="AL1304" s="31"/>
    </row>
    <row r="1305" spans="1:38" s="97" customFormat="1" x14ac:dyDescent="0.2">
      <c r="A1305" s="115"/>
      <c r="G1305" s="182"/>
      <c r="H1305" s="182"/>
      <c r="K1305" s="31"/>
      <c r="L1305" s="31"/>
      <c r="M1305" s="31"/>
      <c r="N1305" s="31"/>
      <c r="O1305" s="31"/>
      <c r="P1305" s="31"/>
      <c r="Q1305" s="31"/>
      <c r="R1305" s="31"/>
      <c r="S1305" s="31"/>
      <c r="T1305" s="31"/>
      <c r="U1305" s="31"/>
      <c r="V1305" s="31"/>
      <c r="W1305" s="31"/>
      <c r="X1305" s="31"/>
      <c r="Y1305" s="31"/>
      <c r="Z1305" s="31"/>
      <c r="AA1305" s="31"/>
      <c r="AB1305" s="31"/>
      <c r="AC1305" s="31"/>
      <c r="AD1305" s="31"/>
      <c r="AE1305" s="31"/>
      <c r="AF1305" s="31"/>
      <c r="AG1305" s="31"/>
      <c r="AH1305" s="31"/>
      <c r="AI1305" s="31"/>
      <c r="AJ1305" s="31"/>
      <c r="AK1305" s="31"/>
      <c r="AL1305" s="31"/>
    </row>
    <row r="1306" spans="1:38" s="97" customFormat="1" x14ac:dyDescent="0.2">
      <c r="A1306" s="115"/>
      <c r="G1306" s="182"/>
      <c r="H1306" s="182"/>
      <c r="K1306" s="31"/>
      <c r="L1306" s="31"/>
      <c r="M1306" s="31"/>
      <c r="N1306" s="31"/>
      <c r="O1306" s="31"/>
      <c r="P1306" s="31"/>
      <c r="Q1306" s="31"/>
      <c r="R1306" s="31"/>
      <c r="S1306" s="31"/>
      <c r="T1306" s="31"/>
      <c r="U1306" s="31"/>
      <c r="V1306" s="31"/>
      <c r="W1306" s="31"/>
      <c r="X1306" s="31"/>
      <c r="Y1306" s="31"/>
      <c r="Z1306" s="31"/>
      <c r="AA1306" s="31"/>
      <c r="AB1306" s="31"/>
      <c r="AC1306" s="31"/>
      <c r="AD1306" s="31"/>
      <c r="AE1306" s="31"/>
      <c r="AF1306" s="31"/>
      <c r="AG1306" s="31"/>
      <c r="AH1306" s="31"/>
      <c r="AI1306" s="31"/>
      <c r="AJ1306" s="31"/>
      <c r="AK1306" s="31"/>
      <c r="AL1306" s="31"/>
    </row>
    <row r="1307" spans="1:38" s="97" customFormat="1" x14ac:dyDescent="0.2">
      <c r="A1307" s="115"/>
      <c r="G1307" s="182"/>
      <c r="H1307" s="182"/>
      <c r="K1307" s="31"/>
      <c r="L1307" s="31"/>
      <c r="M1307" s="31"/>
      <c r="N1307" s="31"/>
      <c r="O1307" s="31"/>
      <c r="P1307" s="31"/>
      <c r="Q1307" s="31"/>
      <c r="R1307" s="31"/>
      <c r="S1307" s="31"/>
      <c r="T1307" s="31"/>
      <c r="U1307" s="31"/>
      <c r="V1307" s="31"/>
      <c r="W1307" s="31"/>
      <c r="X1307" s="31"/>
      <c r="Y1307" s="31"/>
      <c r="Z1307" s="31"/>
      <c r="AA1307" s="31"/>
      <c r="AB1307" s="31"/>
      <c r="AC1307" s="31"/>
      <c r="AD1307" s="31"/>
      <c r="AE1307" s="31"/>
      <c r="AF1307" s="31"/>
      <c r="AG1307" s="31"/>
      <c r="AH1307" s="31"/>
      <c r="AI1307" s="31"/>
      <c r="AJ1307" s="31"/>
      <c r="AK1307" s="31"/>
      <c r="AL1307" s="31"/>
    </row>
    <row r="1308" spans="1:38" s="97" customFormat="1" x14ac:dyDescent="0.2">
      <c r="A1308" s="115"/>
      <c r="G1308" s="182"/>
      <c r="H1308" s="182"/>
      <c r="K1308" s="31"/>
      <c r="L1308" s="31"/>
      <c r="M1308" s="31"/>
      <c r="N1308" s="31"/>
      <c r="O1308" s="31"/>
      <c r="P1308" s="31"/>
      <c r="Q1308" s="31"/>
      <c r="R1308" s="31"/>
      <c r="S1308" s="31"/>
      <c r="T1308" s="31"/>
      <c r="U1308" s="31"/>
      <c r="V1308" s="31"/>
      <c r="W1308" s="31"/>
      <c r="X1308" s="31"/>
      <c r="Y1308" s="31"/>
      <c r="Z1308" s="31"/>
      <c r="AA1308" s="31"/>
      <c r="AB1308" s="31"/>
      <c r="AC1308" s="31"/>
      <c r="AD1308" s="31"/>
      <c r="AE1308" s="31"/>
      <c r="AF1308" s="31"/>
      <c r="AG1308" s="31"/>
      <c r="AH1308" s="31"/>
      <c r="AI1308" s="31"/>
      <c r="AJ1308" s="31"/>
      <c r="AK1308" s="31"/>
      <c r="AL1308" s="31"/>
    </row>
    <row r="1309" spans="1:38" s="97" customFormat="1" x14ac:dyDescent="0.2">
      <c r="A1309" s="115"/>
      <c r="G1309" s="182"/>
      <c r="H1309" s="182"/>
      <c r="K1309" s="31"/>
      <c r="L1309" s="31"/>
      <c r="M1309" s="31"/>
      <c r="N1309" s="31"/>
      <c r="O1309" s="31"/>
      <c r="P1309" s="31"/>
      <c r="Q1309" s="31"/>
      <c r="R1309" s="31"/>
      <c r="S1309" s="31"/>
      <c r="T1309" s="31"/>
      <c r="U1309" s="31"/>
      <c r="V1309" s="31"/>
      <c r="W1309" s="31"/>
      <c r="X1309" s="31"/>
      <c r="Y1309" s="31"/>
      <c r="Z1309" s="31"/>
      <c r="AA1309" s="31"/>
      <c r="AB1309" s="31"/>
      <c r="AC1309" s="31"/>
      <c r="AD1309" s="31"/>
      <c r="AE1309" s="31"/>
      <c r="AF1309" s="31"/>
      <c r="AG1309" s="31"/>
      <c r="AH1309" s="31"/>
      <c r="AI1309" s="31"/>
      <c r="AJ1309" s="31"/>
      <c r="AK1309" s="31"/>
      <c r="AL1309" s="31"/>
    </row>
    <row r="1310" spans="1:38" s="97" customFormat="1" x14ac:dyDescent="0.2">
      <c r="A1310" s="115"/>
      <c r="G1310" s="182"/>
      <c r="H1310" s="182"/>
      <c r="K1310" s="31"/>
      <c r="L1310" s="31"/>
      <c r="M1310" s="31"/>
      <c r="N1310" s="31"/>
      <c r="O1310" s="31"/>
      <c r="P1310" s="31"/>
      <c r="Q1310" s="31"/>
      <c r="R1310" s="31"/>
      <c r="S1310" s="31"/>
      <c r="T1310" s="31"/>
      <c r="U1310" s="31"/>
      <c r="V1310" s="31"/>
      <c r="W1310" s="31"/>
      <c r="X1310" s="31"/>
      <c r="Y1310" s="31"/>
      <c r="Z1310" s="31"/>
      <c r="AA1310" s="31"/>
      <c r="AB1310" s="31"/>
      <c r="AC1310" s="31"/>
      <c r="AD1310" s="31"/>
      <c r="AE1310" s="31"/>
      <c r="AF1310" s="31"/>
      <c r="AG1310" s="31"/>
      <c r="AH1310" s="31"/>
      <c r="AI1310" s="31"/>
      <c r="AJ1310" s="31"/>
      <c r="AK1310" s="31"/>
      <c r="AL1310" s="31"/>
    </row>
    <row r="1311" spans="1:38" s="97" customFormat="1" x14ac:dyDescent="0.2">
      <c r="A1311" s="115"/>
      <c r="G1311" s="182"/>
      <c r="H1311" s="182"/>
      <c r="K1311" s="31"/>
      <c r="L1311" s="31"/>
      <c r="M1311" s="31"/>
      <c r="N1311" s="31"/>
      <c r="O1311" s="31"/>
      <c r="P1311" s="31"/>
      <c r="Q1311" s="31"/>
      <c r="R1311" s="31"/>
      <c r="S1311" s="31"/>
      <c r="T1311" s="31"/>
      <c r="U1311" s="31"/>
      <c r="V1311" s="31"/>
      <c r="W1311" s="31"/>
      <c r="X1311" s="31"/>
      <c r="Y1311" s="31"/>
      <c r="Z1311" s="31"/>
      <c r="AA1311" s="31"/>
      <c r="AB1311" s="31"/>
      <c r="AC1311" s="31"/>
      <c r="AD1311" s="31"/>
      <c r="AE1311" s="31"/>
      <c r="AF1311" s="31"/>
      <c r="AG1311" s="31"/>
      <c r="AH1311" s="31"/>
      <c r="AI1311" s="31"/>
      <c r="AJ1311" s="31"/>
      <c r="AK1311" s="31"/>
      <c r="AL1311" s="31"/>
    </row>
    <row r="1312" spans="1:38" s="97" customFormat="1" x14ac:dyDescent="0.2">
      <c r="A1312" s="115"/>
      <c r="G1312" s="182"/>
      <c r="H1312" s="182"/>
      <c r="K1312" s="31"/>
      <c r="L1312" s="31"/>
      <c r="M1312" s="31"/>
      <c r="N1312" s="31"/>
      <c r="O1312" s="31"/>
      <c r="P1312" s="31"/>
      <c r="Q1312" s="31"/>
      <c r="R1312" s="31"/>
      <c r="S1312" s="31"/>
      <c r="T1312" s="31"/>
      <c r="U1312" s="31"/>
      <c r="V1312" s="31"/>
      <c r="W1312" s="31"/>
      <c r="X1312" s="31"/>
      <c r="Y1312" s="31"/>
      <c r="Z1312" s="31"/>
      <c r="AA1312" s="31"/>
      <c r="AB1312" s="31"/>
      <c r="AC1312" s="31"/>
      <c r="AD1312" s="31"/>
      <c r="AE1312" s="31"/>
      <c r="AF1312" s="31"/>
      <c r="AG1312" s="31"/>
      <c r="AH1312" s="31"/>
      <c r="AI1312" s="31"/>
      <c r="AJ1312" s="31"/>
      <c r="AK1312" s="31"/>
      <c r="AL1312" s="31"/>
    </row>
    <row r="1313" spans="1:38" s="97" customFormat="1" x14ac:dyDescent="0.2">
      <c r="A1313" s="115"/>
      <c r="G1313" s="182"/>
      <c r="H1313" s="182"/>
      <c r="K1313" s="31"/>
      <c r="L1313" s="31"/>
      <c r="M1313" s="31"/>
      <c r="N1313" s="31"/>
      <c r="O1313" s="31"/>
      <c r="P1313" s="31"/>
      <c r="Q1313" s="31"/>
      <c r="R1313" s="31"/>
      <c r="S1313" s="31"/>
      <c r="T1313" s="31"/>
      <c r="U1313" s="31"/>
      <c r="V1313" s="31"/>
      <c r="W1313" s="31"/>
      <c r="X1313" s="31"/>
      <c r="Y1313" s="31"/>
      <c r="Z1313" s="31"/>
      <c r="AA1313" s="31"/>
      <c r="AB1313" s="31"/>
      <c r="AC1313" s="31"/>
      <c r="AD1313" s="31"/>
      <c r="AE1313" s="31"/>
      <c r="AF1313" s="31"/>
      <c r="AG1313" s="31"/>
      <c r="AH1313" s="31"/>
      <c r="AI1313" s="31"/>
      <c r="AJ1313" s="31"/>
      <c r="AK1313" s="31"/>
      <c r="AL1313" s="31"/>
    </row>
    <row r="1314" spans="1:38" s="97" customFormat="1" x14ac:dyDescent="0.2">
      <c r="A1314" s="115"/>
      <c r="G1314" s="182"/>
      <c r="H1314" s="182"/>
      <c r="K1314" s="31"/>
      <c r="L1314" s="31"/>
      <c r="M1314" s="31"/>
      <c r="N1314" s="31"/>
      <c r="O1314" s="31"/>
      <c r="P1314" s="31"/>
      <c r="Q1314" s="31"/>
      <c r="R1314" s="31"/>
      <c r="S1314" s="31"/>
      <c r="T1314" s="31"/>
      <c r="U1314" s="31"/>
      <c r="V1314" s="31"/>
      <c r="W1314" s="31"/>
      <c r="X1314" s="31"/>
      <c r="Y1314" s="31"/>
      <c r="Z1314" s="31"/>
      <c r="AA1314" s="31"/>
      <c r="AB1314" s="31"/>
      <c r="AC1314" s="31"/>
      <c r="AD1314" s="31"/>
      <c r="AE1314" s="31"/>
      <c r="AF1314" s="31"/>
      <c r="AG1314" s="31"/>
      <c r="AH1314" s="31"/>
      <c r="AI1314" s="31"/>
      <c r="AJ1314" s="31"/>
      <c r="AK1314" s="31"/>
      <c r="AL1314" s="31"/>
    </row>
    <row r="1315" spans="1:38" s="97" customFormat="1" x14ac:dyDescent="0.2">
      <c r="A1315" s="115"/>
      <c r="G1315" s="182"/>
      <c r="H1315" s="182"/>
      <c r="K1315" s="31"/>
      <c r="L1315" s="31"/>
      <c r="M1315" s="31"/>
      <c r="N1315" s="31"/>
      <c r="O1315" s="31"/>
      <c r="P1315" s="31"/>
      <c r="Q1315" s="31"/>
      <c r="R1315" s="31"/>
      <c r="S1315" s="31"/>
      <c r="T1315" s="31"/>
      <c r="U1315" s="31"/>
      <c r="V1315" s="31"/>
      <c r="W1315" s="31"/>
      <c r="X1315" s="31"/>
      <c r="Y1315" s="31"/>
      <c r="Z1315" s="31"/>
      <c r="AA1315" s="31"/>
      <c r="AB1315" s="31"/>
      <c r="AC1315" s="31"/>
      <c r="AD1315" s="31"/>
      <c r="AE1315" s="31"/>
      <c r="AF1315" s="31"/>
      <c r="AG1315" s="31"/>
      <c r="AH1315" s="31"/>
      <c r="AI1315" s="31"/>
      <c r="AJ1315" s="31"/>
      <c r="AK1315" s="31"/>
      <c r="AL1315" s="31"/>
    </row>
    <row r="1316" spans="1:38" x14ac:dyDescent="0.2">
      <c r="A1316" s="115"/>
    </row>
    <row r="1317" spans="1:38" x14ac:dyDescent="0.2">
      <c r="A1317" s="115"/>
    </row>
    <row r="1318" spans="1:38" x14ac:dyDescent="0.2">
      <c r="A1318" s="115"/>
    </row>
    <row r="1319" spans="1:38" x14ac:dyDescent="0.2">
      <c r="A1319" s="115"/>
    </row>
    <row r="1320" spans="1:38" x14ac:dyDescent="0.2">
      <c r="A1320" s="115"/>
    </row>
    <row r="1321" spans="1:38" x14ac:dyDescent="0.2">
      <c r="A1321" s="115"/>
    </row>
    <row r="1322" spans="1:38" x14ac:dyDescent="0.2">
      <c r="A1322" s="115"/>
    </row>
    <row r="1323" spans="1:38" x14ac:dyDescent="0.2">
      <c r="A1323" s="115"/>
    </row>
    <row r="1324" spans="1:38" x14ac:dyDescent="0.2">
      <c r="A1324" s="115"/>
    </row>
    <row r="1325" spans="1:38" x14ac:dyDescent="0.2">
      <c r="A1325" s="115"/>
    </row>
    <row r="1326" spans="1:38" x14ac:dyDescent="0.2">
      <c r="A1326" s="115"/>
    </row>
    <row r="1327" spans="1:38" x14ac:dyDescent="0.2">
      <c r="A1327" s="115"/>
    </row>
    <row r="1328" spans="1:38" x14ac:dyDescent="0.2">
      <c r="A1328" s="115"/>
      <c r="C1328" s="163"/>
      <c r="D1328" s="163"/>
      <c r="E1328" s="163"/>
      <c r="F1328" s="163"/>
    </row>
    <row r="1329" spans="1:6" x14ac:dyDescent="0.2">
      <c r="A1329" s="115"/>
    </row>
    <row r="1330" spans="1:6" x14ac:dyDescent="0.2">
      <c r="A1330" s="115"/>
    </row>
    <row r="1331" spans="1:6" x14ac:dyDescent="0.2">
      <c r="A1331" s="115"/>
    </row>
    <row r="1332" spans="1:6" x14ac:dyDescent="0.2">
      <c r="A1332" s="115"/>
    </row>
    <row r="1333" spans="1:6" x14ac:dyDescent="0.2">
      <c r="A1333" s="115"/>
    </row>
    <row r="1334" spans="1:6" x14ac:dyDescent="0.2">
      <c r="A1334" s="115"/>
    </row>
    <row r="1335" spans="1:6" x14ac:dyDescent="0.2">
      <c r="A1335" s="115"/>
    </row>
    <row r="1336" spans="1:6" x14ac:dyDescent="0.2">
      <c r="A1336" s="115"/>
    </row>
    <row r="1337" spans="1:6" x14ac:dyDescent="0.2">
      <c r="A1337" s="115"/>
    </row>
    <row r="1338" spans="1:6" x14ac:dyDescent="0.2">
      <c r="A1338" s="115"/>
    </row>
    <row r="1339" spans="1:6" x14ac:dyDescent="0.2">
      <c r="A1339" s="115"/>
    </row>
    <row r="1340" spans="1:6" x14ac:dyDescent="0.2">
      <c r="A1340" s="115"/>
    </row>
    <row r="1341" spans="1:6" x14ac:dyDescent="0.2">
      <c r="A1341" s="115"/>
    </row>
    <row r="1342" spans="1:6" x14ac:dyDescent="0.2">
      <c r="A1342" s="115"/>
    </row>
    <row r="1343" spans="1:6" x14ac:dyDescent="0.2">
      <c r="A1343" s="115"/>
      <c r="C1343" s="163"/>
      <c r="D1343" s="163"/>
      <c r="E1343" s="163"/>
      <c r="F1343" s="163"/>
    </row>
    <row r="1344" spans="1:6" x14ac:dyDescent="0.2">
      <c r="A1344" s="115"/>
    </row>
    <row r="1345" spans="1:38" x14ac:dyDescent="0.2">
      <c r="A1345" s="115"/>
    </row>
    <row r="1346" spans="1:38" x14ac:dyDescent="0.2">
      <c r="A1346" s="115"/>
    </row>
    <row r="1347" spans="1:38" x14ac:dyDescent="0.2">
      <c r="A1347" s="115"/>
    </row>
    <row r="1348" spans="1:38" s="97" customFormat="1" x14ac:dyDescent="0.2">
      <c r="A1348" s="115"/>
      <c r="G1348" s="182"/>
      <c r="H1348" s="182"/>
      <c r="K1348" s="31"/>
      <c r="L1348" s="31"/>
      <c r="M1348" s="31"/>
      <c r="N1348" s="31"/>
      <c r="O1348" s="31"/>
      <c r="P1348" s="31"/>
      <c r="Q1348" s="31"/>
      <c r="R1348" s="31"/>
      <c r="S1348" s="31"/>
      <c r="T1348" s="31"/>
      <c r="U1348" s="31"/>
      <c r="V1348" s="31"/>
      <c r="W1348" s="31"/>
      <c r="X1348" s="31"/>
      <c r="Y1348" s="31"/>
      <c r="Z1348" s="31"/>
      <c r="AA1348" s="31"/>
      <c r="AB1348" s="31"/>
      <c r="AC1348" s="31"/>
      <c r="AD1348" s="31"/>
      <c r="AE1348" s="31"/>
      <c r="AF1348" s="31"/>
      <c r="AG1348" s="31"/>
      <c r="AH1348" s="31"/>
      <c r="AI1348" s="31"/>
      <c r="AJ1348" s="31"/>
      <c r="AK1348" s="31"/>
      <c r="AL1348" s="31"/>
    </row>
    <row r="1349" spans="1:38" s="97" customFormat="1" x14ac:dyDescent="0.2">
      <c r="A1349" s="115"/>
      <c r="G1349" s="182"/>
      <c r="H1349" s="182"/>
      <c r="K1349" s="31"/>
      <c r="L1349" s="31"/>
      <c r="M1349" s="31"/>
      <c r="N1349" s="31"/>
      <c r="O1349" s="31"/>
      <c r="P1349" s="31"/>
      <c r="Q1349" s="31"/>
      <c r="R1349" s="31"/>
      <c r="S1349" s="31"/>
      <c r="T1349" s="31"/>
      <c r="U1349" s="31"/>
      <c r="V1349" s="31"/>
      <c r="W1349" s="31"/>
      <c r="X1349" s="31"/>
      <c r="Y1349" s="31"/>
      <c r="Z1349" s="31"/>
      <c r="AA1349" s="31"/>
      <c r="AB1349" s="31"/>
      <c r="AC1349" s="31"/>
      <c r="AD1349" s="31"/>
      <c r="AE1349" s="31"/>
      <c r="AF1349" s="31"/>
      <c r="AG1349" s="31"/>
      <c r="AH1349" s="31"/>
      <c r="AI1349" s="31"/>
      <c r="AJ1349" s="31"/>
      <c r="AK1349" s="31"/>
      <c r="AL1349" s="31"/>
    </row>
    <row r="1350" spans="1:38" s="97" customFormat="1" x14ac:dyDescent="0.2">
      <c r="A1350" s="115"/>
      <c r="G1350" s="182"/>
      <c r="H1350" s="182"/>
      <c r="K1350" s="31"/>
      <c r="L1350" s="31"/>
      <c r="M1350" s="31"/>
      <c r="N1350" s="31"/>
      <c r="O1350" s="31"/>
      <c r="P1350" s="31"/>
      <c r="Q1350" s="31"/>
      <c r="R1350" s="31"/>
      <c r="S1350" s="31"/>
      <c r="T1350" s="31"/>
      <c r="U1350" s="31"/>
      <c r="V1350" s="31"/>
      <c r="W1350" s="31"/>
      <c r="X1350" s="31"/>
      <c r="Y1350" s="31"/>
      <c r="Z1350" s="31"/>
      <c r="AA1350" s="31"/>
      <c r="AB1350" s="31"/>
      <c r="AC1350" s="31"/>
      <c r="AD1350" s="31"/>
      <c r="AE1350" s="31"/>
      <c r="AF1350" s="31"/>
      <c r="AG1350" s="31"/>
      <c r="AH1350" s="31"/>
      <c r="AI1350" s="31"/>
      <c r="AJ1350" s="31"/>
      <c r="AK1350" s="31"/>
      <c r="AL1350" s="31"/>
    </row>
    <row r="1351" spans="1:38" s="97" customFormat="1" x14ac:dyDescent="0.2">
      <c r="A1351" s="115"/>
      <c r="G1351" s="182"/>
      <c r="H1351" s="182"/>
      <c r="K1351" s="31"/>
      <c r="L1351" s="31"/>
      <c r="M1351" s="31"/>
      <c r="N1351" s="31"/>
      <c r="O1351" s="31"/>
      <c r="P1351" s="31"/>
      <c r="Q1351" s="31"/>
      <c r="R1351" s="31"/>
      <c r="S1351" s="31"/>
      <c r="T1351" s="31"/>
      <c r="U1351" s="31"/>
      <c r="V1351" s="31"/>
      <c r="W1351" s="31"/>
      <c r="X1351" s="31"/>
      <c r="Y1351" s="31"/>
      <c r="Z1351" s="31"/>
      <c r="AA1351" s="31"/>
      <c r="AB1351" s="31"/>
      <c r="AC1351" s="31"/>
      <c r="AD1351" s="31"/>
      <c r="AE1351" s="31"/>
      <c r="AF1351" s="31"/>
      <c r="AG1351" s="31"/>
      <c r="AH1351" s="31"/>
      <c r="AI1351" s="31"/>
      <c r="AJ1351" s="31"/>
      <c r="AK1351" s="31"/>
      <c r="AL1351" s="31"/>
    </row>
    <row r="1352" spans="1:38" s="97" customFormat="1" x14ac:dyDescent="0.2">
      <c r="A1352" s="115"/>
      <c r="G1352" s="182"/>
      <c r="H1352" s="182"/>
      <c r="K1352" s="31"/>
      <c r="L1352" s="31"/>
      <c r="M1352" s="31"/>
      <c r="N1352" s="31"/>
      <c r="O1352" s="31"/>
      <c r="P1352" s="31"/>
      <c r="Q1352" s="31"/>
      <c r="R1352" s="31"/>
      <c r="S1352" s="31"/>
      <c r="T1352" s="31"/>
      <c r="U1352" s="31"/>
      <c r="V1352" s="31"/>
      <c r="W1352" s="31"/>
      <c r="X1352" s="31"/>
      <c r="Y1352" s="31"/>
      <c r="Z1352" s="31"/>
      <c r="AA1352" s="31"/>
      <c r="AB1352" s="31"/>
      <c r="AC1352" s="31"/>
      <c r="AD1352" s="31"/>
      <c r="AE1352" s="31"/>
      <c r="AF1352" s="31"/>
      <c r="AG1352" s="31"/>
      <c r="AH1352" s="31"/>
      <c r="AI1352" s="31"/>
      <c r="AJ1352" s="31"/>
      <c r="AK1352" s="31"/>
      <c r="AL1352" s="31"/>
    </row>
    <row r="1353" spans="1:38" s="97" customFormat="1" x14ac:dyDescent="0.2">
      <c r="A1353" s="115"/>
      <c r="G1353" s="182"/>
      <c r="H1353" s="182"/>
      <c r="K1353" s="31"/>
      <c r="L1353" s="31"/>
      <c r="M1353" s="31"/>
      <c r="N1353" s="31"/>
      <c r="O1353" s="31"/>
      <c r="P1353" s="31"/>
      <c r="Q1353" s="31"/>
      <c r="R1353" s="31"/>
      <c r="S1353" s="31"/>
      <c r="T1353" s="31"/>
      <c r="U1353" s="31"/>
      <c r="V1353" s="31"/>
      <c r="W1353" s="31"/>
      <c r="X1353" s="31"/>
      <c r="Y1353" s="31"/>
      <c r="Z1353" s="31"/>
      <c r="AA1353" s="31"/>
      <c r="AB1353" s="31"/>
      <c r="AC1353" s="31"/>
      <c r="AD1353" s="31"/>
      <c r="AE1353" s="31"/>
      <c r="AF1353" s="31"/>
      <c r="AG1353" s="31"/>
      <c r="AH1353" s="31"/>
      <c r="AI1353" s="31"/>
      <c r="AJ1353" s="31"/>
      <c r="AK1353" s="31"/>
      <c r="AL1353" s="31"/>
    </row>
    <row r="1354" spans="1:38" s="97" customFormat="1" x14ac:dyDescent="0.2">
      <c r="A1354" s="115"/>
      <c r="G1354" s="182"/>
      <c r="H1354" s="182"/>
      <c r="K1354" s="31"/>
      <c r="L1354" s="31"/>
      <c r="M1354" s="31"/>
      <c r="N1354" s="31"/>
      <c r="O1354" s="31"/>
      <c r="P1354" s="31"/>
      <c r="Q1354" s="31"/>
      <c r="R1354" s="31"/>
      <c r="S1354" s="31"/>
      <c r="T1354" s="31"/>
      <c r="U1354" s="31"/>
      <c r="V1354" s="31"/>
      <c r="W1354" s="31"/>
      <c r="X1354" s="31"/>
      <c r="Y1354" s="31"/>
      <c r="Z1354" s="31"/>
      <c r="AA1354" s="31"/>
      <c r="AB1354" s="31"/>
      <c r="AC1354" s="31"/>
      <c r="AD1354" s="31"/>
      <c r="AE1354" s="31"/>
      <c r="AF1354" s="31"/>
      <c r="AG1354" s="31"/>
      <c r="AH1354" s="31"/>
      <c r="AI1354" s="31"/>
      <c r="AJ1354" s="31"/>
      <c r="AK1354" s="31"/>
      <c r="AL1354" s="31"/>
    </row>
    <row r="1355" spans="1:38" s="97" customFormat="1" x14ac:dyDescent="0.2">
      <c r="A1355" s="115"/>
      <c r="G1355" s="182"/>
      <c r="H1355" s="182"/>
      <c r="K1355" s="31"/>
      <c r="L1355" s="31"/>
      <c r="M1355" s="31"/>
      <c r="N1355" s="31"/>
      <c r="O1355" s="31"/>
      <c r="P1355" s="31"/>
      <c r="Q1355" s="31"/>
      <c r="R1355" s="31"/>
      <c r="S1355" s="31"/>
      <c r="T1355" s="31"/>
      <c r="U1355" s="31"/>
      <c r="V1355" s="31"/>
      <c r="W1355" s="31"/>
      <c r="X1355" s="31"/>
      <c r="Y1355" s="31"/>
      <c r="Z1355" s="31"/>
      <c r="AA1355" s="31"/>
      <c r="AB1355" s="31"/>
      <c r="AC1355" s="31"/>
      <c r="AD1355" s="31"/>
      <c r="AE1355" s="31"/>
      <c r="AF1355" s="31"/>
      <c r="AG1355" s="31"/>
      <c r="AH1355" s="31"/>
      <c r="AI1355" s="31"/>
      <c r="AJ1355" s="31"/>
      <c r="AK1355" s="31"/>
      <c r="AL1355" s="31"/>
    </row>
    <row r="1356" spans="1:38" s="97" customFormat="1" x14ac:dyDescent="0.2">
      <c r="A1356" s="115"/>
      <c r="G1356" s="182"/>
      <c r="H1356" s="182"/>
      <c r="K1356" s="31"/>
      <c r="L1356" s="31"/>
      <c r="M1356" s="31"/>
      <c r="N1356" s="31"/>
      <c r="O1356" s="31"/>
      <c r="P1356" s="31"/>
      <c r="Q1356" s="31"/>
      <c r="R1356" s="31"/>
      <c r="S1356" s="31"/>
      <c r="T1356" s="31"/>
      <c r="U1356" s="31"/>
      <c r="V1356" s="31"/>
      <c r="W1356" s="31"/>
      <c r="X1356" s="31"/>
      <c r="Y1356" s="31"/>
      <c r="Z1356" s="31"/>
      <c r="AA1356" s="31"/>
      <c r="AB1356" s="31"/>
      <c r="AC1356" s="31"/>
      <c r="AD1356" s="31"/>
      <c r="AE1356" s="31"/>
      <c r="AF1356" s="31"/>
      <c r="AG1356" s="31"/>
      <c r="AH1356" s="31"/>
      <c r="AI1356" s="31"/>
      <c r="AJ1356" s="31"/>
      <c r="AK1356" s="31"/>
      <c r="AL1356" s="31"/>
    </row>
    <row r="1357" spans="1:38" s="97" customFormat="1" x14ac:dyDescent="0.2">
      <c r="A1357" s="115"/>
      <c r="G1357" s="182"/>
      <c r="H1357" s="182"/>
      <c r="K1357" s="31"/>
      <c r="L1357" s="31"/>
      <c r="M1357" s="31"/>
      <c r="N1357" s="31"/>
      <c r="O1357" s="31"/>
      <c r="P1357" s="31"/>
      <c r="Q1357" s="31"/>
      <c r="R1357" s="31"/>
      <c r="S1357" s="31"/>
      <c r="T1357" s="31"/>
      <c r="U1357" s="31"/>
      <c r="V1357" s="31"/>
      <c r="W1357" s="31"/>
      <c r="X1357" s="31"/>
      <c r="Y1357" s="31"/>
      <c r="Z1357" s="31"/>
      <c r="AA1357" s="31"/>
      <c r="AB1357" s="31"/>
      <c r="AC1357" s="31"/>
      <c r="AD1357" s="31"/>
      <c r="AE1357" s="31"/>
      <c r="AF1357" s="31"/>
      <c r="AG1357" s="31"/>
      <c r="AH1357" s="31"/>
      <c r="AI1357" s="31"/>
      <c r="AJ1357" s="31"/>
      <c r="AK1357" s="31"/>
      <c r="AL1357" s="31"/>
    </row>
    <row r="1358" spans="1:38" s="97" customFormat="1" x14ac:dyDescent="0.2">
      <c r="A1358" s="115"/>
      <c r="G1358" s="182"/>
      <c r="H1358" s="182"/>
      <c r="K1358" s="31"/>
      <c r="L1358" s="31"/>
      <c r="M1358" s="31"/>
      <c r="N1358" s="31"/>
      <c r="O1358" s="31"/>
      <c r="P1358" s="31"/>
      <c r="Q1358" s="31"/>
      <c r="R1358" s="31"/>
      <c r="S1358" s="31"/>
      <c r="T1358" s="31"/>
      <c r="U1358" s="31"/>
      <c r="V1358" s="31"/>
      <c r="W1358" s="31"/>
      <c r="X1358" s="31"/>
      <c r="Y1358" s="31"/>
      <c r="Z1358" s="31"/>
      <c r="AA1358" s="31"/>
      <c r="AB1358" s="31"/>
      <c r="AC1358" s="31"/>
      <c r="AD1358" s="31"/>
      <c r="AE1358" s="31"/>
      <c r="AF1358" s="31"/>
      <c r="AG1358" s="31"/>
      <c r="AH1358" s="31"/>
      <c r="AI1358" s="31"/>
      <c r="AJ1358" s="31"/>
      <c r="AK1358" s="31"/>
      <c r="AL1358" s="31"/>
    </row>
    <row r="1359" spans="1:38" s="97" customFormat="1" x14ac:dyDescent="0.2">
      <c r="A1359" s="115"/>
      <c r="G1359" s="182"/>
      <c r="H1359" s="182"/>
      <c r="K1359" s="31"/>
      <c r="L1359" s="31"/>
      <c r="M1359" s="31"/>
      <c r="N1359" s="31"/>
      <c r="O1359" s="31"/>
      <c r="P1359" s="31"/>
      <c r="Q1359" s="31"/>
      <c r="R1359" s="31"/>
      <c r="S1359" s="31"/>
      <c r="T1359" s="31"/>
      <c r="U1359" s="31"/>
      <c r="V1359" s="31"/>
      <c r="W1359" s="31"/>
      <c r="X1359" s="31"/>
      <c r="Y1359" s="31"/>
      <c r="Z1359" s="31"/>
      <c r="AA1359" s="31"/>
      <c r="AB1359" s="31"/>
      <c r="AC1359" s="31"/>
      <c r="AD1359" s="31"/>
      <c r="AE1359" s="31"/>
      <c r="AF1359" s="31"/>
      <c r="AG1359" s="31"/>
      <c r="AH1359" s="31"/>
      <c r="AI1359" s="31"/>
      <c r="AJ1359" s="31"/>
      <c r="AK1359" s="31"/>
      <c r="AL1359" s="31"/>
    </row>
    <row r="1360" spans="1:38" s="97" customFormat="1" x14ac:dyDescent="0.2">
      <c r="A1360" s="115"/>
      <c r="G1360" s="182"/>
      <c r="H1360" s="182"/>
      <c r="K1360" s="31"/>
      <c r="L1360" s="31"/>
      <c r="M1360" s="31"/>
      <c r="N1360" s="31"/>
      <c r="O1360" s="31"/>
      <c r="P1360" s="31"/>
      <c r="Q1360" s="31"/>
      <c r="R1360" s="31"/>
      <c r="S1360" s="31"/>
      <c r="T1360" s="31"/>
      <c r="U1360" s="31"/>
      <c r="V1360" s="31"/>
      <c r="W1360" s="31"/>
      <c r="X1360" s="31"/>
      <c r="Y1360" s="31"/>
      <c r="Z1360" s="31"/>
      <c r="AA1360" s="31"/>
      <c r="AB1360" s="31"/>
      <c r="AC1360" s="31"/>
      <c r="AD1360" s="31"/>
      <c r="AE1360" s="31"/>
      <c r="AF1360" s="31"/>
      <c r="AG1360" s="31"/>
      <c r="AH1360" s="31"/>
      <c r="AI1360" s="31"/>
      <c r="AJ1360" s="31"/>
      <c r="AK1360" s="31"/>
      <c r="AL1360" s="31"/>
    </row>
    <row r="1361" spans="1:38" s="97" customFormat="1" x14ac:dyDescent="0.2">
      <c r="A1361" s="115"/>
      <c r="G1361" s="182"/>
      <c r="H1361" s="182"/>
      <c r="K1361" s="31"/>
      <c r="L1361" s="31"/>
      <c r="M1361" s="31"/>
      <c r="N1361" s="31"/>
      <c r="O1361" s="31"/>
      <c r="P1361" s="31"/>
      <c r="Q1361" s="31"/>
      <c r="R1361" s="31"/>
      <c r="S1361" s="31"/>
      <c r="T1361" s="31"/>
      <c r="U1361" s="31"/>
      <c r="V1361" s="31"/>
      <c r="W1361" s="31"/>
      <c r="X1361" s="31"/>
      <c r="Y1361" s="31"/>
      <c r="Z1361" s="31"/>
      <c r="AA1361" s="31"/>
      <c r="AB1361" s="31"/>
      <c r="AC1361" s="31"/>
      <c r="AD1361" s="31"/>
      <c r="AE1361" s="31"/>
      <c r="AF1361" s="31"/>
      <c r="AG1361" s="31"/>
      <c r="AH1361" s="31"/>
      <c r="AI1361" s="31"/>
      <c r="AJ1361" s="31"/>
      <c r="AK1361" s="31"/>
      <c r="AL1361" s="31"/>
    </row>
    <row r="1362" spans="1:38" s="97" customFormat="1" x14ac:dyDescent="0.2">
      <c r="A1362" s="115"/>
      <c r="G1362" s="182"/>
      <c r="H1362" s="182"/>
      <c r="K1362" s="31"/>
      <c r="L1362" s="31"/>
      <c r="M1362" s="31"/>
      <c r="N1362" s="31"/>
      <c r="O1362" s="31"/>
      <c r="P1362" s="31"/>
      <c r="Q1362" s="31"/>
      <c r="R1362" s="31"/>
      <c r="S1362" s="31"/>
      <c r="T1362" s="31"/>
      <c r="U1362" s="31"/>
      <c r="V1362" s="31"/>
      <c r="W1362" s="31"/>
      <c r="X1362" s="31"/>
      <c r="Y1362" s="31"/>
      <c r="Z1362" s="31"/>
      <c r="AA1362" s="31"/>
      <c r="AB1362" s="31"/>
      <c r="AC1362" s="31"/>
      <c r="AD1362" s="31"/>
      <c r="AE1362" s="31"/>
      <c r="AF1362" s="31"/>
      <c r="AG1362" s="31"/>
      <c r="AH1362" s="31"/>
      <c r="AI1362" s="31"/>
      <c r="AJ1362" s="31"/>
      <c r="AK1362" s="31"/>
      <c r="AL1362" s="31"/>
    </row>
    <row r="1363" spans="1:38" s="97" customFormat="1" x14ac:dyDescent="0.2">
      <c r="A1363" s="115"/>
      <c r="G1363" s="182"/>
      <c r="H1363" s="182"/>
      <c r="K1363" s="31"/>
      <c r="L1363" s="31"/>
      <c r="M1363" s="31"/>
      <c r="N1363" s="31"/>
      <c r="O1363" s="31"/>
      <c r="P1363" s="31"/>
      <c r="Q1363" s="31"/>
      <c r="R1363" s="31"/>
      <c r="S1363" s="31"/>
      <c r="T1363" s="31"/>
      <c r="U1363" s="31"/>
      <c r="V1363" s="31"/>
      <c r="W1363" s="31"/>
      <c r="X1363" s="31"/>
      <c r="Y1363" s="31"/>
      <c r="Z1363" s="31"/>
      <c r="AA1363" s="31"/>
      <c r="AB1363" s="31"/>
      <c r="AC1363" s="31"/>
      <c r="AD1363" s="31"/>
      <c r="AE1363" s="31"/>
      <c r="AF1363" s="31"/>
      <c r="AG1363" s="31"/>
      <c r="AH1363" s="31"/>
      <c r="AI1363" s="31"/>
      <c r="AJ1363" s="31"/>
      <c r="AK1363" s="31"/>
      <c r="AL1363" s="31"/>
    </row>
    <row r="1364" spans="1:38" x14ac:dyDescent="0.2">
      <c r="A1364" s="115"/>
    </row>
    <row r="1365" spans="1:38" x14ac:dyDescent="0.2">
      <c r="A1365" s="115"/>
    </row>
    <row r="1366" spans="1:38" x14ac:dyDescent="0.2">
      <c r="A1366" s="115"/>
    </row>
    <row r="1367" spans="1:38" x14ac:dyDescent="0.2">
      <c r="A1367" s="115"/>
    </row>
    <row r="1368" spans="1:38" x14ac:dyDescent="0.2">
      <c r="A1368" s="115"/>
    </row>
    <row r="1369" spans="1:38" x14ac:dyDescent="0.2">
      <c r="A1369" s="115"/>
    </row>
    <row r="1370" spans="1:38" x14ac:dyDescent="0.2">
      <c r="A1370" s="115"/>
    </row>
    <row r="1371" spans="1:38" x14ac:dyDescent="0.2">
      <c r="A1371" s="115"/>
    </row>
    <row r="1372" spans="1:38" x14ac:dyDescent="0.2">
      <c r="A1372" s="115"/>
    </row>
    <row r="1373" spans="1:38" x14ac:dyDescent="0.2">
      <c r="A1373" s="115"/>
    </row>
    <row r="1374" spans="1:38" x14ac:dyDescent="0.2">
      <c r="A1374" s="115"/>
    </row>
    <row r="1375" spans="1:38" x14ac:dyDescent="0.2">
      <c r="A1375" s="115"/>
    </row>
    <row r="1376" spans="1:38" x14ac:dyDescent="0.2">
      <c r="A1376" s="115"/>
      <c r="C1376" s="163"/>
      <c r="D1376" s="163"/>
      <c r="E1376" s="163"/>
      <c r="F1376" s="163"/>
    </row>
    <row r="1377" spans="1:6" x14ac:dyDescent="0.2">
      <c r="A1377" s="115"/>
      <c r="C1377" s="163"/>
      <c r="D1377" s="163"/>
      <c r="E1377" s="121"/>
      <c r="F1377" s="121"/>
    </row>
  </sheetData>
  <sortState ref="A2:N58">
    <sortCondition ref="A2:A58"/>
  </sortState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32"/>
  <sheetViews>
    <sheetView topLeftCell="N1" zoomScale="80" zoomScaleNormal="80" workbookViewId="0">
      <selection activeCell="P2" sqref="P2:S87"/>
    </sheetView>
  </sheetViews>
  <sheetFormatPr defaultRowHeight="12.75" x14ac:dyDescent="0.2"/>
  <cols>
    <col min="1" max="1" width="17.85546875" style="31" customWidth="1"/>
    <col min="2" max="4" width="14" style="31" customWidth="1"/>
    <col min="5" max="8" width="10.28515625" style="95" customWidth="1"/>
    <col min="9" max="12" width="18.5703125" style="95" customWidth="1"/>
    <col min="13" max="14" width="10.5703125" style="95" customWidth="1"/>
    <col min="15" max="15" width="14.140625" style="31" customWidth="1"/>
    <col min="16" max="16" width="17.85546875" style="31" customWidth="1"/>
    <col min="17" max="17" width="19.42578125" style="31" customWidth="1"/>
    <col min="18" max="18" width="16.28515625" style="98" customWidth="1"/>
    <col min="19" max="19" width="16.28515625" style="31" customWidth="1"/>
    <col min="20" max="21" width="15.7109375" style="31" customWidth="1"/>
    <col min="22" max="28" width="9.140625" style="31"/>
    <col min="29" max="29" width="31.42578125" style="31" customWidth="1"/>
    <col min="30" max="16384" width="9.140625" style="31"/>
  </cols>
  <sheetData>
    <row r="1" spans="1:40" ht="51" customHeight="1" x14ac:dyDescent="0.2">
      <c r="A1" s="30" t="s">
        <v>0</v>
      </c>
      <c r="B1" s="31" t="s">
        <v>19</v>
      </c>
      <c r="C1" s="31" t="s">
        <v>20</v>
      </c>
      <c r="D1" s="31" t="s">
        <v>21</v>
      </c>
      <c r="E1" s="107" t="s">
        <v>418</v>
      </c>
      <c r="F1" s="107" t="s">
        <v>421</v>
      </c>
      <c r="G1" s="107" t="s">
        <v>419</v>
      </c>
      <c r="H1" s="107" t="s">
        <v>420</v>
      </c>
      <c r="I1" s="107" t="s">
        <v>422</v>
      </c>
      <c r="J1" s="107" t="s">
        <v>423</v>
      </c>
      <c r="K1" s="107" t="s">
        <v>424</v>
      </c>
      <c r="L1" s="107" t="s">
        <v>425</v>
      </c>
      <c r="M1" s="107" t="s">
        <v>426</v>
      </c>
      <c r="N1" s="107" t="s">
        <v>427</v>
      </c>
      <c r="O1" s="87" t="s">
        <v>30</v>
      </c>
      <c r="P1" t="s">
        <v>31</v>
      </c>
      <c r="Q1" t="s">
        <v>32</v>
      </c>
      <c r="R1" s="88" t="s">
        <v>33</v>
      </c>
      <c r="S1" s="88" t="s">
        <v>34</v>
      </c>
      <c r="T1" s="88"/>
      <c r="U1" s="89"/>
      <c r="V1" t="s">
        <v>35</v>
      </c>
      <c r="W1"/>
      <c r="X1" t="s">
        <v>36</v>
      </c>
      <c r="Y1"/>
      <c r="Z1" t="s">
        <v>37</v>
      </c>
      <c r="AA1"/>
      <c r="AB1" t="s">
        <v>38</v>
      </c>
      <c r="AC1"/>
      <c r="AD1" t="s">
        <v>39</v>
      </c>
      <c r="AE1"/>
      <c r="AF1" t="s">
        <v>40</v>
      </c>
      <c r="AG1"/>
      <c r="AH1" t="s">
        <v>41</v>
      </c>
      <c r="AI1"/>
      <c r="AJ1" t="s">
        <v>42</v>
      </c>
      <c r="AK1" t="s">
        <v>43</v>
      </c>
      <c r="AL1" t="s">
        <v>44</v>
      </c>
      <c r="AM1" t="s">
        <v>45</v>
      </c>
      <c r="AN1" t="s">
        <v>46</v>
      </c>
    </row>
    <row r="2" spans="1:40" x14ac:dyDescent="0.2">
      <c r="A2" s="54">
        <v>37270</v>
      </c>
      <c r="B2" s="56">
        <v>32.911999999999999</v>
      </c>
      <c r="C2" s="56">
        <v>6.9619999999999997</v>
      </c>
      <c r="D2" s="56">
        <v>39.873999999999995</v>
      </c>
      <c r="E2" s="108" t="s">
        <v>559</v>
      </c>
      <c r="F2" s="108">
        <v>1</v>
      </c>
      <c r="G2" s="108">
        <v>39.873999999999995</v>
      </c>
      <c r="H2" s="108">
        <v>39.873999999999995</v>
      </c>
      <c r="I2" s="112">
        <v>37270.245833333334</v>
      </c>
      <c r="J2" s="112">
        <v>37270.577777777777</v>
      </c>
      <c r="K2" s="108"/>
      <c r="L2" s="108"/>
      <c r="M2" s="108"/>
      <c r="N2" s="108"/>
      <c r="O2" s="90" t="s">
        <v>244</v>
      </c>
      <c r="P2" s="91">
        <v>35774.309027777781</v>
      </c>
      <c r="Q2" s="91">
        <v>35774.864583333336</v>
      </c>
      <c r="R2" s="88" t="s">
        <v>245</v>
      </c>
      <c r="S2" t="s">
        <v>246</v>
      </c>
      <c r="T2"/>
      <c r="U2" s="89"/>
      <c r="V2">
        <v>50</v>
      </c>
      <c r="W2"/>
      <c r="X2"/>
      <c r="Y2"/>
      <c r="Z2"/>
      <c r="AA2"/>
      <c r="AB2">
        <v>4.9589999999999996</v>
      </c>
      <c r="AC2"/>
      <c r="AD2">
        <v>8430</v>
      </c>
      <c r="AE2"/>
      <c r="AF2">
        <v>15000</v>
      </c>
      <c r="AG2"/>
      <c r="AH2">
        <v>490</v>
      </c>
      <c r="AI2"/>
      <c r="AJ2">
        <v>8500</v>
      </c>
      <c r="AK2" s="92">
        <f t="shared" ref="AK2:AK65" si="0">AB2*28.31685*1000</f>
        <v>140423.25914999997</v>
      </c>
      <c r="AL2" s="92">
        <f t="shared" ref="AL2:AL65" si="1">AK2*AH2/1000000</f>
        <v>68.807396983499984</v>
      </c>
      <c r="AM2" s="92">
        <f t="shared" ref="AM2:AM65" si="2">AK2*AJ2/1000000</f>
        <v>1193.5977027749996</v>
      </c>
      <c r="AN2" s="92">
        <f t="shared" ref="AN2:AN65" si="3">AL2+AM2</f>
        <v>1262.4050997584995</v>
      </c>
    </row>
    <row r="3" spans="1:40" x14ac:dyDescent="0.2">
      <c r="A3" s="54">
        <v>37272</v>
      </c>
      <c r="B3" s="56">
        <v>1331.9679999999998</v>
      </c>
      <c r="C3" s="56">
        <v>0</v>
      </c>
      <c r="D3" s="56">
        <v>1331.9679999999998</v>
      </c>
      <c r="E3" s="108" t="s">
        <v>560</v>
      </c>
      <c r="F3" s="108">
        <v>0.9</v>
      </c>
      <c r="G3" s="108">
        <v>1198.7711999999999</v>
      </c>
      <c r="H3" s="108">
        <v>1198.7711999999999</v>
      </c>
      <c r="I3" s="112">
        <v>37272.586805555555</v>
      </c>
      <c r="J3" s="112">
        <v>37273.160416666666</v>
      </c>
      <c r="K3" s="108"/>
      <c r="L3" s="108"/>
      <c r="M3" s="108"/>
      <c r="N3" s="108"/>
      <c r="O3" s="90" t="s">
        <v>244</v>
      </c>
      <c r="P3" s="91">
        <v>35799.256944444445</v>
      </c>
      <c r="Q3" s="91">
        <v>35799.5</v>
      </c>
      <c r="R3" s="88" t="s">
        <v>247</v>
      </c>
      <c r="S3" t="s">
        <v>248</v>
      </c>
      <c r="T3"/>
      <c r="U3" s="89"/>
      <c r="V3">
        <v>50</v>
      </c>
      <c r="W3"/>
      <c r="X3"/>
      <c r="Y3"/>
      <c r="Z3"/>
      <c r="AA3"/>
      <c r="AB3">
        <v>1.2869999999999999</v>
      </c>
      <c r="AC3"/>
      <c r="AD3">
        <v>898</v>
      </c>
      <c r="AE3"/>
      <c r="AF3">
        <v>1700</v>
      </c>
      <c r="AG3"/>
      <c r="AH3">
        <v>18</v>
      </c>
      <c r="AI3"/>
      <c r="AJ3">
        <v>570</v>
      </c>
      <c r="AK3" s="92">
        <f t="shared" si="0"/>
        <v>36443.785949999998</v>
      </c>
      <c r="AL3" s="92">
        <f t="shared" si="1"/>
        <v>0.65598814709999997</v>
      </c>
      <c r="AM3" s="92">
        <f t="shared" si="2"/>
        <v>20.772957991499997</v>
      </c>
      <c r="AN3" s="92">
        <f t="shared" si="3"/>
        <v>21.428946138599997</v>
      </c>
    </row>
    <row r="4" spans="1:40" x14ac:dyDescent="0.2">
      <c r="A4" s="54">
        <v>37287</v>
      </c>
      <c r="B4" s="56">
        <v>901.03200000000004</v>
      </c>
      <c r="C4" s="56">
        <v>121.83499999999999</v>
      </c>
      <c r="D4" s="56">
        <v>1022.8670000000001</v>
      </c>
      <c r="E4" s="108" t="s">
        <v>561</v>
      </c>
      <c r="F4" s="108">
        <v>1</v>
      </c>
      <c r="G4" s="108">
        <v>1022.8670000000001</v>
      </c>
      <c r="H4" s="108">
        <v>1357.5748000000001</v>
      </c>
      <c r="I4" s="112">
        <v>37287.232638888891</v>
      </c>
      <c r="J4" s="112">
        <v>37288.520833333336</v>
      </c>
      <c r="K4" s="108"/>
      <c r="L4" s="108"/>
      <c r="M4" s="108"/>
      <c r="N4" s="108"/>
      <c r="O4" s="90" t="s">
        <v>244</v>
      </c>
      <c r="P4" s="91">
        <v>35803.40625</v>
      </c>
      <c r="Q4" s="91"/>
      <c r="R4" s="88" t="s">
        <v>249</v>
      </c>
      <c r="S4" t="s">
        <v>250</v>
      </c>
      <c r="T4"/>
      <c r="U4" s="89"/>
      <c r="V4">
        <v>50</v>
      </c>
      <c r="W4"/>
      <c r="X4"/>
      <c r="Y4" t="s">
        <v>52</v>
      </c>
      <c r="Z4">
        <v>0.01</v>
      </c>
      <c r="AA4"/>
      <c r="AB4"/>
      <c r="AC4"/>
      <c r="AD4">
        <v>1760</v>
      </c>
      <c r="AE4"/>
      <c r="AF4">
        <v>2100</v>
      </c>
      <c r="AG4"/>
      <c r="AH4">
        <v>89</v>
      </c>
      <c r="AI4"/>
      <c r="AJ4">
        <v>760</v>
      </c>
      <c r="AK4" s="92">
        <f t="shared" si="0"/>
        <v>0</v>
      </c>
      <c r="AL4" s="92">
        <f t="shared" si="1"/>
        <v>0</v>
      </c>
      <c r="AM4" s="92">
        <f t="shared" si="2"/>
        <v>0</v>
      </c>
      <c r="AN4" s="92">
        <f t="shared" si="3"/>
        <v>0</v>
      </c>
    </row>
    <row r="5" spans="1:40" x14ac:dyDescent="0.2">
      <c r="A5" s="54">
        <v>37308</v>
      </c>
      <c r="B5" s="56">
        <v>498.69600000000003</v>
      </c>
      <c r="C5" s="56">
        <v>6.9619999999999997</v>
      </c>
      <c r="D5" s="56">
        <v>505.65800000000002</v>
      </c>
      <c r="E5" s="108" t="s">
        <v>562</v>
      </c>
      <c r="F5" s="108">
        <v>1</v>
      </c>
      <c r="G5" s="108">
        <v>505.65800000000002</v>
      </c>
      <c r="H5" s="108">
        <v>505.65800000000002</v>
      </c>
      <c r="I5" s="112">
        <v>37308.226388888892</v>
      </c>
      <c r="J5" s="112">
        <v>37308.540972222225</v>
      </c>
      <c r="K5" s="108"/>
      <c r="L5" s="108"/>
      <c r="M5" s="108"/>
      <c r="N5" s="108"/>
      <c r="O5" s="90" t="s">
        <v>244</v>
      </c>
      <c r="P5" s="91">
        <v>35857.371527777781</v>
      </c>
      <c r="Q5" s="91">
        <v>35857.427083333336</v>
      </c>
      <c r="R5" s="88" t="s">
        <v>251</v>
      </c>
      <c r="S5" t="s">
        <v>252</v>
      </c>
      <c r="T5"/>
      <c r="U5" s="89"/>
      <c r="V5">
        <v>50</v>
      </c>
      <c r="W5"/>
      <c r="X5"/>
      <c r="Y5"/>
      <c r="Z5"/>
      <c r="AA5"/>
      <c r="AB5">
        <v>6.9000000000000006E-2</v>
      </c>
      <c r="AC5" t="s">
        <v>67</v>
      </c>
      <c r="AD5">
        <v>10000</v>
      </c>
      <c r="AE5"/>
      <c r="AF5">
        <v>27000</v>
      </c>
      <c r="AG5"/>
      <c r="AH5" s="53"/>
      <c r="AI5"/>
      <c r="AJ5">
        <v>39000</v>
      </c>
      <c r="AK5" s="92">
        <f t="shared" si="0"/>
        <v>1953.86265</v>
      </c>
      <c r="AL5" s="96">
        <f t="shared" si="1"/>
        <v>0</v>
      </c>
      <c r="AM5" s="92">
        <f t="shared" si="2"/>
        <v>76.200643349999993</v>
      </c>
      <c r="AN5" s="92">
        <f t="shared" si="3"/>
        <v>76.200643349999993</v>
      </c>
    </row>
    <row r="6" spans="1:40" x14ac:dyDescent="0.2">
      <c r="A6" s="54">
        <v>37316</v>
      </c>
      <c r="B6" s="56">
        <v>313.63200000000001</v>
      </c>
      <c r="C6" s="56">
        <v>87.024999999999991</v>
      </c>
      <c r="D6" s="56">
        <v>400.65699999999998</v>
      </c>
      <c r="E6" s="108" t="s">
        <v>563</v>
      </c>
      <c r="F6" s="108">
        <v>0.8</v>
      </c>
      <c r="G6" s="108">
        <v>320.5256</v>
      </c>
      <c r="H6" s="108">
        <v>373.94159999999999</v>
      </c>
      <c r="I6" s="112">
        <v>37316.907638888886</v>
      </c>
      <c r="J6" s="112">
        <v>37318.215277777781</v>
      </c>
      <c r="K6" s="108"/>
      <c r="L6" s="108"/>
      <c r="M6" s="108"/>
      <c r="N6" s="108"/>
      <c r="O6" s="90" t="s">
        <v>244</v>
      </c>
      <c r="P6" s="91">
        <v>35996.79583333333</v>
      </c>
      <c r="Q6" s="91">
        <v>35996.836111111108</v>
      </c>
      <c r="R6" s="88" t="s">
        <v>253</v>
      </c>
      <c r="S6" t="s">
        <v>254</v>
      </c>
      <c r="T6"/>
      <c r="U6" s="89"/>
      <c r="V6">
        <v>50</v>
      </c>
      <c r="W6"/>
      <c r="X6"/>
      <c r="Y6"/>
      <c r="Z6"/>
      <c r="AA6"/>
      <c r="AB6">
        <v>35.29</v>
      </c>
      <c r="AC6"/>
      <c r="AD6">
        <v>9.15</v>
      </c>
      <c r="AE6"/>
      <c r="AF6">
        <v>35</v>
      </c>
      <c r="AG6" t="s">
        <v>52</v>
      </c>
      <c r="AH6">
        <v>18</v>
      </c>
      <c r="AI6" t="s">
        <v>52</v>
      </c>
      <c r="AJ6">
        <v>18</v>
      </c>
      <c r="AK6" s="92">
        <f t="shared" si="0"/>
        <v>999301.63650000002</v>
      </c>
      <c r="AL6" s="92">
        <f t="shared" si="1"/>
        <v>17.987429457000001</v>
      </c>
      <c r="AM6" s="92">
        <f t="shared" si="2"/>
        <v>17.987429457000001</v>
      </c>
      <c r="AN6" s="92">
        <f t="shared" si="3"/>
        <v>35.974858914000002</v>
      </c>
    </row>
    <row r="7" spans="1:40" x14ac:dyDescent="0.2">
      <c r="A7" s="59">
        <v>37652</v>
      </c>
      <c r="B7" s="40">
        <v>125.84</v>
      </c>
      <c r="C7" s="42">
        <v>14.75</v>
      </c>
      <c r="D7" s="40">
        <v>140.59</v>
      </c>
      <c r="E7" s="108" t="s">
        <v>517</v>
      </c>
      <c r="F7" s="108">
        <v>0.8</v>
      </c>
      <c r="G7" s="108">
        <v>112.47200000000001</v>
      </c>
      <c r="H7" s="108">
        <v>112.47200000000001</v>
      </c>
      <c r="I7" s="112">
        <v>37652.32916666667</v>
      </c>
      <c r="J7" s="112">
        <v>37652.731944444444</v>
      </c>
      <c r="K7" s="108"/>
      <c r="L7" s="108"/>
      <c r="M7" s="108"/>
      <c r="N7" s="108"/>
      <c r="O7" s="90" t="s">
        <v>244</v>
      </c>
      <c r="P7" s="91">
        <v>36149.9375</v>
      </c>
      <c r="Q7" s="91"/>
      <c r="R7" s="88" t="s">
        <v>255</v>
      </c>
      <c r="S7" t="s">
        <v>256</v>
      </c>
      <c r="T7"/>
      <c r="U7" s="89"/>
      <c r="V7">
        <v>50</v>
      </c>
      <c r="W7"/>
      <c r="X7"/>
      <c r="Y7" t="s">
        <v>52</v>
      </c>
      <c r="Z7">
        <v>0.01</v>
      </c>
      <c r="AA7"/>
      <c r="AB7"/>
      <c r="AC7"/>
      <c r="AD7">
        <v>4890</v>
      </c>
      <c r="AE7"/>
      <c r="AF7">
        <v>7500</v>
      </c>
      <c r="AG7"/>
      <c r="AH7">
        <v>280</v>
      </c>
      <c r="AI7"/>
      <c r="AJ7">
        <v>3500</v>
      </c>
      <c r="AK7" s="92">
        <f t="shared" si="0"/>
        <v>0</v>
      </c>
      <c r="AL7" s="92">
        <f t="shared" si="1"/>
        <v>0</v>
      </c>
      <c r="AM7" s="92">
        <f t="shared" si="2"/>
        <v>0</v>
      </c>
      <c r="AN7" s="92">
        <f t="shared" si="3"/>
        <v>0</v>
      </c>
    </row>
    <row r="8" spans="1:40" x14ac:dyDescent="0.2">
      <c r="A8" s="59">
        <v>37684</v>
      </c>
      <c r="B8" s="40">
        <v>1024.5840000000001</v>
      </c>
      <c r="C8" s="42">
        <v>194.7</v>
      </c>
      <c r="D8" s="40">
        <v>1219.2840000000001</v>
      </c>
      <c r="E8" s="108" t="s">
        <v>518</v>
      </c>
      <c r="F8" s="108">
        <v>0.8</v>
      </c>
      <c r="G8" s="108">
        <v>975.42720000000008</v>
      </c>
      <c r="H8" s="108">
        <v>1684.2132000000001</v>
      </c>
      <c r="I8" s="112">
        <v>37684.68472222222</v>
      </c>
      <c r="J8" s="112">
        <v>37687.779166666667</v>
      </c>
      <c r="K8" s="108"/>
      <c r="L8" s="108" t="s">
        <v>428</v>
      </c>
      <c r="M8" s="108"/>
      <c r="N8" s="108"/>
      <c r="O8" s="90" t="s">
        <v>244</v>
      </c>
      <c r="P8" s="91">
        <v>36158.256944444445</v>
      </c>
      <c r="Q8" s="91">
        <v>36158.513194444444</v>
      </c>
      <c r="R8" s="88" t="s">
        <v>257</v>
      </c>
      <c r="S8" t="s">
        <v>258</v>
      </c>
      <c r="T8"/>
      <c r="U8" s="89"/>
      <c r="V8">
        <v>50</v>
      </c>
      <c r="W8"/>
      <c r="X8"/>
      <c r="Y8"/>
      <c r="Z8"/>
      <c r="AA8" t="s">
        <v>52</v>
      </c>
      <c r="AB8">
        <v>0.01</v>
      </c>
      <c r="AC8"/>
      <c r="AD8">
        <v>4000</v>
      </c>
      <c r="AE8"/>
      <c r="AF8">
        <v>6900</v>
      </c>
      <c r="AG8"/>
      <c r="AH8">
        <v>920</v>
      </c>
      <c r="AI8"/>
      <c r="AJ8">
        <v>1600</v>
      </c>
      <c r="AK8" s="92">
        <f t="shared" si="0"/>
        <v>283.16849999999999</v>
      </c>
      <c r="AL8" s="92">
        <f t="shared" si="1"/>
        <v>0.26051501999999999</v>
      </c>
      <c r="AM8" s="92">
        <f t="shared" si="2"/>
        <v>0.45306959999999996</v>
      </c>
      <c r="AN8" s="92">
        <f t="shared" si="3"/>
        <v>0.71358462</v>
      </c>
    </row>
    <row r="9" spans="1:40" x14ac:dyDescent="0.2">
      <c r="A9" s="59">
        <v>37694</v>
      </c>
      <c r="B9" s="40">
        <v>26.4</v>
      </c>
      <c r="C9" s="42">
        <v>0</v>
      </c>
      <c r="D9" s="40">
        <v>26.4</v>
      </c>
      <c r="E9" s="108" t="s">
        <v>520</v>
      </c>
      <c r="F9" s="108">
        <v>1</v>
      </c>
      <c r="G9" s="108">
        <v>26.4</v>
      </c>
      <c r="H9" s="108">
        <v>26.4</v>
      </c>
      <c r="I9" s="112">
        <v>37694.555555555555</v>
      </c>
      <c r="J9" s="112">
        <v>37696.504861111112</v>
      </c>
      <c r="K9" s="108"/>
      <c r="L9" s="108" t="s">
        <v>496</v>
      </c>
      <c r="M9" s="108"/>
      <c r="N9" s="108"/>
      <c r="O9" s="90" t="s">
        <v>244</v>
      </c>
      <c r="P9" s="91">
        <v>36171.297222222223</v>
      </c>
      <c r="Q9" s="91">
        <v>36171.951388888891</v>
      </c>
      <c r="R9" s="88" t="s">
        <v>259</v>
      </c>
      <c r="S9" t="s">
        <v>260</v>
      </c>
      <c r="T9"/>
      <c r="U9" s="89"/>
      <c r="V9">
        <v>50</v>
      </c>
      <c r="W9"/>
      <c r="X9"/>
      <c r="Y9"/>
      <c r="Z9"/>
      <c r="AA9" t="s">
        <v>52</v>
      </c>
      <c r="AB9">
        <v>0.01</v>
      </c>
      <c r="AC9"/>
      <c r="AD9">
        <v>842</v>
      </c>
      <c r="AE9"/>
      <c r="AF9">
        <v>1800</v>
      </c>
      <c r="AG9" t="s">
        <v>52</v>
      </c>
      <c r="AH9">
        <v>18</v>
      </c>
      <c r="AI9" t="s">
        <v>52</v>
      </c>
      <c r="AJ9">
        <v>18</v>
      </c>
      <c r="AK9" s="92">
        <f t="shared" si="0"/>
        <v>283.16849999999999</v>
      </c>
      <c r="AL9" s="92">
        <f t="shared" si="1"/>
        <v>5.0970329999999991E-3</v>
      </c>
      <c r="AM9" s="92">
        <f t="shared" si="2"/>
        <v>5.0970329999999991E-3</v>
      </c>
      <c r="AN9" s="92">
        <f t="shared" si="3"/>
        <v>1.0194065999999998E-2</v>
      </c>
    </row>
    <row r="10" spans="1:40" x14ac:dyDescent="0.2">
      <c r="A10" s="59">
        <v>37715</v>
      </c>
      <c r="B10" s="40">
        <v>539</v>
      </c>
      <c r="C10" s="42">
        <v>0</v>
      </c>
      <c r="D10" s="40">
        <v>539</v>
      </c>
      <c r="E10" s="108" t="s">
        <v>521</v>
      </c>
      <c r="F10" s="108">
        <v>1</v>
      </c>
      <c r="G10" s="108">
        <v>539</v>
      </c>
      <c r="H10" s="108">
        <v>627.44000000000005</v>
      </c>
      <c r="I10" s="112">
        <v>37715.694444444445</v>
      </c>
      <c r="J10" s="112">
        <v>37716.064583333333</v>
      </c>
      <c r="K10" s="108"/>
      <c r="L10" s="108" t="s">
        <v>519</v>
      </c>
      <c r="M10" s="108"/>
      <c r="N10" s="108"/>
      <c r="O10" s="90" t="s">
        <v>244</v>
      </c>
      <c r="P10" s="91">
        <v>36177.5625</v>
      </c>
      <c r="Q10" s="91">
        <v>36177.78125</v>
      </c>
      <c r="R10" s="88" t="s">
        <v>261</v>
      </c>
      <c r="S10" t="s">
        <v>262</v>
      </c>
      <c r="T10"/>
      <c r="U10" s="89"/>
      <c r="V10">
        <v>50</v>
      </c>
      <c r="W10"/>
      <c r="X10"/>
      <c r="Y10"/>
      <c r="Z10"/>
      <c r="AA10"/>
      <c r="AB10">
        <v>11.12</v>
      </c>
      <c r="AC10"/>
      <c r="AD10">
        <v>778</v>
      </c>
      <c r="AE10"/>
      <c r="AF10">
        <v>1300</v>
      </c>
      <c r="AG10"/>
      <c r="AH10">
        <v>51</v>
      </c>
      <c r="AI10"/>
      <c r="AJ10">
        <v>550</v>
      </c>
      <c r="AK10" s="92">
        <f t="shared" si="0"/>
        <v>314883.37199999997</v>
      </c>
      <c r="AL10" s="92">
        <f t="shared" si="1"/>
        <v>16.059051971999999</v>
      </c>
      <c r="AM10" s="92">
        <f t="shared" si="2"/>
        <v>173.1858546</v>
      </c>
      <c r="AN10" s="92">
        <f t="shared" si="3"/>
        <v>189.24490657199999</v>
      </c>
    </row>
    <row r="11" spans="1:40" x14ac:dyDescent="0.2">
      <c r="A11" s="59">
        <v>37991</v>
      </c>
      <c r="B11" s="40">
        <v>286</v>
      </c>
      <c r="C11" s="42">
        <v>0</v>
      </c>
      <c r="D11" s="40">
        <v>286</v>
      </c>
      <c r="E11" s="108" t="s">
        <v>522</v>
      </c>
      <c r="F11" s="108">
        <v>0</v>
      </c>
      <c r="G11" s="108">
        <v>0</v>
      </c>
      <c r="H11" s="108">
        <v>0</v>
      </c>
      <c r="I11" s="112">
        <v>37990.70208333333</v>
      </c>
      <c r="J11" s="112">
        <v>37990.964583333334</v>
      </c>
      <c r="K11" s="119">
        <v>37990.59375</v>
      </c>
      <c r="L11" s="119">
        <v>37991.125</v>
      </c>
      <c r="M11" s="117" t="s">
        <v>428</v>
      </c>
      <c r="N11" s="108"/>
      <c r="O11" s="90" t="s">
        <v>244</v>
      </c>
      <c r="P11" s="91">
        <v>36232.627083333333</v>
      </c>
      <c r="Q11" s="91">
        <v>36232.677777777775</v>
      </c>
      <c r="R11" s="88" t="s">
        <v>263</v>
      </c>
      <c r="S11" t="s">
        <v>264</v>
      </c>
      <c r="T11"/>
      <c r="U11" s="89"/>
      <c r="V11">
        <v>50</v>
      </c>
      <c r="W11"/>
      <c r="X11"/>
      <c r="Y11"/>
      <c r="Z11"/>
      <c r="AA11"/>
      <c r="AB11">
        <v>0.13</v>
      </c>
      <c r="AC11"/>
      <c r="AD11">
        <v>7440</v>
      </c>
      <c r="AE11"/>
      <c r="AF11">
        <v>9400</v>
      </c>
      <c r="AG11"/>
      <c r="AH11">
        <v>340</v>
      </c>
      <c r="AI11"/>
      <c r="AJ11">
        <v>2800</v>
      </c>
      <c r="AK11" s="92">
        <f t="shared" si="0"/>
        <v>3681.1905000000002</v>
      </c>
      <c r="AL11" s="92">
        <f t="shared" si="1"/>
        <v>1.2516047699999999</v>
      </c>
      <c r="AM11" s="92">
        <f t="shared" si="2"/>
        <v>10.307333400000001</v>
      </c>
      <c r="AN11" s="92">
        <f t="shared" si="3"/>
        <v>11.558938170000001</v>
      </c>
    </row>
    <row r="12" spans="1:40" x14ac:dyDescent="0.2">
      <c r="A12" s="152">
        <v>38003</v>
      </c>
      <c r="B12" s="85">
        <v>822.80000000000007</v>
      </c>
      <c r="C12" s="81">
        <v>88.5</v>
      </c>
      <c r="D12" s="85">
        <v>911.30000000000007</v>
      </c>
      <c r="E12" s="108" t="s">
        <v>523</v>
      </c>
      <c r="F12" s="108">
        <v>1</v>
      </c>
      <c r="G12" s="108">
        <v>911.30000000000007</v>
      </c>
      <c r="H12" s="108">
        <v>911.30000000000007</v>
      </c>
      <c r="I12" s="112">
        <v>38003.373611111114</v>
      </c>
      <c r="J12" s="112">
        <v>38003.834722222222</v>
      </c>
      <c r="K12" s="119">
        <v>38003.010416666664</v>
      </c>
      <c r="L12" s="119">
        <v>38003.458333333336</v>
      </c>
      <c r="M12" s="117" t="s">
        <v>445</v>
      </c>
      <c r="N12" s="108"/>
      <c r="O12" s="90" t="s">
        <v>244</v>
      </c>
      <c r="P12" s="91">
        <v>36234.615972222222</v>
      </c>
      <c r="Q12" s="91">
        <v>36236.338888888888</v>
      </c>
      <c r="R12" s="88" t="s">
        <v>265</v>
      </c>
      <c r="S12" t="s">
        <v>266</v>
      </c>
      <c r="T12"/>
      <c r="U12" s="89"/>
      <c r="V12">
        <v>50</v>
      </c>
      <c r="W12"/>
      <c r="X12"/>
      <c r="Y12"/>
      <c r="Z12"/>
      <c r="AA12"/>
      <c r="AB12">
        <v>4.2939999999999996</v>
      </c>
      <c r="AC12"/>
      <c r="AD12">
        <v>2232</v>
      </c>
      <c r="AE12"/>
      <c r="AF12">
        <v>3500</v>
      </c>
      <c r="AG12"/>
      <c r="AH12">
        <v>190</v>
      </c>
      <c r="AI12"/>
      <c r="AJ12">
        <v>1300</v>
      </c>
      <c r="AK12" s="92">
        <f t="shared" si="0"/>
        <v>121592.55389999998</v>
      </c>
      <c r="AL12" s="92">
        <f t="shared" si="1"/>
        <v>23.102585240999996</v>
      </c>
      <c r="AM12" s="92">
        <f t="shared" si="2"/>
        <v>158.07032006999998</v>
      </c>
      <c r="AN12" s="92">
        <f t="shared" si="3"/>
        <v>181.17290531099997</v>
      </c>
    </row>
    <row r="13" spans="1:40" x14ac:dyDescent="0.2">
      <c r="A13" s="152">
        <v>38037</v>
      </c>
      <c r="B13" s="85">
        <v>356.4</v>
      </c>
      <c r="C13" s="81">
        <v>70.8</v>
      </c>
      <c r="D13" s="85">
        <v>427.2</v>
      </c>
      <c r="E13" s="108" t="s">
        <v>524</v>
      </c>
      <c r="F13" s="108">
        <v>1</v>
      </c>
      <c r="G13" s="108">
        <v>427.2</v>
      </c>
      <c r="H13" s="108">
        <v>440.13599999999997</v>
      </c>
      <c r="I13" s="112">
        <v>38037.594444444447</v>
      </c>
      <c r="J13" s="112">
        <v>38039.195138888892</v>
      </c>
      <c r="K13" s="108"/>
      <c r="L13" s="108"/>
      <c r="M13" s="108" t="s">
        <v>525</v>
      </c>
      <c r="N13" s="108"/>
      <c r="O13" s="90" t="s">
        <v>244</v>
      </c>
      <c r="P13" s="91">
        <v>36528.651388888888</v>
      </c>
      <c r="Q13" s="91">
        <v>36529.438888888886</v>
      </c>
      <c r="R13" s="88" t="s">
        <v>267</v>
      </c>
      <c r="S13" t="s">
        <v>268</v>
      </c>
      <c r="T13"/>
      <c r="U13" s="89"/>
      <c r="V13">
        <v>50</v>
      </c>
      <c r="W13"/>
      <c r="X13"/>
      <c r="Y13"/>
      <c r="Z13"/>
      <c r="AA13"/>
      <c r="AB13">
        <v>0.86</v>
      </c>
      <c r="AC13"/>
      <c r="AD13">
        <v>38600</v>
      </c>
      <c r="AE13"/>
      <c r="AF13">
        <v>60000</v>
      </c>
      <c r="AG13"/>
      <c r="AH13">
        <v>370</v>
      </c>
      <c r="AI13"/>
      <c r="AJ13">
        <v>35000</v>
      </c>
      <c r="AK13" s="92">
        <f t="shared" si="0"/>
        <v>24352.490999999998</v>
      </c>
      <c r="AL13" s="92">
        <f t="shared" si="1"/>
        <v>9.0104216699999995</v>
      </c>
      <c r="AM13" s="92">
        <f t="shared" si="2"/>
        <v>852.33718499999986</v>
      </c>
      <c r="AN13" s="92">
        <f t="shared" si="3"/>
        <v>861.34760666999989</v>
      </c>
    </row>
    <row r="14" spans="1:40" x14ac:dyDescent="0.2">
      <c r="A14" s="59">
        <v>38351</v>
      </c>
      <c r="B14" s="40">
        <v>17.16</v>
      </c>
      <c r="C14" s="42">
        <v>0</v>
      </c>
      <c r="D14" s="40">
        <v>17.16</v>
      </c>
      <c r="E14" s="122" t="s">
        <v>494</v>
      </c>
      <c r="F14" s="108">
        <v>0</v>
      </c>
      <c r="G14" s="108">
        <v>0</v>
      </c>
      <c r="H14" s="108">
        <v>0</v>
      </c>
      <c r="I14" s="112">
        <v>38353.706944444442</v>
      </c>
      <c r="J14" s="112">
        <v>38354.01458333333</v>
      </c>
      <c r="K14" s="119">
        <v>38353.583333333336</v>
      </c>
      <c r="L14" s="119">
        <v>38354.041666666664</v>
      </c>
      <c r="M14" s="107" t="s">
        <v>492</v>
      </c>
      <c r="N14" s="108"/>
      <c r="O14" s="90" t="s">
        <v>244</v>
      </c>
      <c r="P14" s="91">
        <v>36578.477083333331</v>
      </c>
      <c r="Q14" s="91">
        <v>36580.434027777781</v>
      </c>
      <c r="R14" s="88" t="s">
        <v>269</v>
      </c>
      <c r="S14" t="s">
        <v>270</v>
      </c>
      <c r="T14"/>
      <c r="U14" s="89"/>
      <c r="V14">
        <v>50</v>
      </c>
      <c r="W14"/>
      <c r="X14"/>
      <c r="Y14"/>
      <c r="Z14"/>
      <c r="AA14"/>
      <c r="AB14">
        <v>24.8</v>
      </c>
      <c r="AC14"/>
      <c r="AD14">
        <v>1590</v>
      </c>
      <c r="AE14"/>
      <c r="AF14">
        <v>2800</v>
      </c>
      <c r="AG14"/>
      <c r="AH14">
        <v>48</v>
      </c>
      <c r="AI14"/>
      <c r="AJ14">
        <v>750</v>
      </c>
      <c r="AK14" s="92">
        <f t="shared" si="0"/>
        <v>702257.88</v>
      </c>
      <c r="AL14" s="92">
        <f t="shared" si="1"/>
        <v>33.708378240000002</v>
      </c>
      <c r="AM14" s="92">
        <f t="shared" si="2"/>
        <v>526.69340999999997</v>
      </c>
      <c r="AN14" s="92">
        <f t="shared" si="3"/>
        <v>560.40178823999997</v>
      </c>
    </row>
    <row r="15" spans="1:40" x14ac:dyDescent="0.2">
      <c r="A15" s="59">
        <v>38355</v>
      </c>
      <c r="B15" s="40">
        <v>1866.3040000000001</v>
      </c>
      <c r="C15" s="42">
        <v>203.55</v>
      </c>
      <c r="D15" s="40">
        <v>2069.8539999999998</v>
      </c>
      <c r="E15" s="122" t="s">
        <v>490</v>
      </c>
      <c r="F15" s="108">
        <v>0.8</v>
      </c>
      <c r="G15" s="108">
        <v>1655.8832</v>
      </c>
      <c r="H15" s="108">
        <v>1655.8832</v>
      </c>
      <c r="I15" s="112">
        <v>38355.550000000003</v>
      </c>
      <c r="J15" s="112">
        <v>38355.790277777778</v>
      </c>
      <c r="K15" s="119">
        <v>38355.416666666664</v>
      </c>
      <c r="L15" s="119">
        <v>38355.6875</v>
      </c>
      <c r="M15" s="107" t="s">
        <v>493</v>
      </c>
      <c r="N15" s="108"/>
      <c r="O15" s="90" t="s">
        <v>244</v>
      </c>
      <c r="P15" s="91">
        <v>36623.525694444441</v>
      </c>
      <c r="Q15" s="91">
        <v>36624.025000000001</v>
      </c>
      <c r="R15" s="88" t="s">
        <v>271</v>
      </c>
      <c r="S15" t="s">
        <v>272</v>
      </c>
      <c r="T15"/>
      <c r="U15" s="89"/>
      <c r="V15">
        <v>50</v>
      </c>
      <c r="W15"/>
      <c r="X15"/>
      <c r="Y15"/>
      <c r="Z15"/>
      <c r="AA15"/>
      <c r="AB15">
        <v>4.4000000000000004</v>
      </c>
      <c r="AC15"/>
      <c r="AD15">
        <v>1500</v>
      </c>
      <c r="AE15"/>
      <c r="AF15">
        <v>2500</v>
      </c>
      <c r="AG15" t="s">
        <v>52</v>
      </c>
      <c r="AH15">
        <v>18</v>
      </c>
      <c r="AI15"/>
      <c r="AJ15">
        <v>1300</v>
      </c>
      <c r="AK15" s="92">
        <f t="shared" si="0"/>
        <v>124594.14000000001</v>
      </c>
      <c r="AL15" s="92">
        <f t="shared" si="1"/>
        <v>2.2426945200000006</v>
      </c>
      <c r="AM15" s="92">
        <f t="shared" si="2"/>
        <v>161.97238200000004</v>
      </c>
      <c r="AN15" s="92">
        <f t="shared" si="3"/>
        <v>164.21507652000003</v>
      </c>
    </row>
    <row r="16" spans="1:40" x14ac:dyDescent="0.2">
      <c r="A16" s="59">
        <v>38365</v>
      </c>
      <c r="B16" s="40">
        <v>147.4</v>
      </c>
      <c r="C16" s="42">
        <v>0</v>
      </c>
      <c r="D16" s="40">
        <v>147.4</v>
      </c>
      <c r="E16" s="122" t="s">
        <v>489</v>
      </c>
      <c r="F16" s="108">
        <v>0</v>
      </c>
      <c r="G16" s="108">
        <v>0</v>
      </c>
      <c r="H16" s="108">
        <v>0</v>
      </c>
      <c r="I16" s="112">
        <v>38363.564583333333</v>
      </c>
      <c r="J16" s="112">
        <v>38365.350694444445</v>
      </c>
      <c r="K16" s="108"/>
      <c r="L16" s="108"/>
      <c r="M16" s="107" t="s">
        <v>447</v>
      </c>
      <c r="N16" s="108"/>
      <c r="O16" s="90" t="s">
        <v>244</v>
      </c>
      <c r="P16" s="91">
        <v>36791.525000000001</v>
      </c>
      <c r="Q16" s="91">
        <v>36791.879166666666</v>
      </c>
      <c r="R16" s="88" t="s">
        <v>273</v>
      </c>
      <c r="S16" t="s">
        <v>274</v>
      </c>
      <c r="T16"/>
      <c r="U16" s="89"/>
      <c r="V16">
        <v>50</v>
      </c>
      <c r="W16"/>
      <c r="X16"/>
      <c r="Y16"/>
      <c r="Z16"/>
      <c r="AA16"/>
      <c r="AB16">
        <v>39</v>
      </c>
      <c r="AC16"/>
      <c r="AD16"/>
      <c r="AE16"/>
      <c r="AF16">
        <v>78</v>
      </c>
      <c r="AG16" t="s">
        <v>52</v>
      </c>
      <c r="AH16">
        <v>18</v>
      </c>
      <c r="AI16" t="s">
        <v>52</v>
      </c>
      <c r="AJ16">
        <v>18</v>
      </c>
      <c r="AK16" s="92">
        <f t="shared" si="0"/>
        <v>1104357.1500000001</v>
      </c>
      <c r="AL16" s="92">
        <f t="shared" si="1"/>
        <v>19.878428700000004</v>
      </c>
      <c r="AM16" s="92">
        <f t="shared" si="2"/>
        <v>19.878428700000004</v>
      </c>
      <c r="AN16" s="92">
        <f t="shared" si="3"/>
        <v>39.756857400000008</v>
      </c>
    </row>
    <row r="17" spans="1:40" x14ac:dyDescent="0.2">
      <c r="A17" s="59">
        <v>38404</v>
      </c>
      <c r="B17" s="40">
        <v>542.30000000000007</v>
      </c>
      <c r="C17" s="42">
        <v>0</v>
      </c>
      <c r="D17" s="40">
        <v>542.30000000000007</v>
      </c>
      <c r="E17" s="122" t="s">
        <v>488</v>
      </c>
      <c r="F17" s="108">
        <v>0</v>
      </c>
      <c r="G17" s="108">
        <v>0</v>
      </c>
      <c r="H17" s="108">
        <v>0</v>
      </c>
      <c r="I17" s="108"/>
      <c r="J17" s="108"/>
      <c r="K17" s="108"/>
      <c r="L17" s="108"/>
      <c r="M17" s="108"/>
      <c r="N17" s="108"/>
      <c r="O17" s="90" t="s">
        <v>244</v>
      </c>
      <c r="P17" s="91">
        <v>36876.262499999997</v>
      </c>
      <c r="Q17" s="91">
        <v>36876.697222222225</v>
      </c>
      <c r="R17" s="88" t="s">
        <v>275</v>
      </c>
      <c r="S17" t="s">
        <v>276</v>
      </c>
      <c r="T17"/>
      <c r="U17" s="89"/>
      <c r="V17">
        <v>50</v>
      </c>
      <c r="W17"/>
      <c r="X17"/>
      <c r="Y17"/>
      <c r="Z17"/>
      <c r="AA17"/>
      <c r="AB17">
        <v>3.2570000000000001</v>
      </c>
      <c r="AC17"/>
      <c r="AD17"/>
      <c r="AE17"/>
      <c r="AF17">
        <v>29160</v>
      </c>
      <c r="AG17" t="s">
        <v>52</v>
      </c>
      <c r="AH17">
        <v>18</v>
      </c>
      <c r="AI17"/>
      <c r="AJ17">
        <v>19000</v>
      </c>
      <c r="AK17" s="92">
        <f t="shared" si="0"/>
        <v>92227.980450000003</v>
      </c>
      <c r="AL17" s="92">
        <f t="shared" si="1"/>
        <v>1.6601036481000002</v>
      </c>
      <c r="AM17" s="92">
        <f t="shared" si="2"/>
        <v>1752.33162855</v>
      </c>
      <c r="AN17" s="92">
        <f t="shared" si="3"/>
        <v>1753.9917321981</v>
      </c>
    </row>
    <row r="18" spans="1:40" x14ac:dyDescent="0.2">
      <c r="A18" s="59">
        <v>38403</v>
      </c>
      <c r="B18" s="40">
        <v>528</v>
      </c>
      <c r="C18" s="42">
        <v>44.25</v>
      </c>
      <c r="D18" s="40">
        <v>572.25</v>
      </c>
      <c r="E18" s="122" t="s">
        <v>488</v>
      </c>
      <c r="F18" s="108">
        <v>0.95</v>
      </c>
      <c r="G18" s="108">
        <v>543.63749999999993</v>
      </c>
      <c r="H18" s="108">
        <v>543.63749999999993</v>
      </c>
      <c r="I18" s="112">
        <v>38403.433333333334</v>
      </c>
      <c r="J18" s="112">
        <v>38404.020138888889</v>
      </c>
      <c r="K18" s="119">
        <v>38402.9375</v>
      </c>
      <c r="L18" s="119">
        <v>38403.708333333336</v>
      </c>
      <c r="M18" s="107" t="s">
        <v>428</v>
      </c>
      <c r="N18" s="117">
        <v>1</v>
      </c>
      <c r="O18" s="90" t="s">
        <v>244</v>
      </c>
      <c r="P18" s="91">
        <v>36905.28125</v>
      </c>
      <c r="Q18" s="91">
        <v>36905.525694444441</v>
      </c>
      <c r="R18" s="88" t="s">
        <v>277</v>
      </c>
      <c r="S18" t="s">
        <v>278</v>
      </c>
      <c r="T18"/>
      <c r="U18" s="89"/>
      <c r="V18">
        <v>50</v>
      </c>
      <c r="W18"/>
      <c r="X18"/>
      <c r="Y18"/>
      <c r="Z18"/>
      <c r="AA18"/>
      <c r="AB18">
        <v>8.7955000000000005</v>
      </c>
      <c r="AC18"/>
      <c r="AD18">
        <v>1011</v>
      </c>
      <c r="AE18"/>
      <c r="AF18">
        <v>1800</v>
      </c>
      <c r="AG18"/>
      <c r="AH18">
        <v>26</v>
      </c>
      <c r="AI18"/>
      <c r="AJ18">
        <v>690</v>
      </c>
      <c r="AK18" s="92">
        <f t="shared" si="0"/>
        <v>249060.85417500001</v>
      </c>
      <c r="AL18" s="92">
        <f t="shared" si="1"/>
        <v>6.4755822085500006</v>
      </c>
      <c r="AM18" s="92">
        <f t="shared" si="2"/>
        <v>171.85198938075001</v>
      </c>
      <c r="AN18" s="92">
        <f t="shared" si="3"/>
        <v>178.32757158930002</v>
      </c>
    </row>
    <row r="19" spans="1:40" x14ac:dyDescent="0.2">
      <c r="A19" s="59">
        <v>38428</v>
      </c>
      <c r="B19" s="40">
        <v>1409.1439999999998</v>
      </c>
      <c r="C19" s="42">
        <v>159.29999999999998</v>
      </c>
      <c r="D19" s="40">
        <v>1568.444</v>
      </c>
      <c r="E19" s="122" t="s">
        <v>487</v>
      </c>
      <c r="F19" s="108">
        <v>0.95</v>
      </c>
      <c r="G19" s="108">
        <v>1490.0218</v>
      </c>
      <c r="H19" s="108">
        <v>1490.0218</v>
      </c>
      <c r="I19" s="112">
        <v>38428.825694444444</v>
      </c>
      <c r="J19" s="112">
        <v>38429.541666666664</v>
      </c>
      <c r="K19" s="108"/>
      <c r="L19" s="108" t="s">
        <v>428</v>
      </c>
      <c r="M19" s="108"/>
      <c r="N19" s="108"/>
      <c r="O19" s="90" t="s">
        <v>244</v>
      </c>
      <c r="P19" s="91">
        <v>36920.28125</v>
      </c>
      <c r="Q19" s="91">
        <v>36920.579861111109</v>
      </c>
      <c r="R19" s="88" t="s">
        <v>279</v>
      </c>
      <c r="S19" t="s">
        <v>280</v>
      </c>
      <c r="T19"/>
      <c r="U19" s="89"/>
      <c r="V19">
        <v>50</v>
      </c>
      <c r="W19"/>
      <c r="X19"/>
      <c r="Y19"/>
      <c r="Z19"/>
      <c r="AA19"/>
      <c r="AB19">
        <v>5.141</v>
      </c>
      <c r="AC19" t="s">
        <v>67</v>
      </c>
      <c r="AD19">
        <v>2100</v>
      </c>
      <c r="AE19"/>
      <c r="AF19">
        <v>20000</v>
      </c>
      <c r="AG19" t="s">
        <v>52</v>
      </c>
      <c r="AH19">
        <v>18</v>
      </c>
      <c r="AI19"/>
      <c r="AJ19">
        <v>9600</v>
      </c>
      <c r="AK19" s="92">
        <f t="shared" si="0"/>
        <v>145576.92584999997</v>
      </c>
      <c r="AL19" s="92">
        <f t="shared" si="1"/>
        <v>2.6203846652999996</v>
      </c>
      <c r="AM19" s="92">
        <f t="shared" si="2"/>
        <v>1397.5384881599996</v>
      </c>
      <c r="AN19" s="92">
        <f t="shared" si="3"/>
        <v>1400.1588728252996</v>
      </c>
    </row>
    <row r="20" spans="1:40" x14ac:dyDescent="0.2">
      <c r="A20" s="59">
        <v>38429</v>
      </c>
      <c r="B20" s="40">
        <v>205.92000000000002</v>
      </c>
      <c r="C20" s="42">
        <v>0</v>
      </c>
      <c r="D20" s="40">
        <v>205.92000000000002</v>
      </c>
      <c r="E20" s="122" t="s">
        <v>495</v>
      </c>
      <c r="F20" s="108">
        <v>0</v>
      </c>
      <c r="G20" s="108">
        <v>0</v>
      </c>
      <c r="H20" s="108">
        <v>0</v>
      </c>
      <c r="I20" s="112">
        <v>38429.686805555553</v>
      </c>
      <c r="J20" s="112">
        <v>38430.84375</v>
      </c>
      <c r="K20" s="108"/>
      <c r="L20" s="108" t="s">
        <v>496</v>
      </c>
      <c r="M20" s="108"/>
      <c r="N20" s="108"/>
      <c r="O20" s="90" t="s">
        <v>244</v>
      </c>
      <c r="P20" s="91">
        <v>36946.263194444444</v>
      </c>
      <c r="Q20" s="91">
        <v>36946.560416666667</v>
      </c>
      <c r="R20" s="88" t="s">
        <v>281</v>
      </c>
      <c r="S20" t="s">
        <v>282</v>
      </c>
      <c r="T20"/>
      <c r="U20" s="89"/>
      <c r="V20">
        <v>50</v>
      </c>
      <c r="W20"/>
      <c r="X20"/>
      <c r="Y20"/>
      <c r="Z20"/>
      <c r="AA20"/>
      <c r="AB20">
        <v>14.782999999999999</v>
      </c>
      <c r="AC20" t="s">
        <v>67</v>
      </c>
      <c r="AD20">
        <v>1040</v>
      </c>
      <c r="AE20"/>
      <c r="AF20">
        <v>5000</v>
      </c>
      <c r="AG20" t="s">
        <v>52</v>
      </c>
      <c r="AH20">
        <v>18</v>
      </c>
      <c r="AI20"/>
      <c r="AJ20">
        <v>2300</v>
      </c>
      <c r="AK20" s="92">
        <f t="shared" si="0"/>
        <v>418607.99354999996</v>
      </c>
      <c r="AL20" s="92">
        <f t="shared" si="1"/>
        <v>7.5349438838999987</v>
      </c>
      <c r="AM20" s="92">
        <f t="shared" si="2"/>
        <v>962.79838516499979</v>
      </c>
      <c r="AN20" s="92">
        <f t="shared" si="3"/>
        <v>970.33332904889983</v>
      </c>
    </row>
    <row r="21" spans="1:40" x14ac:dyDescent="0.2">
      <c r="A21" s="59">
        <v>38738</v>
      </c>
      <c r="B21" s="40">
        <v>911.68</v>
      </c>
      <c r="C21" s="42">
        <v>0</v>
      </c>
      <c r="D21" s="40">
        <v>911.68</v>
      </c>
      <c r="E21" s="122" t="s">
        <v>500</v>
      </c>
      <c r="F21" s="108">
        <v>0.1</v>
      </c>
      <c r="G21" s="108">
        <v>91.168000000000006</v>
      </c>
      <c r="H21" s="108">
        <v>91.168000000000006</v>
      </c>
      <c r="I21" s="109">
        <v>38738.056250000001</v>
      </c>
      <c r="J21" s="109">
        <v>38738.161111111112</v>
      </c>
      <c r="K21" s="110">
        <v>38737.625</v>
      </c>
      <c r="L21" s="110">
        <v>38738.0625</v>
      </c>
      <c r="M21" s="110" t="s">
        <v>428</v>
      </c>
      <c r="N21" s="111">
        <v>5</v>
      </c>
      <c r="O21" s="90" t="s">
        <v>244</v>
      </c>
      <c r="P21" s="91">
        <v>36970.474305555559</v>
      </c>
      <c r="Q21" s="91">
        <v>36976.552777777775</v>
      </c>
      <c r="R21" s="88" t="s">
        <v>283</v>
      </c>
      <c r="S21" t="s">
        <v>284</v>
      </c>
      <c r="T21"/>
      <c r="U21" s="89"/>
      <c r="V21">
        <v>50</v>
      </c>
      <c r="W21"/>
      <c r="X21"/>
      <c r="Y21"/>
      <c r="Z21"/>
      <c r="AA21"/>
      <c r="AB21">
        <v>10.074</v>
      </c>
      <c r="AC21"/>
      <c r="AD21">
        <v>4245</v>
      </c>
      <c r="AE21"/>
      <c r="AF21">
        <v>8600</v>
      </c>
      <c r="AG21" t="s">
        <v>52</v>
      </c>
      <c r="AH21">
        <v>18</v>
      </c>
      <c r="AI21"/>
      <c r="AJ21">
        <v>2100</v>
      </c>
      <c r="AK21" s="92">
        <f t="shared" si="0"/>
        <v>285263.94689999998</v>
      </c>
      <c r="AL21" s="92">
        <f t="shared" si="1"/>
        <v>5.1347510441999997</v>
      </c>
      <c r="AM21" s="92">
        <f t="shared" si="2"/>
        <v>599.05428848999998</v>
      </c>
      <c r="AN21" s="92">
        <f t="shared" si="3"/>
        <v>604.18903953419999</v>
      </c>
    </row>
    <row r="22" spans="1:40" x14ac:dyDescent="0.2">
      <c r="A22" s="59">
        <v>38737</v>
      </c>
      <c r="B22" s="40">
        <v>1415.568</v>
      </c>
      <c r="C22" s="42">
        <v>67.849999999999994</v>
      </c>
      <c r="D22" s="40">
        <v>1483.4180000000001</v>
      </c>
      <c r="E22" s="122" t="s">
        <v>500</v>
      </c>
      <c r="F22" s="107">
        <v>0.9</v>
      </c>
      <c r="G22" s="108">
        <v>1335.0762000000002</v>
      </c>
      <c r="H22" s="107">
        <v>1426.2442000000001</v>
      </c>
      <c r="I22" s="107"/>
      <c r="J22" s="107"/>
      <c r="K22" s="107"/>
      <c r="L22" s="107"/>
      <c r="M22" s="107"/>
      <c r="N22" s="107"/>
      <c r="O22" s="90" t="s">
        <v>244</v>
      </c>
      <c r="P22" s="91">
        <v>37188.025000000001</v>
      </c>
      <c r="Q22" s="91">
        <v>37188.074305555558</v>
      </c>
      <c r="R22" s="88" t="s">
        <v>285</v>
      </c>
      <c r="S22" t="s">
        <v>286</v>
      </c>
      <c r="T22"/>
      <c r="U22" s="89"/>
      <c r="V22">
        <v>50</v>
      </c>
      <c r="W22"/>
      <c r="X22"/>
      <c r="Y22"/>
      <c r="Z22"/>
      <c r="AA22"/>
      <c r="AB22">
        <v>11</v>
      </c>
      <c r="AC22"/>
      <c r="AD22">
        <v>6.6</v>
      </c>
      <c r="AE22"/>
      <c r="AF22">
        <v>20</v>
      </c>
      <c r="AG22" t="s">
        <v>52</v>
      </c>
      <c r="AH22">
        <v>18</v>
      </c>
      <c r="AI22" t="s">
        <v>52</v>
      </c>
      <c r="AJ22">
        <v>18</v>
      </c>
      <c r="AK22" s="92">
        <f t="shared" si="0"/>
        <v>311485.34999999998</v>
      </c>
      <c r="AL22" s="92">
        <f t="shared" si="1"/>
        <v>5.6067362999999997</v>
      </c>
      <c r="AM22" s="92">
        <f t="shared" si="2"/>
        <v>5.6067362999999997</v>
      </c>
      <c r="AN22" s="92">
        <f t="shared" si="3"/>
        <v>11.213472599999999</v>
      </c>
    </row>
    <row r="23" spans="1:40" x14ac:dyDescent="0.2">
      <c r="A23" s="59">
        <v>38764</v>
      </c>
      <c r="B23" s="40">
        <v>2949.5840000000003</v>
      </c>
      <c r="C23" s="42">
        <v>106.2</v>
      </c>
      <c r="D23" s="40">
        <v>3055.7840000000006</v>
      </c>
      <c r="E23" s="122" t="s">
        <v>510</v>
      </c>
      <c r="F23" s="108">
        <v>0.85</v>
      </c>
      <c r="G23" s="108">
        <v>2597.4164000000005</v>
      </c>
      <c r="H23" s="108">
        <v>2597.4164000000005</v>
      </c>
      <c r="I23" s="112">
        <v>38764.228472222225</v>
      </c>
      <c r="J23" s="112">
        <v>38764.740277777775</v>
      </c>
      <c r="K23" s="113">
        <v>38764.291666666664</v>
      </c>
      <c r="L23" s="113">
        <v>38764.770833333336</v>
      </c>
      <c r="M23" s="108" t="s">
        <v>432</v>
      </c>
      <c r="N23" s="108">
        <v>2</v>
      </c>
      <c r="O23" s="90" t="s">
        <v>244</v>
      </c>
      <c r="P23" s="91">
        <v>37270.245833333334</v>
      </c>
      <c r="Q23" s="91">
        <v>37270.577777777777</v>
      </c>
      <c r="R23" s="88" t="s">
        <v>287</v>
      </c>
      <c r="S23" t="s">
        <v>288</v>
      </c>
      <c r="T23"/>
      <c r="U23" s="89"/>
      <c r="V23">
        <v>50</v>
      </c>
      <c r="W23"/>
      <c r="X23"/>
      <c r="Y23"/>
      <c r="Z23"/>
      <c r="AA23"/>
      <c r="AB23">
        <v>8.1</v>
      </c>
      <c r="AC23"/>
      <c r="AD23">
        <v>930</v>
      </c>
      <c r="AE23"/>
      <c r="AF23">
        <v>1740</v>
      </c>
      <c r="AG23"/>
      <c r="AH23">
        <v>23</v>
      </c>
      <c r="AI23"/>
      <c r="AJ23">
        <v>770</v>
      </c>
      <c r="AK23" s="92">
        <f t="shared" si="0"/>
        <v>229366.48499999999</v>
      </c>
      <c r="AL23" s="92">
        <f t="shared" si="1"/>
        <v>5.2754291549999994</v>
      </c>
      <c r="AM23" s="92">
        <f t="shared" si="2"/>
        <v>176.61219344999998</v>
      </c>
      <c r="AN23" s="92">
        <f t="shared" si="3"/>
        <v>181.88762260499999</v>
      </c>
    </row>
    <row r="24" spans="1:40" x14ac:dyDescent="0.2">
      <c r="A24" s="59">
        <v>38782</v>
      </c>
      <c r="B24" s="40">
        <v>1796.74</v>
      </c>
      <c r="C24" s="42">
        <v>41.3</v>
      </c>
      <c r="D24" s="40">
        <v>1838.04</v>
      </c>
      <c r="E24" s="122" t="s">
        <v>502</v>
      </c>
      <c r="F24" s="108">
        <v>1</v>
      </c>
      <c r="G24" s="108">
        <v>1838.04</v>
      </c>
      <c r="H24" s="108">
        <v>1838.04</v>
      </c>
      <c r="I24" s="112">
        <v>38782.041666666664</v>
      </c>
      <c r="J24" s="112">
        <v>38782.59375</v>
      </c>
      <c r="K24" s="113">
        <v>38782.25</v>
      </c>
      <c r="L24" s="113">
        <v>38782.5</v>
      </c>
      <c r="M24" s="108" t="s">
        <v>428</v>
      </c>
      <c r="N24" s="108">
        <v>1.5</v>
      </c>
      <c r="O24" s="90" t="s">
        <v>244</v>
      </c>
      <c r="P24" s="91">
        <v>37272.586805555555</v>
      </c>
      <c r="Q24" s="91">
        <v>37273.160416666666</v>
      </c>
      <c r="R24" s="88" t="s">
        <v>289</v>
      </c>
      <c r="S24" t="s">
        <v>290</v>
      </c>
      <c r="T24"/>
      <c r="U24" s="89"/>
      <c r="V24">
        <v>50</v>
      </c>
      <c r="W24"/>
      <c r="X24"/>
      <c r="Y24"/>
      <c r="Z24"/>
      <c r="AA24"/>
      <c r="AB24">
        <v>1.1000000000000001</v>
      </c>
      <c r="AC24"/>
      <c r="AD24">
        <v>1182</v>
      </c>
      <c r="AE24"/>
      <c r="AF24">
        <v>2710</v>
      </c>
      <c r="AG24" t="s">
        <v>52</v>
      </c>
      <c r="AH24">
        <v>18</v>
      </c>
      <c r="AI24"/>
      <c r="AJ24">
        <v>960</v>
      </c>
      <c r="AK24" s="92">
        <f t="shared" si="0"/>
        <v>31148.535000000003</v>
      </c>
      <c r="AL24" s="92">
        <f t="shared" si="1"/>
        <v>0.56067363000000014</v>
      </c>
      <c r="AM24" s="92">
        <f t="shared" si="2"/>
        <v>29.902593600000003</v>
      </c>
      <c r="AN24" s="92">
        <f t="shared" si="3"/>
        <v>30.463267230000003</v>
      </c>
    </row>
    <row r="25" spans="1:40" x14ac:dyDescent="0.2">
      <c r="A25" s="59">
        <v>38783</v>
      </c>
      <c r="B25" s="40">
        <v>81.84</v>
      </c>
      <c r="C25" s="42">
        <v>23.599999999999998</v>
      </c>
      <c r="D25" s="40">
        <v>105.44</v>
      </c>
      <c r="E25" s="122" t="s">
        <v>503</v>
      </c>
      <c r="F25" s="108">
        <v>0.5</v>
      </c>
      <c r="G25" s="108">
        <v>52.72</v>
      </c>
      <c r="H25" s="108">
        <v>90.56</v>
      </c>
      <c r="I25" s="112">
        <v>38783.561111111114</v>
      </c>
      <c r="J25" s="112">
        <v>38785.097916666666</v>
      </c>
      <c r="K25" s="108"/>
      <c r="L25" s="108"/>
      <c r="M25" s="108" t="s">
        <v>431</v>
      </c>
      <c r="N25" s="108"/>
      <c r="O25" s="90" t="s">
        <v>244</v>
      </c>
      <c r="P25" s="91">
        <v>37287.232638888891</v>
      </c>
      <c r="Q25" s="91">
        <v>37288.520833333336</v>
      </c>
      <c r="R25" s="88" t="s">
        <v>291</v>
      </c>
      <c r="S25" t="s">
        <v>292</v>
      </c>
      <c r="T25"/>
      <c r="U25" s="89"/>
      <c r="V25">
        <v>50</v>
      </c>
      <c r="W25"/>
      <c r="X25"/>
      <c r="Y25"/>
      <c r="Z25"/>
      <c r="AA25"/>
      <c r="AB25">
        <v>20</v>
      </c>
      <c r="AC25"/>
      <c r="AD25">
        <v>4080</v>
      </c>
      <c r="AE25"/>
      <c r="AF25">
        <v>8840</v>
      </c>
      <c r="AG25" t="s">
        <v>52</v>
      </c>
      <c r="AH25">
        <v>18</v>
      </c>
      <c r="AI25"/>
      <c r="AJ25">
        <v>3700</v>
      </c>
      <c r="AK25" s="92">
        <f t="shared" si="0"/>
        <v>566337</v>
      </c>
      <c r="AL25" s="92">
        <f t="shared" si="1"/>
        <v>10.194065999999999</v>
      </c>
      <c r="AM25" s="92">
        <f t="shared" si="2"/>
        <v>2095.4468999999999</v>
      </c>
      <c r="AN25" s="92">
        <f t="shared" si="3"/>
        <v>2105.6409659999999</v>
      </c>
    </row>
    <row r="26" spans="1:40" x14ac:dyDescent="0.2">
      <c r="A26" s="59">
        <v>39052</v>
      </c>
      <c r="B26" s="40">
        <v>925.1</v>
      </c>
      <c r="C26" s="42">
        <v>0</v>
      </c>
      <c r="D26" s="40">
        <v>925.1</v>
      </c>
      <c r="E26" s="122" t="s">
        <v>504</v>
      </c>
      <c r="F26" s="108">
        <v>1</v>
      </c>
      <c r="G26" s="108">
        <v>925.1</v>
      </c>
      <c r="H26" s="108">
        <v>925.1</v>
      </c>
      <c r="I26" s="112">
        <v>39052.147916666669</v>
      </c>
      <c r="J26" s="112">
        <v>39052.924305555556</v>
      </c>
      <c r="K26" s="119">
        <v>39052.104166666664</v>
      </c>
      <c r="L26" s="119">
        <v>39052.583333333336</v>
      </c>
      <c r="M26" s="107" t="s">
        <v>428</v>
      </c>
      <c r="N26" s="117">
        <v>10</v>
      </c>
      <c r="O26" s="90" t="s">
        <v>244</v>
      </c>
      <c r="P26" s="91">
        <v>37308.226388888892</v>
      </c>
      <c r="Q26" s="91">
        <v>37308.540972222225</v>
      </c>
      <c r="R26" s="88" t="s">
        <v>293</v>
      </c>
      <c r="S26" t="s">
        <v>294</v>
      </c>
      <c r="T26"/>
      <c r="U26" s="89"/>
      <c r="V26">
        <v>50</v>
      </c>
      <c r="W26"/>
      <c r="X26"/>
      <c r="Y26"/>
      <c r="Z26"/>
      <c r="AA26"/>
      <c r="AB26">
        <v>1</v>
      </c>
      <c r="AC26"/>
      <c r="AD26">
        <v>6150</v>
      </c>
      <c r="AE26"/>
      <c r="AF26">
        <v>10600</v>
      </c>
      <c r="AG26" t="s">
        <v>52</v>
      </c>
      <c r="AH26">
        <v>18</v>
      </c>
      <c r="AI26"/>
      <c r="AJ26">
        <v>5600</v>
      </c>
      <c r="AK26" s="92">
        <f t="shared" si="0"/>
        <v>28316.85</v>
      </c>
      <c r="AL26" s="92">
        <f t="shared" si="1"/>
        <v>0.50970329999999997</v>
      </c>
      <c r="AM26" s="92">
        <f t="shared" si="2"/>
        <v>158.57436000000001</v>
      </c>
      <c r="AN26" s="92">
        <f t="shared" si="3"/>
        <v>159.08406330000003</v>
      </c>
    </row>
    <row r="27" spans="1:40" x14ac:dyDescent="0.2">
      <c r="A27" s="59">
        <v>39096</v>
      </c>
      <c r="B27" s="40">
        <v>132</v>
      </c>
      <c r="C27" s="42">
        <v>0</v>
      </c>
      <c r="D27" s="40">
        <v>132</v>
      </c>
      <c r="E27" s="122" t="s">
        <v>505</v>
      </c>
      <c r="F27" s="108">
        <v>0.3</v>
      </c>
      <c r="G27" s="108">
        <v>39.6</v>
      </c>
      <c r="H27" s="108">
        <v>629.50799999999992</v>
      </c>
      <c r="I27" s="112">
        <v>39096.885416666664</v>
      </c>
      <c r="J27" s="112">
        <v>39097.425694444442</v>
      </c>
      <c r="K27" s="119">
        <v>39096.791666666664</v>
      </c>
      <c r="L27" s="119">
        <v>39097.583333333336</v>
      </c>
      <c r="M27" s="107" t="s">
        <v>433</v>
      </c>
      <c r="N27" s="117">
        <v>3</v>
      </c>
      <c r="O27" s="90" t="s">
        <v>244</v>
      </c>
      <c r="P27" s="91">
        <v>37316.907638888886</v>
      </c>
      <c r="Q27" s="91">
        <v>37318.215277777781</v>
      </c>
      <c r="R27" s="88" t="s">
        <v>295</v>
      </c>
      <c r="S27" t="s">
        <v>296</v>
      </c>
      <c r="T27"/>
      <c r="U27" s="89"/>
      <c r="V27">
        <v>50</v>
      </c>
      <c r="W27"/>
      <c r="X27"/>
      <c r="Y27"/>
      <c r="Z27"/>
      <c r="AA27"/>
      <c r="AB27">
        <v>4.7</v>
      </c>
      <c r="AC27"/>
      <c r="AD27">
        <v>5390</v>
      </c>
      <c r="AE27"/>
      <c r="AF27">
        <v>10900</v>
      </c>
      <c r="AG27"/>
      <c r="AH27">
        <v>30</v>
      </c>
      <c r="AI27"/>
      <c r="AJ27">
        <v>3600</v>
      </c>
      <c r="AK27" s="92">
        <f t="shared" si="0"/>
        <v>133089.19499999998</v>
      </c>
      <c r="AL27" s="92">
        <f t="shared" si="1"/>
        <v>3.992675849999999</v>
      </c>
      <c r="AM27" s="92">
        <f t="shared" si="2"/>
        <v>479.12110199999995</v>
      </c>
      <c r="AN27" s="92">
        <f t="shared" si="3"/>
        <v>483.11377784999996</v>
      </c>
    </row>
    <row r="28" spans="1:40" x14ac:dyDescent="0.2">
      <c r="A28" s="59">
        <v>39104</v>
      </c>
      <c r="B28" s="40">
        <v>373.55999999999995</v>
      </c>
      <c r="C28" s="42">
        <v>0</v>
      </c>
      <c r="D28" s="40">
        <v>373.55999999999995</v>
      </c>
      <c r="E28" s="122" t="s">
        <v>506</v>
      </c>
      <c r="F28" s="108">
        <v>0.7</v>
      </c>
      <c r="G28" s="108">
        <v>261.49199999999996</v>
      </c>
      <c r="H28" s="108">
        <v>261.49199999999996</v>
      </c>
      <c r="I28" s="112">
        <v>39103.751388888886</v>
      </c>
      <c r="J28" s="112">
        <v>39104.263194444444</v>
      </c>
      <c r="K28" s="119">
        <v>39103.208333333336</v>
      </c>
      <c r="L28" s="119">
        <v>75607.833333333328</v>
      </c>
      <c r="M28" s="107" t="s">
        <v>434</v>
      </c>
      <c r="N28" s="117">
        <v>3</v>
      </c>
      <c r="O28" s="90" t="s">
        <v>244</v>
      </c>
      <c r="P28" s="91">
        <v>37531.061111111114</v>
      </c>
      <c r="Q28" s="91">
        <v>37531.288888888892</v>
      </c>
      <c r="R28" s="88" t="s">
        <v>297</v>
      </c>
      <c r="S28" t="s">
        <v>298</v>
      </c>
      <c r="T28"/>
      <c r="U28" s="89"/>
      <c r="V28">
        <v>50</v>
      </c>
      <c r="W28"/>
      <c r="X28"/>
      <c r="Y28"/>
      <c r="Z28"/>
      <c r="AA28"/>
      <c r="AB28">
        <v>20.440000000000001</v>
      </c>
      <c r="AC28" t="s">
        <v>52</v>
      </c>
      <c r="AD28">
        <v>2</v>
      </c>
      <c r="AE28"/>
      <c r="AF28">
        <v>21</v>
      </c>
      <c r="AG28" t="s">
        <v>52</v>
      </c>
      <c r="AH28">
        <v>18</v>
      </c>
      <c r="AI28" t="s">
        <v>52</v>
      </c>
      <c r="AJ28">
        <v>18</v>
      </c>
      <c r="AK28" s="92">
        <f t="shared" si="0"/>
        <v>578796.41399999999</v>
      </c>
      <c r="AL28" s="92">
        <f t="shared" si="1"/>
        <v>10.418335451999999</v>
      </c>
      <c r="AM28" s="92">
        <f t="shared" si="2"/>
        <v>10.418335451999999</v>
      </c>
      <c r="AN28" s="92">
        <f t="shared" si="3"/>
        <v>20.836670903999998</v>
      </c>
    </row>
    <row r="29" spans="1:40" x14ac:dyDescent="0.2">
      <c r="A29" s="59">
        <v>39137</v>
      </c>
      <c r="B29" s="40">
        <v>0</v>
      </c>
      <c r="C29" s="42">
        <v>38.35</v>
      </c>
      <c r="D29" s="40">
        <v>38.35</v>
      </c>
      <c r="E29" s="122" t="s">
        <v>507</v>
      </c>
      <c r="F29" s="108">
        <v>1</v>
      </c>
      <c r="G29" s="108">
        <v>38.35</v>
      </c>
      <c r="H29" s="108">
        <v>38.35</v>
      </c>
      <c r="I29" s="112">
        <v>39136.991666666669</v>
      </c>
      <c r="J29" s="112">
        <v>39138.845833333333</v>
      </c>
      <c r="K29" s="119">
        <v>39136.9375</v>
      </c>
      <c r="L29" s="119">
        <v>39139.208333333336</v>
      </c>
      <c r="M29" s="107" t="s">
        <v>435</v>
      </c>
      <c r="N29" s="117"/>
      <c r="O29" s="90" t="s">
        <v>244</v>
      </c>
      <c r="P29" s="91">
        <v>37652.32916666667</v>
      </c>
      <c r="Q29" s="91">
        <v>37652.731944444444</v>
      </c>
      <c r="R29" s="88" t="s">
        <v>299</v>
      </c>
      <c r="S29" t="s">
        <v>300</v>
      </c>
      <c r="T29"/>
      <c r="U29" s="89"/>
      <c r="V29">
        <v>50</v>
      </c>
      <c r="W29"/>
      <c r="X29"/>
      <c r="Y29"/>
      <c r="Z29"/>
      <c r="AA29"/>
      <c r="AB29">
        <v>2.33</v>
      </c>
      <c r="AC29"/>
      <c r="AD29">
        <v>12800</v>
      </c>
      <c r="AE29"/>
      <c r="AF29">
        <v>19600</v>
      </c>
      <c r="AG29" t="s">
        <v>52</v>
      </c>
      <c r="AH29">
        <v>18</v>
      </c>
      <c r="AI29"/>
      <c r="AJ29">
        <v>5700</v>
      </c>
      <c r="AK29" s="92">
        <f t="shared" si="0"/>
        <v>65978.260500000004</v>
      </c>
      <c r="AL29" s="92">
        <f t="shared" si="1"/>
        <v>1.1876086889999999</v>
      </c>
      <c r="AM29" s="92">
        <f t="shared" si="2"/>
        <v>376.07608485000003</v>
      </c>
      <c r="AN29" s="92">
        <f t="shared" si="3"/>
        <v>377.26369353900003</v>
      </c>
    </row>
    <row r="30" spans="1:40" x14ac:dyDescent="0.2">
      <c r="A30" s="59">
        <v>39142</v>
      </c>
      <c r="B30" s="40">
        <v>721.77600000000007</v>
      </c>
      <c r="C30" s="42">
        <v>67.849999999999994</v>
      </c>
      <c r="D30" s="40">
        <v>789.62600000000009</v>
      </c>
      <c r="E30" s="122" t="s">
        <v>508</v>
      </c>
      <c r="F30" s="108">
        <v>1</v>
      </c>
      <c r="G30" s="108">
        <v>789.62600000000009</v>
      </c>
      <c r="H30" s="108">
        <v>789.62600000000009</v>
      </c>
      <c r="I30" s="112">
        <v>39142.303472222222</v>
      </c>
      <c r="J30" s="112">
        <v>39142.65</v>
      </c>
      <c r="K30" s="119">
        <v>39142.1875</v>
      </c>
      <c r="L30" s="119">
        <v>39142.6875</v>
      </c>
      <c r="M30" s="107" t="s">
        <v>436</v>
      </c>
      <c r="N30" s="117">
        <v>2</v>
      </c>
      <c r="O30" s="90" t="s">
        <v>244</v>
      </c>
      <c r="P30" s="91">
        <v>37684.68472222222</v>
      </c>
      <c r="Q30" s="91">
        <v>37687.779166666667</v>
      </c>
      <c r="R30" s="88" t="s">
        <v>301</v>
      </c>
      <c r="S30" t="s">
        <v>302</v>
      </c>
      <c r="T30"/>
      <c r="U30" s="89"/>
      <c r="V30">
        <v>50</v>
      </c>
      <c r="W30"/>
      <c r="X30"/>
      <c r="Y30"/>
      <c r="Z30"/>
      <c r="AA30"/>
      <c r="AB30">
        <v>5.29</v>
      </c>
      <c r="AC30"/>
      <c r="AD30"/>
      <c r="AE30"/>
      <c r="AF30">
        <v>19500</v>
      </c>
      <c r="AG30" t="s">
        <v>52</v>
      </c>
      <c r="AH30">
        <v>18</v>
      </c>
      <c r="AI30"/>
      <c r="AJ30">
        <v>7300</v>
      </c>
      <c r="AK30" s="92">
        <f t="shared" si="0"/>
        <v>149796.13649999999</v>
      </c>
      <c r="AL30" s="92">
        <f t="shared" si="1"/>
        <v>2.6963304569999997</v>
      </c>
      <c r="AM30" s="92">
        <f t="shared" si="2"/>
        <v>1093.51179645</v>
      </c>
      <c r="AN30" s="92">
        <f t="shared" si="3"/>
        <v>1096.208126907</v>
      </c>
    </row>
    <row r="31" spans="1:40" x14ac:dyDescent="0.2">
      <c r="A31" s="59">
        <v>39183</v>
      </c>
      <c r="B31" s="40">
        <v>281.60000000000002</v>
      </c>
      <c r="C31" s="42">
        <v>174.05</v>
      </c>
      <c r="D31" s="40">
        <v>455.65</v>
      </c>
      <c r="E31" s="122" t="s">
        <v>509</v>
      </c>
      <c r="F31" s="108">
        <v>0.8</v>
      </c>
      <c r="G31" s="108">
        <v>364.52</v>
      </c>
      <c r="H31" s="108">
        <v>556.05200000000002</v>
      </c>
      <c r="I31" s="112">
        <v>39183.515972222223</v>
      </c>
      <c r="J31" s="112">
        <v>39184.109027777777</v>
      </c>
      <c r="K31" s="110">
        <v>39183.270833333336</v>
      </c>
      <c r="L31" s="110">
        <v>39184.1875</v>
      </c>
      <c r="M31" s="107" t="s">
        <v>436</v>
      </c>
      <c r="N31" s="117">
        <v>7</v>
      </c>
      <c r="O31" s="90" t="s">
        <v>244</v>
      </c>
      <c r="P31" s="91">
        <v>37694.555555555555</v>
      </c>
      <c r="Q31" s="91">
        <v>37696.504861111112</v>
      </c>
      <c r="R31" s="88" t="s">
        <v>303</v>
      </c>
      <c r="S31" t="s">
        <v>304</v>
      </c>
      <c r="T31"/>
      <c r="U31" s="89"/>
      <c r="V31">
        <v>50</v>
      </c>
      <c r="W31"/>
      <c r="X31"/>
      <c r="Y31"/>
      <c r="Z31"/>
      <c r="AA31"/>
      <c r="AB31">
        <v>29.68</v>
      </c>
      <c r="AC31" t="s">
        <v>67</v>
      </c>
      <c r="AD31">
        <v>1000</v>
      </c>
      <c r="AE31"/>
      <c r="AF31">
        <v>5830</v>
      </c>
      <c r="AG31" t="s">
        <v>52</v>
      </c>
      <c r="AH31">
        <v>18</v>
      </c>
      <c r="AI31"/>
      <c r="AJ31">
        <v>2900</v>
      </c>
      <c r="AK31" s="92">
        <f t="shared" si="0"/>
        <v>840444.10799999989</v>
      </c>
      <c r="AL31" s="92">
        <f t="shared" si="1"/>
        <v>15.127993943999998</v>
      </c>
      <c r="AM31" s="92">
        <f t="shared" si="2"/>
        <v>2437.2879131999998</v>
      </c>
      <c r="AN31" s="92">
        <f t="shared" si="3"/>
        <v>2452.4159071439999</v>
      </c>
    </row>
    <row r="32" spans="1:40" x14ac:dyDescent="0.2">
      <c r="A32" s="57">
        <v>39417</v>
      </c>
      <c r="B32" s="58" t="s">
        <v>14</v>
      </c>
      <c r="C32" s="58" t="s">
        <v>14</v>
      </c>
      <c r="D32" s="56"/>
      <c r="E32" s="122" t="s">
        <v>444</v>
      </c>
      <c r="F32" s="108">
        <v>1</v>
      </c>
      <c r="G32" s="108">
        <v>0</v>
      </c>
      <c r="H32" s="108">
        <v>13.86</v>
      </c>
      <c r="I32" s="112">
        <v>39417.838888888888</v>
      </c>
      <c r="J32" s="112">
        <v>39419.236805555556</v>
      </c>
      <c r="K32" s="110">
        <v>39417.458333333336</v>
      </c>
      <c r="L32" s="110">
        <v>39417.958333333336</v>
      </c>
      <c r="M32" s="107" t="s">
        <v>445</v>
      </c>
      <c r="N32" s="117">
        <v>3</v>
      </c>
      <c r="O32" s="90" t="s">
        <v>244</v>
      </c>
      <c r="P32" s="91">
        <v>37715.694444444445</v>
      </c>
      <c r="Q32" s="91">
        <v>37716.064583333333</v>
      </c>
      <c r="R32" s="88" t="s">
        <v>305</v>
      </c>
      <c r="S32" t="s">
        <v>306</v>
      </c>
      <c r="T32"/>
      <c r="U32" s="89"/>
      <c r="V32">
        <v>50</v>
      </c>
      <c r="W32"/>
      <c r="X32"/>
      <c r="Y32"/>
      <c r="Z32"/>
      <c r="AA32"/>
      <c r="AB32">
        <v>7.85</v>
      </c>
      <c r="AC32"/>
      <c r="AD32">
        <v>3140</v>
      </c>
      <c r="AE32"/>
      <c r="AF32">
        <v>5790</v>
      </c>
      <c r="AG32" t="s">
        <v>52</v>
      </c>
      <c r="AH32">
        <v>18</v>
      </c>
      <c r="AI32"/>
      <c r="AJ32">
        <v>2700</v>
      </c>
      <c r="AK32" s="92">
        <f t="shared" si="0"/>
        <v>222287.27249999996</v>
      </c>
      <c r="AL32" s="92">
        <f t="shared" si="1"/>
        <v>4.0011709049999995</v>
      </c>
      <c r="AM32" s="92">
        <f t="shared" si="2"/>
        <v>600.17563574999986</v>
      </c>
      <c r="AN32" s="92">
        <f t="shared" si="3"/>
        <v>604.17680665499984</v>
      </c>
    </row>
    <row r="33" spans="1:40" x14ac:dyDescent="0.2">
      <c r="A33" s="57">
        <v>39427</v>
      </c>
      <c r="B33" s="58">
        <v>3344.88</v>
      </c>
      <c r="C33" s="58">
        <v>159.30000000000001</v>
      </c>
      <c r="D33" s="56">
        <v>3504.1800000000003</v>
      </c>
      <c r="E33" s="122" t="s">
        <v>443</v>
      </c>
      <c r="F33" s="108">
        <v>0.9</v>
      </c>
      <c r="G33" s="108">
        <v>3153.7620000000002</v>
      </c>
      <c r="H33" s="108">
        <v>3949.634</v>
      </c>
      <c r="I33" s="112">
        <v>39427.42083333333</v>
      </c>
      <c r="J33" s="112">
        <v>39428.188888888886</v>
      </c>
      <c r="K33" s="110">
        <v>39427.1875</v>
      </c>
      <c r="L33" s="110">
        <v>39427.729166666664</v>
      </c>
      <c r="M33" s="107" t="s">
        <v>446</v>
      </c>
      <c r="N33" s="117">
        <v>3</v>
      </c>
      <c r="O33" s="90" t="s">
        <v>244</v>
      </c>
      <c r="P33" s="91">
        <v>37990.70208333333</v>
      </c>
      <c r="Q33" s="91">
        <v>37990.964583333334</v>
      </c>
      <c r="R33" s="88" t="s">
        <v>307</v>
      </c>
      <c r="S33" t="s">
        <v>308</v>
      </c>
      <c r="T33"/>
      <c r="U33" s="89"/>
      <c r="V33">
        <v>50</v>
      </c>
      <c r="W33"/>
      <c r="X33"/>
      <c r="Y33"/>
      <c r="Z33"/>
      <c r="AA33"/>
      <c r="AB33">
        <v>7.0000000000000007E-2</v>
      </c>
      <c r="AC33"/>
      <c r="AD33">
        <v>1080</v>
      </c>
      <c r="AE33"/>
      <c r="AF33">
        <v>1390</v>
      </c>
      <c r="AG33" t="s">
        <v>52</v>
      </c>
      <c r="AH33">
        <v>18</v>
      </c>
      <c r="AI33" t="s">
        <v>52</v>
      </c>
      <c r="AJ33">
        <v>18</v>
      </c>
      <c r="AK33" s="92">
        <f t="shared" si="0"/>
        <v>1982.1795000000002</v>
      </c>
      <c r="AL33" s="92">
        <f t="shared" si="1"/>
        <v>3.5679230999999999E-2</v>
      </c>
      <c r="AM33" s="92">
        <f t="shared" si="2"/>
        <v>3.5679230999999999E-2</v>
      </c>
      <c r="AN33" s="92">
        <f t="shared" si="3"/>
        <v>7.1358461999999998E-2</v>
      </c>
    </row>
    <row r="34" spans="1:40" x14ac:dyDescent="0.2">
      <c r="A34" s="57">
        <v>39452</v>
      </c>
      <c r="B34" s="58">
        <v>338.8</v>
      </c>
      <c r="C34" s="58">
        <v>47.2</v>
      </c>
      <c r="D34" s="56">
        <v>386</v>
      </c>
      <c r="E34" s="95" t="s">
        <v>442</v>
      </c>
      <c r="F34" s="108">
        <v>0</v>
      </c>
      <c r="G34" s="108">
        <v>0</v>
      </c>
      <c r="H34" s="95">
        <v>296.60000000000002</v>
      </c>
      <c r="I34" s="109">
        <v>39452.743055555555</v>
      </c>
      <c r="J34" s="109">
        <v>39456.253472222219</v>
      </c>
      <c r="M34" s="95" t="s">
        <v>447</v>
      </c>
      <c r="O34" s="90" t="s">
        <v>244</v>
      </c>
      <c r="P34" s="91">
        <v>38003.373611111114</v>
      </c>
      <c r="Q34" s="91">
        <v>38003.834722222222</v>
      </c>
      <c r="R34" s="88" t="s">
        <v>309</v>
      </c>
      <c r="S34" t="s">
        <v>310</v>
      </c>
      <c r="T34"/>
      <c r="U34" s="89"/>
      <c r="V34">
        <v>50</v>
      </c>
      <c r="W34"/>
      <c r="X34"/>
      <c r="Y34"/>
      <c r="Z34"/>
      <c r="AA34"/>
      <c r="AB34">
        <v>3.98</v>
      </c>
      <c r="AC34"/>
      <c r="AD34">
        <v>9200</v>
      </c>
      <c r="AE34"/>
      <c r="AF34">
        <v>19100</v>
      </c>
      <c r="AG34" t="s">
        <v>52</v>
      </c>
      <c r="AH34">
        <v>18</v>
      </c>
      <c r="AI34"/>
      <c r="AJ34">
        <v>12000</v>
      </c>
      <c r="AK34" s="92">
        <f t="shared" si="0"/>
        <v>112701.06299999999</v>
      </c>
      <c r="AL34" s="92">
        <f t="shared" si="1"/>
        <v>2.0286191339999999</v>
      </c>
      <c r="AM34" s="92">
        <f t="shared" si="2"/>
        <v>1352.4127559999999</v>
      </c>
      <c r="AN34" s="92">
        <f t="shared" si="3"/>
        <v>1354.4413751340001</v>
      </c>
    </row>
    <row r="35" spans="1:40" x14ac:dyDescent="0.2">
      <c r="A35" s="57">
        <v>39495</v>
      </c>
      <c r="B35" s="58" t="s">
        <v>14</v>
      </c>
      <c r="C35" s="58" t="s">
        <v>14</v>
      </c>
      <c r="D35" s="56"/>
      <c r="E35" s="95" t="s">
        <v>438</v>
      </c>
      <c r="F35" s="108">
        <v>1</v>
      </c>
      <c r="G35" s="108">
        <v>0</v>
      </c>
      <c r="H35" s="95">
        <v>132.369</v>
      </c>
      <c r="I35" s="109">
        <v>39495.143055555556</v>
      </c>
      <c r="J35" s="109">
        <v>39496.242361111108</v>
      </c>
      <c r="K35" s="119">
        <v>39495.0625</v>
      </c>
      <c r="L35" s="119">
        <v>39496.5</v>
      </c>
      <c r="M35" s="117" t="s">
        <v>450</v>
      </c>
      <c r="N35" s="117" t="s">
        <v>449</v>
      </c>
      <c r="O35" s="90" t="s">
        <v>244</v>
      </c>
      <c r="P35" s="91">
        <v>38037.594444444447</v>
      </c>
      <c r="Q35" s="91">
        <v>38039.195138888892</v>
      </c>
      <c r="R35" s="88" t="s">
        <v>311</v>
      </c>
      <c r="S35" t="s">
        <v>312</v>
      </c>
      <c r="T35"/>
      <c r="U35" s="89"/>
      <c r="V35">
        <v>50</v>
      </c>
      <c r="W35"/>
      <c r="X35"/>
      <c r="Y35"/>
      <c r="Z35"/>
      <c r="AA35"/>
      <c r="AB35">
        <v>28.69</v>
      </c>
      <c r="AC35"/>
      <c r="AD35">
        <v>8710</v>
      </c>
      <c r="AE35"/>
      <c r="AF35">
        <v>14950</v>
      </c>
      <c r="AG35" t="s">
        <v>52</v>
      </c>
      <c r="AH35">
        <v>18</v>
      </c>
      <c r="AI35"/>
      <c r="AJ35">
        <v>14000</v>
      </c>
      <c r="AK35" s="92">
        <f t="shared" si="0"/>
        <v>812410.42649999994</v>
      </c>
      <c r="AL35" s="92">
        <f t="shared" si="1"/>
        <v>14.623387676999998</v>
      </c>
      <c r="AM35" s="92">
        <f t="shared" si="2"/>
        <v>11373.745971</v>
      </c>
      <c r="AN35" s="92">
        <f t="shared" si="3"/>
        <v>11388.369358677</v>
      </c>
    </row>
    <row r="36" spans="1:40" x14ac:dyDescent="0.2">
      <c r="A36" s="57">
        <v>39528</v>
      </c>
      <c r="B36" s="58">
        <v>308</v>
      </c>
      <c r="C36" s="58">
        <v>0</v>
      </c>
      <c r="D36" s="56">
        <v>308</v>
      </c>
      <c r="E36" s="95" t="s">
        <v>452</v>
      </c>
      <c r="F36" s="108">
        <v>1</v>
      </c>
      <c r="G36" s="108">
        <v>308</v>
      </c>
      <c r="H36" s="95">
        <v>308</v>
      </c>
      <c r="I36" s="109">
        <v>39528.248611111114</v>
      </c>
      <c r="J36" s="109">
        <v>39529.431944444441</v>
      </c>
      <c r="K36" s="123">
        <v>39528.208333333336</v>
      </c>
      <c r="L36" s="123">
        <v>39529.208333333336</v>
      </c>
      <c r="M36" s="95" t="s">
        <v>428</v>
      </c>
      <c r="N36" s="95">
        <v>12</v>
      </c>
      <c r="O36" s="90" t="s">
        <v>244</v>
      </c>
      <c r="P36" s="91">
        <v>38353.706944444442</v>
      </c>
      <c r="Q36" s="91">
        <v>38354.01458333333</v>
      </c>
      <c r="R36" s="88" t="s">
        <v>313</v>
      </c>
      <c r="S36" t="s">
        <v>314</v>
      </c>
      <c r="T36"/>
      <c r="U36" s="89"/>
      <c r="V36">
        <v>50</v>
      </c>
      <c r="W36"/>
      <c r="X36"/>
      <c r="Y36"/>
      <c r="Z36"/>
      <c r="AA36"/>
      <c r="AB36">
        <v>25.59</v>
      </c>
      <c r="AC36"/>
      <c r="AD36"/>
      <c r="AE36"/>
      <c r="AF36">
        <v>181</v>
      </c>
      <c r="AG36" s="53"/>
      <c r="AH36" s="53"/>
      <c r="AI36" s="53"/>
      <c r="AJ36" s="53"/>
      <c r="AK36" s="92">
        <f t="shared" si="0"/>
        <v>724628.19149999996</v>
      </c>
      <c r="AL36" s="96">
        <f t="shared" si="1"/>
        <v>0</v>
      </c>
      <c r="AM36" s="92">
        <f t="shared" si="2"/>
        <v>0</v>
      </c>
      <c r="AN36" s="92">
        <f t="shared" si="3"/>
        <v>0</v>
      </c>
    </row>
    <row r="37" spans="1:40" x14ac:dyDescent="0.2">
      <c r="A37" s="57">
        <v>39532</v>
      </c>
      <c r="B37" s="58" t="s">
        <v>14</v>
      </c>
      <c r="C37" s="58" t="s">
        <v>14</v>
      </c>
      <c r="D37" s="56"/>
      <c r="E37" s="95" t="s">
        <v>454</v>
      </c>
      <c r="F37" s="108">
        <v>1</v>
      </c>
      <c r="G37" s="108">
        <v>0</v>
      </c>
      <c r="H37" s="95">
        <v>10.56</v>
      </c>
      <c r="I37" s="109">
        <v>39532.285416666666</v>
      </c>
      <c r="J37" s="109">
        <v>39534.253472222219</v>
      </c>
      <c r="K37" s="117"/>
      <c r="M37" s="117" t="s">
        <v>451</v>
      </c>
      <c r="O37" s="90" t="s">
        <v>244</v>
      </c>
      <c r="P37" s="91">
        <v>38355.550000000003</v>
      </c>
      <c r="Q37" s="91">
        <v>38355.790277777778</v>
      </c>
      <c r="R37" s="88" t="s">
        <v>315</v>
      </c>
      <c r="S37" t="s">
        <v>316</v>
      </c>
      <c r="T37"/>
      <c r="U37" s="89"/>
      <c r="V37">
        <v>50</v>
      </c>
      <c r="W37"/>
      <c r="X37"/>
      <c r="Y37"/>
      <c r="Z37"/>
      <c r="AA37"/>
      <c r="AB37">
        <v>0.9</v>
      </c>
      <c r="AC37"/>
      <c r="AD37">
        <v>48100</v>
      </c>
      <c r="AE37"/>
      <c r="AF37">
        <v>81800</v>
      </c>
      <c r="AG37" t="s">
        <v>52</v>
      </c>
      <c r="AH37">
        <v>18</v>
      </c>
      <c r="AI37"/>
      <c r="AJ37">
        <v>70000</v>
      </c>
      <c r="AK37" s="92">
        <f t="shared" si="0"/>
        <v>25485.164999999997</v>
      </c>
      <c r="AL37" s="92">
        <f t="shared" si="1"/>
        <v>0.45873296999999996</v>
      </c>
      <c r="AM37" s="92">
        <f t="shared" si="2"/>
        <v>1783.9615499999998</v>
      </c>
      <c r="AN37" s="92">
        <f t="shared" si="3"/>
        <v>1784.4202829699998</v>
      </c>
    </row>
    <row r="38" spans="1:40" x14ac:dyDescent="0.2">
      <c r="A38" s="136">
        <v>39783</v>
      </c>
      <c r="B38" s="29">
        <v>1158.52</v>
      </c>
      <c r="C38" s="29">
        <v>51.33</v>
      </c>
      <c r="D38" s="29">
        <v>1209.8499999999999</v>
      </c>
      <c r="E38" s="108" t="s">
        <v>456</v>
      </c>
      <c r="F38" s="108">
        <v>0.9</v>
      </c>
      <c r="G38" s="108">
        <v>1088.865</v>
      </c>
      <c r="H38" s="108">
        <v>1088.865</v>
      </c>
      <c r="I38" s="112">
        <v>39782.647222222222</v>
      </c>
      <c r="J38" s="112">
        <v>39783.513194444444</v>
      </c>
      <c r="K38" s="113">
        <v>39782.520833333336</v>
      </c>
      <c r="L38" s="113">
        <v>39783.583333333336</v>
      </c>
      <c r="M38" s="117" t="s">
        <v>428</v>
      </c>
      <c r="N38" s="117">
        <v>4</v>
      </c>
      <c r="O38" s="90" t="s">
        <v>244</v>
      </c>
      <c r="P38" s="91">
        <v>38363.564583333333</v>
      </c>
      <c r="Q38" s="91">
        <v>38365.350694444445</v>
      </c>
      <c r="R38" s="88" t="s">
        <v>317</v>
      </c>
      <c r="S38" t="s">
        <v>318</v>
      </c>
      <c r="T38"/>
      <c r="U38" s="89"/>
      <c r="V38">
        <v>50</v>
      </c>
      <c r="W38"/>
      <c r="X38"/>
      <c r="Y38"/>
      <c r="Z38"/>
      <c r="AA38"/>
      <c r="AB38">
        <v>90.68</v>
      </c>
      <c r="AC38" t="s">
        <v>67</v>
      </c>
      <c r="AD38">
        <v>629</v>
      </c>
      <c r="AE38"/>
      <c r="AF38">
        <v>2340</v>
      </c>
      <c r="AG38" t="s">
        <v>52</v>
      </c>
      <c r="AH38">
        <v>18</v>
      </c>
      <c r="AI38"/>
      <c r="AJ38">
        <v>1000</v>
      </c>
      <c r="AK38" s="92">
        <f t="shared" si="0"/>
        <v>2567771.9580000001</v>
      </c>
      <c r="AL38" s="92">
        <f t="shared" si="1"/>
        <v>46.219895244</v>
      </c>
      <c r="AM38" s="92">
        <f t="shared" si="2"/>
        <v>2567.7719579999998</v>
      </c>
      <c r="AN38" s="92">
        <f t="shared" si="3"/>
        <v>2613.9918532439997</v>
      </c>
    </row>
    <row r="39" spans="1:40" x14ac:dyDescent="0.2">
      <c r="A39" s="136">
        <v>39790</v>
      </c>
      <c r="B39" s="29">
        <v>1468.72</v>
      </c>
      <c r="C39" s="11">
        <v>328.63</v>
      </c>
      <c r="D39" s="29">
        <v>1797.35</v>
      </c>
      <c r="E39" s="108" t="s">
        <v>462</v>
      </c>
      <c r="F39" s="108">
        <v>0.8</v>
      </c>
      <c r="G39" s="108">
        <v>1437.88</v>
      </c>
      <c r="H39" s="108">
        <v>3900.7642000000001</v>
      </c>
      <c r="I39" s="112">
        <v>39790.65625</v>
      </c>
      <c r="J39" s="112">
        <v>39791.926388888889</v>
      </c>
      <c r="K39" s="113">
        <v>39790.5625</v>
      </c>
      <c r="L39" s="119">
        <v>39791.958333333336</v>
      </c>
      <c r="M39" s="117" t="s">
        <v>463</v>
      </c>
      <c r="N39" s="117">
        <v>4</v>
      </c>
      <c r="O39" s="90" t="s">
        <v>244</v>
      </c>
      <c r="P39" s="91">
        <v>38403.433333333334</v>
      </c>
      <c r="Q39" s="91">
        <v>38404.020138888889</v>
      </c>
      <c r="R39" s="88" t="s">
        <v>319</v>
      </c>
      <c r="S39" t="s">
        <v>320</v>
      </c>
      <c r="T39"/>
      <c r="U39" s="89"/>
      <c r="V39">
        <v>50</v>
      </c>
      <c r="W39"/>
      <c r="X39"/>
      <c r="Y39"/>
      <c r="Z39"/>
      <c r="AA39"/>
      <c r="AB39">
        <v>4.04</v>
      </c>
      <c r="AC39"/>
      <c r="AD39">
        <v>615</v>
      </c>
      <c r="AE39"/>
      <c r="AF39">
        <v>980</v>
      </c>
      <c r="AG39" t="s">
        <v>52</v>
      </c>
      <c r="AH39">
        <v>18</v>
      </c>
      <c r="AI39"/>
      <c r="AJ39">
        <v>230</v>
      </c>
      <c r="AK39" s="92">
        <f t="shared" si="0"/>
        <v>114400.07399999999</v>
      </c>
      <c r="AL39" s="92">
        <f t="shared" si="1"/>
        <v>2.0592013319999998</v>
      </c>
      <c r="AM39" s="92">
        <f t="shared" si="2"/>
        <v>26.312017019999999</v>
      </c>
      <c r="AN39" s="92">
        <f t="shared" si="3"/>
        <v>28.371218352</v>
      </c>
    </row>
    <row r="40" spans="1:40" x14ac:dyDescent="0.2">
      <c r="A40" s="83">
        <v>39822</v>
      </c>
      <c r="B40" s="85">
        <v>1432.2</v>
      </c>
      <c r="C40" s="81">
        <v>135.69999999999999</v>
      </c>
      <c r="D40" s="85">
        <v>1567.9</v>
      </c>
      <c r="E40" s="122" t="s">
        <v>459</v>
      </c>
      <c r="F40" s="122">
        <v>0.8</v>
      </c>
      <c r="G40" s="122">
        <v>1254.3200000000002</v>
      </c>
      <c r="H40" s="122">
        <v>1254.3200000000002</v>
      </c>
      <c r="I40" s="175">
        <v>39822.249305555553</v>
      </c>
      <c r="J40" s="175">
        <v>39822.706944444442</v>
      </c>
      <c r="K40" s="125">
        <v>39822.208333333336</v>
      </c>
      <c r="L40" s="125">
        <v>39822.75</v>
      </c>
      <c r="M40" s="107" t="s">
        <v>428</v>
      </c>
      <c r="N40" s="107">
        <v>3</v>
      </c>
      <c r="O40" s="90" t="s">
        <v>244</v>
      </c>
      <c r="P40" s="91">
        <v>38428.825694444444</v>
      </c>
      <c r="Q40" s="91">
        <v>38429.541666666664</v>
      </c>
      <c r="R40" s="88" t="s">
        <v>321</v>
      </c>
      <c r="S40" t="s">
        <v>322</v>
      </c>
      <c r="T40"/>
      <c r="U40" s="89"/>
      <c r="V40">
        <v>50</v>
      </c>
      <c r="W40"/>
      <c r="X40"/>
      <c r="Y40"/>
      <c r="Z40"/>
      <c r="AA40"/>
      <c r="AB40">
        <v>6.64</v>
      </c>
      <c r="AC40"/>
      <c r="AD40">
        <v>15300</v>
      </c>
      <c r="AE40"/>
      <c r="AF40">
        <v>29200</v>
      </c>
      <c r="AG40" t="s">
        <v>52</v>
      </c>
      <c r="AH40">
        <v>18</v>
      </c>
      <c r="AI40"/>
      <c r="AJ40">
        <v>15000</v>
      </c>
      <c r="AK40" s="92">
        <f t="shared" si="0"/>
        <v>188023.88399999999</v>
      </c>
      <c r="AL40" s="92">
        <f t="shared" si="1"/>
        <v>3.3844299119999999</v>
      </c>
      <c r="AM40" s="92">
        <f t="shared" si="2"/>
        <v>2820.35826</v>
      </c>
      <c r="AN40" s="92">
        <f t="shared" si="3"/>
        <v>2823.7426899120001</v>
      </c>
    </row>
    <row r="41" spans="1:40" x14ac:dyDescent="0.2">
      <c r="A41" s="83">
        <v>39871</v>
      </c>
      <c r="B41" s="85">
        <v>410.25599999999997</v>
      </c>
      <c r="C41" s="81">
        <v>0</v>
      </c>
      <c r="D41" s="85">
        <v>410.25599999999997</v>
      </c>
      <c r="E41" s="108" t="s">
        <v>460</v>
      </c>
      <c r="F41" s="108">
        <v>0.8</v>
      </c>
      <c r="G41" s="108">
        <v>328.20479999999998</v>
      </c>
      <c r="H41" s="108">
        <v>328.20479999999998</v>
      </c>
      <c r="I41" s="112">
        <v>39871.270138888889</v>
      </c>
      <c r="J41" s="112">
        <v>39871.534722222219</v>
      </c>
      <c r="K41" s="125">
        <v>39871</v>
      </c>
      <c r="L41" s="119">
        <v>39871.25</v>
      </c>
      <c r="M41" s="107" t="s">
        <v>465</v>
      </c>
      <c r="N41" s="107" t="s">
        <v>449</v>
      </c>
      <c r="O41" s="90" t="s">
        <v>244</v>
      </c>
      <c r="P41" s="91">
        <v>38429.686805555553</v>
      </c>
      <c r="Q41" s="91">
        <v>38430.84375</v>
      </c>
      <c r="R41" s="88" t="s">
        <v>323</v>
      </c>
      <c r="S41" t="s">
        <v>324</v>
      </c>
      <c r="T41"/>
      <c r="U41" s="89"/>
      <c r="V41">
        <v>50</v>
      </c>
      <c r="W41"/>
      <c r="X41"/>
      <c r="Y41"/>
      <c r="Z41"/>
      <c r="AA41"/>
      <c r="AB41">
        <v>28.05</v>
      </c>
      <c r="AC41"/>
      <c r="AD41">
        <v>1130</v>
      </c>
      <c r="AE41"/>
      <c r="AF41">
        <v>1780</v>
      </c>
      <c r="AG41" t="s">
        <v>52</v>
      </c>
      <c r="AH41">
        <v>18</v>
      </c>
      <c r="AI41"/>
      <c r="AJ41">
        <v>890</v>
      </c>
      <c r="AK41" s="92">
        <f t="shared" si="0"/>
        <v>794287.64249999996</v>
      </c>
      <c r="AL41" s="92">
        <f t="shared" si="1"/>
        <v>14.297177565</v>
      </c>
      <c r="AM41" s="92">
        <f t="shared" si="2"/>
        <v>706.91600182499997</v>
      </c>
      <c r="AN41" s="92">
        <f t="shared" si="3"/>
        <v>721.21317938999994</v>
      </c>
    </row>
    <row r="42" spans="1:40" x14ac:dyDescent="0.2">
      <c r="A42" s="60">
        <v>40155</v>
      </c>
      <c r="B42" s="40">
        <v>1931.1599999999999</v>
      </c>
      <c r="C42" s="42">
        <v>191.75</v>
      </c>
      <c r="D42" s="40">
        <v>2122.91</v>
      </c>
      <c r="E42" s="108" t="s">
        <v>461</v>
      </c>
      <c r="F42" s="108">
        <v>1</v>
      </c>
      <c r="G42" s="133" t="s">
        <v>467</v>
      </c>
      <c r="H42" s="108" t="s">
        <v>469</v>
      </c>
      <c r="I42" s="112">
        <v>39900.79583333333</v>
      </c>
      <c r="J42" s="112">
        <v>39901.661111111112</v>
      </c>
      <c r="K42" s="119">
        <v>39900.729166666664</v>
      </c>
      <c r="L42" s="119">
        <v>39901.520833333336</v>
      </c>
      <c r="M42" s="107" t="s">
        <v>466</v>
      </c>
      <c r="N42" s="117">
        <v>5</v>
      </c>
      <c r="O42" s="90" t="s">
        <v>244</v>
      </c>
      <c r="P42" s="91">
        <v>38738.056250000001</v>
      </c>
      <c r="Q42" s="91">
        <v>38738.161111111112</v>
      </c>
      <c r="R42" s="88" t="s">
        <v>325</v>
      </c>
      <c r="S42" t="s">
        <v>326</v>
      </c>
      <c r="T42"/>
      <c r="U42" s="89"/>
      <c r="V42">
        <v>50</v>
      </c>
      <c r="W42"/>
      <c r="X42"/>
      <c r="Y42"/>
      <c r="Z42"/>
      <c r="AA42"/>
      <c r="AB42">
        <v>0.48</v>
      </c>
      <c r="AC42"/>
      <c r="AD42">
        <v>646</v>
      </c>
      <c r="AE42"/>
      <c r="AF42"/>
      <c r="AG42" t="s">
        <v>52</v>
      </c>
      <c r="AH42">
        <v>18</v>
      </c>
      <c r="AI42"/>
      <c r="AJ42">
        <v>20</v>
      </c>
      <c r="AK42" s="92">
        <f t="shared" si="0"/>
        <v>13592.087999999998</v>
      </c>
      <c r="AL42" s="92">
        <f t="shared" si="1"/>
        <v>0.24465758399999998</v>
      </c>
      <c r="AM42" s="92">
        <f t="shared" si="2"/>
        <v>0.27184175999999993</v>
      </c>
      <c r="AN42" s="92">
        <f t="shared" si="3"/>
        <v>0.51649934399999986</v>
      </c>
    </row>
    <row r="43" spans="1:40" x14ac:dyDescent="0.2">
      <c r="A43" s="60">
        <v>40203</v>
      </c>
      <c r="B43" s="40">
        <v>55.44</v>
      </c>
      <c r="C43" s="42">
        <v>0</v>
      </c>
      <c r="D43" s="40">
        <v>55.44</v>
      </c>
      <c r="E43" s="108" t="s">
        <v>455</v>
      </c>
      <c r="F43" s="108">
        <v>1</v>
      </c>
      <c r="G43" s="133" t="s">
        <v>467</v>
      </c>
      <c r="H43" s="108" t="s">
        <v>469</v>
      </c>
      <c r="I43" s="112">
        <v>39924.306944444441</v>
      </c>
      <c r="J43" s="112">
        <v>39924.525694444441</v>
      </c>
      <c r="L43" s="124"/>
      <c r="M43" s="124" t="s">
        <v>468</v>
      </c>
      <c r="O43" s="90" t="s">
        <v>244</v>
      </c>
      <c r="P43" s="91">
        <v>38764.228472222225</v>
      </c>
      <c r="Q43" s="91">
        <v>38764.740277777775</v>
      </c>
      <c r="R43" s="88" t="s">
        <v>327</v>
      </c>
      <c r="S43" t="s">
        <v>328</v>
      </c>
      <c r="T43"/>
      <c r="U43" s="89"/>
      <c r="V43">
        <v>50</v>
      </c>
      <c r="W43"/>
      <c r="X43"/>
      <c r="Y43"/>
      <c r="Z43"/>
      <c r="AA43"/>
      <c r="AB43">
        <v>11.38</v>
      </c>
      <c r="AC43"/>
      <c r="AD43">
        <v>2190</v>
      </c>
      <c r="AE43"/>
      <c r="AF43">
        <v>4212</v>
      </c>
      <c r="AG43" t="s">
        <v>52</v>
      </c>
      <c r="AH43">
        <v>18</v>
      </c>
      <c r="AI43"/>
      <c r="AJ43">
        <v>2000</v>
      </c>
      <c r="AK43" s="92">
        <f t="shared" si="0"/>
        <v>322245.75300000003</v>
      </c>
      <c r="AL43" s="92">
        <f t="shared" si="1"/>
        <v>5.8004235540000009</v>
      </c>
      <c r="AM43" s="92">
        <f t="shared" si="2"/>
        <v>644.49150599999996</v>
      </c>
      <c r="AN43" s="92">
        <f t="shared" si="3"/>
        <v>650.29192955399992</v>
      </c>
    </row>
    <row r="44" spans="1:40" x14ac:dyDescent="0.2">
      <c r="A44" s="60">
        <v>40240</v>
      </c>
      <c r="B44" s="40">
        <v>57.2</v>
      </c>
      <c r="C44" s="42">
        <v>0</v>
      </c>
      <c r="D44" s="40">
        <v>57.2</v>
      </c>
      <c r="E44" s="122" t="s">
        <v>470</v>
      </c>
      <c r="F44" s="108">
        <v>1</v>
      </c>
      <c r="G44" s="108">
        <v>2122.91</v>
      </c>
      <c r="H44" s="108">
        <v>2122.91</v>
      </c>
      <c r="I44" s="112">
        <v>40155.400694444441</v>
      </c>
      <c r="J44" s="112">
        <v>40156.071527777778</v>
      </c>
      <c r="K44" s="113">
        <v>40155.1875</v>
      </c>
      <c r="L44" s="113">
        <v>40156.708333333336</v>
      </c>
      <c r="M44" s="122" t="s">
        <v>436</v>
      </c>
      <c r="N44" s="108">
        <v>3</v>
      </c>
      <c r="O44" s="90" t="s">
        <v>244</v>
      </c>
      <c r="P44" s="91">
        <v>38782.041666666664</v>
      </c>
      <c r="Q44" s="91">
        <v>38782.59375</v>
      </c>
      <c r="R44" s="88" t="s">
        <v>329</v>
      </c>
      <c r="S44" t="s">
        <v>330</v>
      </c>
      <c r="T44"/>
      <c r="U44" s="89"/>
      <c r="V44">
        <v>50</v>
      </c>
      <c r="W44"/>
      <c r="X44"/>
      <c r="Y44"/>
      <c r="Z44"/>
      <c r="AA44"/>
      <c r="AB44">
        <v>14.38</v>
      </c>
      <c r="AC44"/>
      <c r="AD44">
        <v>2700</v>
      </c>
      <c r="AE44"/>
      <c r="AF44">
        <v>3260</v>
      </c>
      <c r="AG44" t="s">
        <v>52</v>
      </c>
      <c r="AH44">
        <v>18</v>
      </c>
      <c r="AI44"/>
      <c r="AJ44">
        <v>1700</v>
      </c>
      <c r="AK44" s="92">
        <f t="shared" si="0"/>
        <v>407196.30300000001</v>
      </c>
      <c r="AL44" s="92">
        <f t="shared" si="1"/>
        <v>7.3295334539999999</v>
      </c>
      <c r="AM44" s="92">
        <f t="shared" si="2"/>
        <v>692.23371510000004</v>
      </c>
      <c r="AN44" s="92">
        <f t="shared" si="3"/>
        <v>699.56324855399998</v>
      </c>
    </row>
    <row r="45" spans="1:40" x14ac:dyDescent="0.2">
      <c r="A45" s="60">
        <v>40247</v>
      </c>
      <c r="B45" s="40">
        <v>4.4000000000000004</v>
      </c>
      <c r="C45" s="42">
        <v>0</v>
      </c>
      <c r="D45" s="40">
        <v>4.4000000000000004</v>
      </c>
      <c r="E45" s="122" t="s">
        <v>471</v>
      </c>
      <c r="F45" s="108">
        <v>1</v>
      </c>
      <c r="G45" s="108">
        <v>55.44</v>
      </c>
      <c r="H45" s="108">
        <v>55.44</v>
      </c>
      <c r="I45" s="112">
        <v>40201.603472222225</v>
      </c>
      <c r="J45" s="112">
        <v>40203.293749999997</v>
      </c>
      <c r="K45" s="110"/>
      <c r="L45" s="110"/>
      <c r="M45" s="107" t="s">
        <v>472</v>
      </c>
      <c r="N45" s="117"/>
      <c r="O45" s="90" t="s">
        <v>244</v>
      </c>
      <c r="P45" s="91">
        <v>38783.561111111114</v>
      </c>
      <c r="Q45" s="91">
        <v>38785.097916666666</v>
      </c>
      <c r="R45" s="88" t="s">
        <v>331</v>
      </c>
      <c r="S45" t="s">
        <v>332</v>
      </c>
      <c r="T45"/>
      <c r="U45" s="89"/>
      <c r="V45">
        <v>50</v>
      </c>
      <c r="W45"/>
      <c r="X45"/>
      <c r="Y45"/>
      <c r="Z45"/>
      <c r="AA45"/>
      <c r="AB45">
        <v>72.98</v>
      </c>
      <c r="AC45" t="s">
        <v>67</v>
      </c>
      <c r="AD45">
        <v>939</v>
      </c>
      <c r="AE45"/>
      <c r="AF45">
        <v>1960</v>
      </c>
      <c r="AG45" t="s">
        <v>52</v>
      </c>
      <c r="AH45">
        <v>18</v>
      </c>
      <c r="AI45"/>
      <c r="AJ45">
        <v>850</v>
      </c>
      <c r="AK45" s="92">
        <f t="shared" si="0"/>
        <v>2066563.713</v>
      </c>
      <c r="AL45" s="92">
        <f t="shared" si="1"/>
        <v>37.198146833999999</v>
      </c>
      <c r="AM45" s="92">
        <f t="shared" si="2"/>
        <v>1756.5791560499999</v>
      </c>
      <c r="AN45" s="92">
        <f t="shared" si="3"/>
        <v>1793.7773028839999</v>
      </c>
    </row>
    <row r="46" spans="1:40" x14ac:dyDescent="0.2">
      <c r="A46" s="60">
        <v>40267</v>
      </c>
      <c r="B46" s="40">
        <v>46.2</v>
      </c>
      <c r="C46" s="42">
        <v>0</v>
      </c>
      <c r="D46" s="40">
        <v>46.2</v>
      </c>
      <c r="E46" s="133" t="s">
        <v>473</v>
      </c>
      <c r="F46" s="131">
        <v>1</v>
      </c>
      <c r="G46" s="133" t="s">
        <v>469</v>
      </c>
      <c r="H46" s="133" t="s">
        <v>469</v>
      </c>
      <c r="I46" s="164">
        <v>40218.115277777775</v>
      </c>
      <c r="J46" s="164">
        <v>40219.390972222223</v>
      </c>
      <c r="K46" s="132">
        <v>40217.791666666664</v>
      </c>
      <c r="L46" s="132">
        <v>40218.1875</v>
      </c>
      <c r="M46" s="128" t="s">
        <v>428</v>
      </c>
      <c r="N46" s="127">
        <v>8</v>
      </c>
      <c r="O46" s="90" t="s">
        <v>244</v>
      </c>
      <c r="P46" s="91">
        <v>39052.147916666669</v>
      </c>
      <c r="Q46" s="91">
        <v>39052.924305555556</v>
      </c>
      <c r="R46" s="88" t="s">
        <v>333</v>
      </c>
      <c r="S46" t="s">
        <v>334</v>
      </c>
      <c r="T46"/>
      <c r="U46" s="89"/>
      <c r="V46">
        <v>50</v>
      </c>
      <c r="W46"/>
      <c r="X46"/>
      <c r="Y46"/>
      <c r="Z46"/>
      <c r="AA46"/>
      <c r="AB46">
        <v>0.66</v>
      </c>
      <c r="AC46"/>
      <c r="AD46">
        <v>8.1999999999999993</v>
      </c>
      <c r="AE46"/>
      <c r="AF46">
        <v>51</v>
      </c>
      <c r="AG46" t="s">
        <v>52</v>
      </c>
      <c r="AH46">
        <v>18</v>
      </c>
      <c r="AI46" t="s">
        <v>52</v>
      </c>
      <c r="AJ46">
        <v>18</v>
      </c>
      <c r="AK46" s="92">
        <f t="shared" si="0"/>
        <v>18689.120999999999</v>
      </c>
      <c r="AL46" s="92">
        <f t="shared" si="1"/>
        <v>0.33640417799999994</v>
      </c>
      <c r="AM46" s="92">
        <f t="shared" si="2"/>
        <v>0.33640417799999994</v>
      </c>
      <c r="AN46" s="92">
        <f t="shared" si="3"/>
        <v>0.67280835599999989</v>
      </c>
    </row>
    <row r="47" spans="1:40" x14ac:dyDescent="0.2">
      <c r="A47" s="86">
        <v>40589</v>
      </c>
      <c r="B47" s="40">
        <v>220.22</v>
      </c>
      <c r="C47" s="42">
        <v>0</v>
      </c>
      <c r="D47" s="40">
        <v>220.22</v>
      </c>
      <c r="E47" s="122" t="s">
        <v>474</v>
      </c>
      <c r="F47" s="108">
        <v>1</v>
      </c>
      <c r="G47" s="108">
        <v>4.4000000000000004</v>
      </c>
      <c r="H47" s="108">
        <v>4.4000000000000004</v>
      </c>
      <c r="I47" s="112">
        <v>40246.647222222222</v>
      </c>
      <c r="J47" s="112">
        <v>40248.262499999997</v>
      </c>
      <c r="K47" s="108"/>
      <c r="L47" s="108"/>
      <c r="M47" s="122" t="s">
        <v>447</v>
      </c>
      <c r="N47" s="108"/>
      <c r="O47" s="90" t="s">
        <v>244</v>
      </c>
      <c r="P47" s="91">
        <v>39096.885416666664</v>
      </c>
      <c r="Q47" s="91">
        <v>39097.425694444442</v>
      </c>
      <c r="R47" s="88" t="s">
        <v>335</v>
      </c>
      <c r="S47" t="s">
        <v>336</v>
      </c>
      <c r="T47"/>
      <c r="U47" s="89"/>
      <c r="V47">
        <v>50</v>
      </c>
      <c r="W47"/>
      <c r="X47"/>
      <c r="Y47"/>
      <c r="Z47"/>
      <c r="AA47"/>
      <c r="AB47">
        <v>0.26</v>
      </c>
      <c r="AC47"/>
      <c r="AD47">
        <v>1040</v>
      </c>
      <c r="AE47"/>
      <c r="AF47">
        <v>1510</v>
      </c>
      <c r="AG47" t="s">
        <v>52</v>
      </c>
      <c r="AH47">
        <v>18</v>
      </c>
      <c r="AI47"/>
      <c r="AJ47">
        <v>330</v>
      </c>
      <c r="AK47" s="92">
        <f t="shared" si="0"/>
        <v>7362.3810000000003</v>
      </c>
      <c r="AL47" s="92">
        <f t="shared" si="1"/>
        <v>0.13252285800000002</v>
      </c>
      <c r="AM47" s="92">
        <f t="shared" si="2"/>
        <v>2.4295857299999999</v>
      </c>
      <c r="AN47" s="92">
        <f t="shared" si="3"/>
        <v>2.5621085880000001</v>
      </c>
    </row>
    <row r="48" spans="1:40" x14ac:dyDescent="0.2">
      <c r="A48" s="83">
        <v>39892</v>
      </c>
      <c r="B48" s="85">
        <v>24.64</v>
      </c>
      <c r="C48" s="81">
        <v>0</v>
      </c>
      <c r="D48" s="85">
        <v>24.64</v>
      </c>
      <c r="E48" s="122" t="s">
        <v>476</v>
      </c>
      <c r="F48" s="108">
        <v>0</v>
      </c>
      <c r="G48" s="131" t="s">
        <v>469</v>
      </c>
      <c r="H48" s="131" t="s">
        <v>469</v>
      </c>
      <c r="I48" s="112">
        <v>40276.224999999999</v>
      </c>
      <c r="J48" s="112">
        <v>40276.53402777778</v>
      </c>
      <c r="K48" s="108"/>
      <c r="L48" s="108"/>
      <c r="M48" s="108" t="s">
        <v>608</v>
      </c>
      <c r="N48" s="108"/>
      <c r="O48" s="90" t="s">
        <v>244</v>
      </c>
      <c r="P48" s="91">
        <v>39103.751388888886</v>
      </c>
      <c r="Q48" s="91">
        <v>39104.263194444444</v>
      </c>
      <c r="R48" s="88" t="s">
        <v>337</v>
      </c>
      <c r="S48" t="s">
        <v>338</v>
      </c>
      <c r="T48"/>
      <c r="U48" s="89"/>
      <c r="V48">
        <v>50</v>
      </c>
      <c r="W48"/>
      <c r="X48"/>
      <c r="Y48"/>
      <c r="Z48"/>
      <c r="AA48"/>
      <c r="AB48">
        <v>0.64</v>
      </c>
      <c r="AC48"/>
      <c r="AD48">
        <v>221</v>
      </c>
      <c r="AE48"/>
      <c r="AF48">
        <v>340</v>
      </c>
      <c r="AG48" t="s">
        <v>52</v>
      </c>
      <c r="AH48">
        <v>18</v>
      </c>
      <c r="AI48"/>
      <c r="AJ48">
        <v>35</v>
      </c>
      <c r="AK48" s="92">
        <f t="shared" si="0"/>
        <v>18122.784</v>
      </c>
      <c r="AL48" s="92">
        <f t="shared" si="1"/>
        <v>0.32621011199999994</v>
      </c>
      <c r="AM48" s="92">
        <f t="shared" si="2"/>
        <v>0.63429743999999999</v>
      </c>
      <c r="AN48" s="92">
        <f t="shared" si="3"/>
        <v>0.96050755199999993</v>
      </c>
    </row>
    <row r="49" spans="1:40" x14ac:dyDescent="0.2">
      <c r="A49" s="60">
        <v>40146</v>
      </c>
      <c r="B49" s="40">
        <v>22</v>
      </c>
      <c r="C49" s="42">
        <v>0</v>
      </c>
      <c r="D49" s="40">
        <v>22</v>
      </c>
      <c r="E49" s="133" t="s">
        <v>482</v>
      </c>
      <c r="F49" s="131">
        <v>0</v>
      </c>
      <c r="G49" s="131">
        <v>0</v>
      </c>
      <c r="H49" s="131">
        <v>0</v>
      </c>
      <c r="I49" s="164">
        <v>40590.593055555553</v>
      </c>
      <c r="J49" s="164">
        <v>40592.204861111109</v>
      </c>
      <c r="K49" s="131"/>
      <c r="L49" s="131"/>
      <c r="M49" s="131" t="s">
        <v>496</v>
      </c>
      <c r="O49" s="90" t="s">
        <v>244</v>
      </c>
      <c r="P49" s="91">
        <v>39136.991666666669</v>
      </c>
      <c r="Q49" s="91">
        <v>39138.845833333333</v>
      </c>
      <c r="R49" s="88" t="s">
        <v>339</v>
      </c>
      <c r="S49" t="s">
        <v>340</v>
      </c>
      <c r="T49"/>
      <c r="U49" s="89"/>
      <c r="V49">
        <v>50</v>
      </c>
      <c r="W49"/>
      <c r="X49"/>
      <c r="Y49"/>
      <c r="Z49"/>
      <c r="AA49"/>
      <c r="AB49">
        <v>7.31</v>
      </c>
      <c r="AC49"/>
      <c r="AD49">
        <v>1420</v>
      </c>
      <c r="AE49"/>
      <c r="AF49">
        <v>2370</v>
      </c>
      <c r="AG49" t="s">
        <v>52</v>
      </c>
      <c r="AH49">
        <v>18</v>
      </c>
      <c r="AI49"/>
      <c r="AJ49">
        <v>350</v>
      </c>
      <c r="AK49" s="92">
        <f t="shared" si="0"/>
        <v>206996.17349999998</v>
      </c>
      <c r="AL49" s="92">
        <f t="shared" si="1"/>
        <v>3.7259311229999996</v>
      </c>
      <c r="AM49" s="92">
        <f t="shared" si="2"/>
        <v>72.448660724999996</v>
      </c>
      <c r="AN49" s="92">
        <f t="shared" si="3"/>
        <v>76.174591847999992</v>
      </c>
    </row>
    <row r="50" spans="1:40" x14ac:dyDescent="0.2">
      <c r="A50" s="54">
        <v>37288</v>
      </c>
      <c r="B50" s="56">
        <v>443.34399999999999</v>
      </c>
      <c r="C50" s="56">
        <v>34.809999999999995</v>
      </c>
      <c r="D50" s="56">
        <v>478.154</v>
      </c>
      <c r="E50" s="108" t="s">
        <v>561</v>
      </c>
      <c r="F50" s="108">
        <v>0.7</v>
      </c>
      <c r="G50" s="108">
        <v>334.70779999999996</v>
      </c>
      <c r="H50" s="108"/>
      <c r="I50" s="108"/>
      <c r="J50" s="108"/>
      <c r="K50" s="108"/>
      <c r="L50" s="108"/>
      <c r="M50" s="108"/>
      <c r="N50" s="108"/>
      <c r="O50" s="90" t="s">
        <v>244</v>
      </c>
      <c r="P50" s="91">
        <v>39142.303472222222</v>
      </c>
      <c r="Q50" s="91">
        <v>39142.65</v>
      </c>
      <c r="R50" s="88" t="s">
        <v>341</v>
      </c>
      <c r="S50" t="s">
        <v>342</v>
      </c>
      <c r="T50"/>
      <c r="U50" s="89"/>
      <c r="V50">
        <v>50</v>
      </c>
      <c r="W50"/>
      <c r="X50"/>
      <c r="Y50"/>
      <c r="Z50"/>
      <c r="AA50"/>
      <c r="AB50">
        <v>14.37</v>
      </c>
      <c r="AC50" t="s">
        <v>67</v>
      </c>
      <c r="AD50">
        <v>3720</v>
      </c>
      <c r="AE50"/>
      <c r="AF50">
        <v>7950</v>
      </c>
      <c r="AG50" t="s">
        <v>52</v>
      </c>
      <c r="AH50">
        <v>18</v>
      </c>
      <c r="AI50"/>
      <c r="AJ50">
        <v>4700</v>
      </c>
      <c r="AK50" s="92">
        <f t="shared" si="0"/>
        <v>406913.13449999993</v>
      </c>
      <c r="AL50" s="92">
        <f t="shared" si="1"/>
        <v>7.3244364209999979</v>
      </c>
      <c r="AM50" s="92">
        <f t="shared" si="2"/>
        <v>1912.4917321499995</v>
      </c>
      <c r="AN50" s="92">
        <f t="shared" si="3"/>
        <v>1919.8161685709995</v>
      </c>
    </row>
    <row r="51" spans="1:40" x14ac:dyDescent="0.2">
      <c r="A51" s="54">
        <v>37317</v>
      </c>
      <c r="B51" s="56">
        <v>41.8</v>
      </c>
      <c r="C51" s="56">
        <v>0</v>
      </c>
      <c r="D51" s="56">
        <v>41.8</v>
      </c>
      <c r="E51" s="108" t="s">
        <v>563</v>
      </c>
      <c r="F51" s="108">
        <v>1</v>
      </c>
      <c r="G51" s="108">
        <v>41.8</v>
      </c>
      <c r="H51" s="108"/>
      <c r="I51" s="108"/>
      <c r="J51" s="108"/>
      <c r="K51" s="108"/>
      <c r="L51" s="108"/>
      <c r="M51" s="108"/>
      <c r="N51" s="108"/>
      <c r="O51" s="90" t="s">
        <v>244</v>
      </c>
      <c r="P51" s="91">
        <v>39183.515972222223</v>
      </c>
      <c r="Q51" s="91">
        <v>39184.109027777777</v>
      </c>
      <c r="R51" s="88" t="s">
        <v>343</v>
      </c>
      <c r="S51" t="s">
        <v>344</v>
      </c>
      <c r="T51"/>
      <c r="U51" s="89"/>
      <c r="V51">
        <v>50</v>
      </c>
      <c r="W51"/>
      <c r="X51"/>
      <c r="Y51"/>
      <c r="Z51"/>
      <c r="AA51"/>
      <c r="AB51">
        <v>24.97</v>
      </c>
      <c r="AC51"/>
      <c r="AD51">
        <v>3680</v>
      </c>
      <c r="AE51"/>
      <c r="AF51">
        <v>6370</v>
      </c>
      <c r="AG51" t="s">
        <v>52</v>
      </c>
      <c r="AH51">
        <v>18</v>
      </c>
      <c r="AI51"/>
      <c r="AJ51">
        <v>1900</v>
      </c>
      <c r="AK51" s="92">
        <f t="shared" si="0"/>
        <v>707071.74449999991</v>
      </c>
      <c r="AL51" s="92">
        <f t="shared" si="1"/>
        <v>12.727291400999999</v>
      </c>
      <c r="AM51" s="92">
        <f t="shared" si="2"/>
        <v>1343.4363145499999</v>
      </c>
      <c r="AN51" s="92">
        <f t="shared" si="3"/>
        <v>1356.1636059509999</v>
      </c>
    </row>
    <row r="52" spans="1:40" x14ac:dyDescent="0.2">
      <c r="A52" s="54">
        <v>37318</v>
      </c>
      <c r="B52" s="56">
        <v>38.72</v>
      </c>
      <c r="C52" s="56">
        <v>0</v>
      </c>
      <c r="D52" s="56">
        <v>38.72</v>
      </c>
      <c r="E52" s="108" t="s">
        <v>563</v>
      </c>
      <c r="F52" s="108">
        <v>0.3</v>
      </c>
      <c r="G52" s="108">
        <v>11.616</v>
      </c>
      <c r="H52" s="108"/>
      <c r="I52" s="108"/>
      <c r="J52" s="108"/>
      <c r="K52" s="108"/>
      <c r="L52" s="108"/>
      <c r="M52" s="108"/>
      <c r="N52" s="108"/>
      <c r="O52" s="90" t="s">
        <v>244</v>
      </c>
      <c r="P52" s="91">
        <v>39350.659722222219</v>
      </c>
      <c r="Q52" s="91">
        <v>39350.970138888886</v>
      </c>
      <c r="R52" s="88" t="s">
        <v>345</v>
      </c>
      <c r="S52" t="s">
        <v>346</v>
      </c>
      <c r="T52"/>
      <c r="U52" s="89"/>
      <c r="V52">
        <v>50</v>
      </c>
      <c r="W52"/>
      <c r="X52"/>
      <c r="Y52"/>
      <c r="Z52"/>
      <c r="AA52"/>
      <c r="AB52">
        <v>7.6899999999999995</v>
      </c>
      <c r="AC52"/>
      <c r="AD52">
        <v>10.8</v>
      </c>
      <c r="AE52"/>
      <c r="AF52">
        <v>39</v>
      </c>
      <c r="AG52" t="s">
        <v>52</v>
      </c>
      <c r="AH52">
        <v>18</v>
      </c>
      <c r="AI52" t="s">
        <v>52</v>
      </c>
      <c r="AJ52">
        <v>18</v>
      </c>
      <c r="AK52" s="92">
        <f t="shared" si="0"/>
        <v>217756.57649999997</v>
      </c>
      <c r="AL52" s="92">
        <f t="shared" si="1"/>
        <v>3.9196183769999995</v>
      </c>
      <c r="AM52" s="92">
        <f t="shared" si="2"/>
        <v>3.9196183769999995</v>
      </c>
      <c r="AN52" s="92">
        <f t="shared" si="3"/>
        <v>7.839236753999999</v>
      </c>
    </row>
    <row r="53" spans="1:40" x14ac:dyDescent="0.2">
      <c r="A53" s="59">
        <v>37685</v>
      </c>
      <c r="B53" s="40">
        <v>325.86400000000003</v>
      </c>
      <c r="C53" s="42">
        <v>73.75</v>
      </c>
      <c r="D53" s="40">
        <v>399.61400000000003</v>
      </c>
      <c r="E53" s="108" t="s">
        <v>518</v>
      </c>
      <c r="F53" s="108">
        <v>1</v>
      </c>
      <c r="G53" s="108">
        <v>399.61400000000003</v>
      </c>
      <c r="H53" s="108"/>
      <c r="I53" s="108"/>
      <c r="J53" s="108"/>
      <c r="K53" s="108"/>
      <c r="L53" s="108"/>
      <c r="M53" s="108"/>
      <c r="N53" s="108"/>
      <c r="O53" s="90" t="s">
        <v>244</v>
      </c>
      <c r="P53" s="91">
        <v>39417.838888888888</v>
      </c>
      <c r="Q53" s="91">
        <v>39419.236805555556</v>
      </c>
      <c r="R53" s="88" t="s">
        <v>347</v>
      </c>
      <c r="S53" t="s">
        <v>348</v>
      </c>
      <c r="T53"/>
      <c r="U53" s="89"/>
      <c r="V53">
        <v>50</v>
      </c>
      <c r="W53"/>
      <c r="X53"/>
      <c r="Y53"/>
      <c r="Z53"/>
      <c r="AA53"/>
      <c r="AB53">
        <v>17</v>
      </c>
      <c r="AC53" t="s">
        <v>67</v>
      </c>
      <c r="AD53">
        <v>476</v>
      </c>
      <c r="AE53"/>
      <c r="AF53">
        <v>1010</v>
      </c>
      <c r="AG53" t="s">
        <v>52</v>
      </c>
      <c r="AH53">
        <v>18</v>
      </c>
      <c r="AI53"/>
      <c r="AJ53">
        <v>510</v>
      </c>
      <c r="AK53" s="92">
        <f t="shared" si="0"/>
        <v>481386.44999999995</v>
      </c>
      <c r="AL53" s="92">
        <f t="shared" si="1"/>
        <v>8.6649560999999995</v>
      </c>
      <c r="AM53" s="92">
        <f t="shared" si="2"/>
        <v>245.50708949999998</v>
      </c>
      <c r="AN53" s="92">
        <f t="shared" si="3"/>
        <v>254.17204559999999</v>
      </c>
    </row>
    <row r="54" spans="1:40" x14ac:dyDescent="0.2">
      <c r="A54" s="59">
        <v>37686</v>
      </c>
      <c r="B54" s="40">
        <v>267.87200000000001</v>
      </c>
      <c r="C54" s="42">
        <v>41.3</v>
      </c>
      <c r="D54" s="40">
        <v>309.17200000000003</v>
      </c>
      <c r="E54" s="108" t="s">
        <v>518</v>
      </c>
      <c r="F54" s="108">
        <v>1</v>
      </c>
      <c r="G54" s="108">
        <v>309.17200000000003</v>
      </c>
      <c r="H54" s="108"/>
      <c r="I54" s="108"/>
      <c r="J54" s="108"/>
      <c r="K54" s="108"/>
      <c r="L54" s="108"/>
      <c r="M54" s="108"/>
      <c r="N54" s="108"/>
      <c r="O54" s="90" t="s">
        <v>244</v>
      </c>
      <c r="P54" s="91">
        <v>39427.42083333333</v>
      </c>
      <c r="Q54" s="91">
        <v>39428.188888888886</v>
      </c>
      <c r="R54" s="88" t="s">
        <v>349</v>
      </c>
      <c r="S54" t="s">
        <v>350</v>
      </c>
      <c r="T54"/>
      <c r="U54" s="89"/>
      <c r="V54">
        <v>50</v>
      </c>
      <c r="W54"/>
      <c r="X54"/>
      <c r="Y54"/>
      <c r="Z54"/>
      <c r="AA54"/>
      <c r="AB54">
        <v>0.96</v>
      </c>
      <c r="AC54" t="s">
        <v>67</v>
      </c>
      <c r="AD54">
        <v>25600</v>
      </c>
      <c r="AE54"/>
      <c r="AF54">
        <v>43200</v>
      </c>
      <c r="AG54"/>
      <c r="AH54"/>
      <c r="AI54"/>
      <c r="AJ54">
        <v>24000</v>
      </c>
      <c r="AK54" s="92">
        <f t="shared" si="0"/>
        <v>27184.175999999996</v>
      </c>
      <c r="AL54" s="92">
        <f t="shared" si="1"/>
        <v>0</v>
      </c>
      <c r="AM54" s="92">
        <f t="shared" si="2"/>
        <v>652.42022399999985</v>
      </c>
      <c r="AN54" s="92">
        <f t="shared" si="3"/>
        <v>652.42022399999985</v>
      </c>
    </row>
    <row r="55" spans="1:40" x14ac:dyDescent="0.2">
      <c r="A55" s="59">
        <v>37716</v>
      </c>
      <c r="B55" s="40">
        <v>884.4</v>
      </c>
      <c r="C55" s="42">
        <v>0</v>
      </c>
      <c r="D55" s="40">
        <v>884.4</v>
      </c>
      <c r="E55" s="108" t="s">
        <v>521</v>
      </c>
      <c r="F55" s="108">
        <v>0.1</v>
      </c>
      <c r="G55" s="108">
        <v>88.44</v>
      </c>
      <c r="H55" s="108"/>
      <c r="I55" s="108"/>
      <c r="J55" s="108"/>
      <c r="K55" s="108"/>
      <c r="L55" s="108"/>
      <c r="M55" s="108"/>
      <c r="N55" s="108"/>
      <c r="O55" s="90" t="s">
        <v>244</v>
      </c>
      <c r="P55" s="91">
        <v>39452.743055555555</v>
      </c>
      <c r="Q55" s="91">
        <v>39456.253472222219</v>
      </c>
      <c r="R55" s="88" t="s">
        <v>351</v>
      </c>
      <c r="S55" t="s">
        <v>352</v>
      </c>
      <c r="T55"/>
      <c r="U55" s="89"/>
      <c r="V55">
        <v>50</v>
      </c>
      <c r="W55"/>
      <c r="X55"/>
      <c r="Y55"/>
      <c r="Z55"/>
      <c r="AA55"/>
      <c r="AB55">
        <v>96.1</v>
      </c>
      <c r="AC55"/>
      <c r="AD55">
        <v>1120</v>
      </c>
      <c r="AE55"/>
      <c r="AF55">
        <v>1700</v>
      </c>
      <c r="AG55" t="s">
        <v>52</v>
      </c>
      <c r="AH55">
        <v>18</v>
      </c>
      <c r="AI55"/>
      <c r="AJ55">
        <v>780</v>
      </c>
      <c r="AK55" s="92">
        <f t="shared" si="0"/>
        <v>2721249.2849999997</v>
      </c>
      <c r="AL55" s="92">
        <f t="shared" si="1"/>
        <v>48.982487129999996</v>
      </c>
      <c r="AM55" s="92">
        <f t="shared" si="2"/>
        <v>2122.5744422999996</v>
      </c>
      <c r="AN55" s="92">
        <f t="shared" si="3"/>
        <v>2171.5569294299999</v>
      </c>
    </row>
    <row r="56" spans="1:40" x14ac:dyDescent="0.2">
      <c r="A56" s="152">
        <v>38039</v>
      </c>
      <c r="B56" s="85">
        <v>129.36000000000001</v>
      </c>
      <c r="C56" s="81">
        <v>0</v>
      </c>
      <c r="D56" s="85">
        <v>129.36000000000001</v>
      </c>
      <c r="E56" s="108" t="s">
        <v>524</v>
      </c>
      <c r="F56" s="108">
        <v>0.1</v>
      </c>
      <c r="G56" s="108">
        <v>12.936000000000002</v>
      </c>
      <c r="H56" s="108"/>
      <c r="I56" s="108"/>
      <c r="J56" s="108"/>
      <c r="K56" s="108"/>
      <c r="L56" s="108"/>
      <c r="M56" s="108"/>
      <c r="N56" s="108"/>
      <c r="O56" s="90" t="s">
        <v>244</v>
      </c>
      <c r="P56" s="91">
        <v>39495.143055555556</v>
      </c>
      <c r="Q56" s="91">
        <v>39496.242361111108</v>
      </c>
      <c r="R56" s="88" t="s">
        <v>353</v>
      </c>
      <c r="S56" t="s">
        <v>354</v>
      </c>
      <c r="T56"/>
      <c r="U56" s="89"/>
      <c r="V56">
        <v>50</v>
      </c>
      <c r="W56"/>
      <c r="X56"/>
      <c r="Y56"/>
      <c r="Z56"/>
      <c r="AA56"/>
      <c r="AB56">
        <v>73</v>
      </c>
      <c r="AC56"/>
      <c r="AD56">
        <v>1440</v>
      </c>
      <c r="AE56"/>
      <c r="AF56">
        <v>2210</v>
      </c>
      <c r="AG56" t="s">
        <v>52</v>
      </c>
      <c r="AH56">
        <v>18</v>
      </c>
      <c r="AI56"/>
      <c r="AJ56">
        <v>930</v>
      </c>
      <c r="AK56" s="92">
        <f t="shared" si="0"/>
        <v>2067130.0499999998</v>
      </c>
      <c r="AL56" s="92">
        <f t="shared" si="1"/>
        <v>37.208340899999996</v>
      </c>
      <c r="AM56" s="92">
        <f t="shared" si="2"/>
        <v>1922.4309464999997</v>
      </c>
      <c r="AN56" s="92">
        <f t="shared" si="3"/>
        <v>1959.6392873999996</v>
      </c>
    </row>
    <row r="57" spans="1:40" x14ac:dyDescent="0.2">
      <c r="A57" s="59">
        <v>38784</v>
      </c>
      <c r="B57" s="40">
        <v>20.239999999999998</v>
      </c>
      <c r="C57" s="42">
        <v>0</v>
      </c>
      <c r="D57" s="40">
        <v>20.239999999999998</v>
      </c>
      <c r="E57" s="122" t="s">
        <v>503</v>
      </c>
      <c r="F57" s="108">
        <v>1</v>
      </c>
      <c r="G57" s="108">
        <v>20.239999999999998</v>
      </c>
      <c r="H57" s="108"/>
      <c r="I57" s="108"/>
      <c r="J57" s="108"/>
      <c r="K57" s="108"/>
      <c r="L57" s="108"/>
      <c r="M57" s="108"/>
      <c r="N57" s="108"/>
      <c r="O57" s="90" t="s">
        <v>244</v>
      </c>
      <c r="P57" s="91">
        <v>39528.248611111114</v>
      </c>
      <c r="Q57" s="91">
        <v>39529.431944444441</v>
      </c>
      <c r="R57" s="88" t="s">
        <v>355</v>
      </c>
      <c r="S57" t="s">
        <v>356</v>
      </c>
      <c r="T57"/>
      <c r="U57" s="89"/>
      <c r="V57">
        <v>50</v>
      </c>
      <c r="W57"/>
      <c r="X57"/>
      <c r="Y57"/>
      <c r="Z57"/>
      <c r="AA57"/>
      <c r="AB57">
        <v>2.2599999999999998</v>
      </c>
      <c r="AC57"/>
      <c r="AD57">
        <v>2370</v>
      </c>
      <c r="AE57"/>
      <c r="AF57">
        <v>3860</v>
      </c>
      <c r="AG57" t="s">
        <v>52</v>
      </c>
      <c r="AH57">
        <v>18</v>
      </c>
      <c r="AI57"/>
      <c r="AJ57">
        <v>1100</v>
      </c>
      <c r="AK57" s="92">
        <f t="shared" si="0"/>
        <v>63996.080999999991</v>
      </c>
      <c r="AL57" s="92">
        <f t="shared" si="1"/>
        <v>1.1519294579999999</v>
      </c>
      <c r="AM57" s="92">
        <f t="shared" si="2"/>
        <v>70.395689099999998</v>
      </c>
      <c r="AN57" s="92">
        <f t="shared" si="3"/>
        <v>71.547618557999996</v>
      </c>
    </row>
    <row r="58" spans="1:40" x14ac:dyDescent="0.2">
      <c r="A58" s="59">
        <v>38786</v>
      </c>
      <c r="B58" s="40">
        <v>17.600000000000001</v>
      </c>
      <c r="C58" s="42">
        <v>0</v>
      </c>
      <c r="D58" s="40">
        <v>17.600000000000001</v>
      </c>
      <c r="E58" s="122" t="s">
        <v>503</v>
      </c>
      <c r="F58" s="108">
        <v>1</v>
      </c>
      <c r="G58" s="108">
        <v>17.600000000000001</v>
      </c>
      <c r="I58" s="108"/>
      <c r="J58" s="108"/>
      <c r="K58" s="108"/>
      <c r="L58" s="108"/>
      <c r="M58" s="108"/>
      <c r="N58" s="108"/>
      <c r="O58" s="90" t="s">
        <v>244</v>
      </c>
      <c r="P58" s="91">
        <v>39532.285416666666</v>
      </c>
      <c r="Q58" s="91">
        <v>39534.253472222219</v>
      </c>
      <c r="R58" s="88" t="s">
        <v>357</v>
      </c>
      <c r="S58" t="s">
        <v>358</v>
      </c>
      <c r="T58"/>
      <c r="U58" s="89"/>
      <c r="V58">
        <v>50</v>
      </c>
      <c r="W58"/>
      <c r="X58"/>
      <c r="Y58"/>
      <c r="Z58"/>
      <c r="AA58"/>
      <c r="AB58">
        <v>35.200000000000003</v>
      </c>
      <c r="AC58"/>
      <c r="AD58">
        <v>701</v>
      </c>
      <c r="AE58"/>
      <c r="AF58">
        <v>990</v>
      </c>
      <c r="AG58" t="s">
        <v>52</v>
      </c>
      <c r="AH58">
        <v>18</v>
      </c>
      <c r="AI58"/>
      <c r="AJ58">
        <v>170</v>
      </c>
      <c r="AK58" s="92">
        <f t="shared" si="0"/>
        <v>996753.12000000011</v>
      </c>
      <c r="AL58" s="92">
        <f t="shared" si="1"/>
        <v>17.941556160000005</v>
      </c>
      <c r="AM58" s="92">
        <f t="shared" si="2"/>
        <v>169.44803039999999</v>
      </c>
      <c r="AN58" s="92">
        <f t="shared" si="3"/>
        <v>187.38958656</v>
      </c>
    </row>
    <row r="59" spans="1:40" x14ac:dyDescent="0.2">
      <c r="A59" s="59">
        <v>39097</v>
      </c>
      <c r="B59" s="40">
        <v>983.18</v>
      </c>
      <c r="C59" s="42">
        <v>0</v>
      </c>
      <c r="D59" s="40">
        <v>983.18</v>
      </c>
      <c r="E59" s="122" t="s">
        <v>505</v>
      </c>
      <c r="F59" s="108">
        <v>0.6</v>
      </c>
      <c r="G59" s="108">
        <v>589.9079999999999</v>
      </c>
      <c r="H59" s="108"/>
      <c r="I59" s="112"/>
      <c r="J59" s="112"/>
      <c r="K59" s="108"/>
      <c r="L59" s="108"/>
      <c r="M59" s="108"/>
      <c r="N59" s="108"/>
      <c r="O59" s="90" t="s">
        <v>244</v>
      </c>
      <c r="P59" s="91">
        <v>39628.071527777778</v>
      </c>
      <c r="Q59" s="91">
        <v>39628.335416666669</v>
      </c>
      <c r="R59" s="88" t="s">
        <v>359</v>
      </c>
      <c r="S59" t="s">
        <v>360</v>
      </c>
      <c r="T59"/>
      <c r="U59" s="89"/>
      <c r="V59">
        <v>50</v>
      </c>
      <c r="W59"/>
      <c r="X59"/>
      <c r="Y59"/>
      <c r="Z59"/>
      <c r="AA59"/>
      <c r="AB59">
        <v>13</v>
      </c>
      <c r="AC59"/>
      <c r="AD59">
        <v>5.8</v>
      </c>
      <c r="AE59"/>
      <c r="AF59">
        <v>26.7</v>
      </c>
      <c r="AG59" t="s">
        <v>52</v>
      </c>
      <c r="AH59">
        <v>18</v>
      </c>
      <c r="AI59" t="s">
        <v>52</v>
      </c>
      <c r="AJ59">
        <v>18</v>
      </c>
      <c r="AK59" s="92">
        <f t="shared" si="0"/>
        <v>368119.04999999993</v>
      </c>
      <c r="AL59" s="92">
        <f t="shared" si="1"/>
        <v>6.6261428999999987</v>
      </c>
      <c r="AM59" s="92">
        <f t="shared" si="2"/>
        <v>6.6261428999999987</v>
      </c>
      <c r="AN59" s="92">
        <f t="shared" si="3"/>
        <v>13.252285799999997</v>
      </c>
    </row>
    <row r="60" spans="1:40" x14ac:dyDescent="0.2">
      <c r="A60" s="59">
        <v>39184</v>
      </c>
      <c r="B60" s="40">
        <v>638.44000000000005</v>
      </c>
      <c r="C60" s="42">
        <v>0</v>
      </c>
      <c r="D60" s="40">
        <v>638.44000000000005</v>
      </c>
      <c r="E60" s="122" t="s">
        <v>509</v>
      </c>
      <c r="F60" s="108">
        <v>0.3</v>
      </c>
      <c r="G60" s="108">
        <v>191.53200000000001</v>
      </c>
      <c r="H60" s="108"/>
      <c r="I60" s="108"/>
      <c r="J60" s="108"/>
      <c r="K60" s="108"/>
      <c r="L60" s="108"/>
      <c r="M60" s="108"/>
      <c r="N60" s="108"/>
      <c r="O60" s="90" t="s">
        <v>244</v>
      </c>
      <c r="P60" s="91">
        <v>39726.627083333333</v>
      </c>
      <c r="Q60" s="91">
        <v>39726.750694444447</v>
      </c>
      <c r="R60" s="88" t="s">
        <v>361</v>
      </c>
      <c r="S60" t="s">
        <v>362</v>
      </c>
      <c r="T60"/>
      <c r="U60" s="89"/>
      <c r="V60">
        <v>50</v>
      </c>
      <c r="W60"/>
      <c r="X60"/>
      <c r="Y60"/>
      <c r="Z60"/>
      <c r="AA60"/>
      <c r="AB60">
        <v>5.8</v>
      </c>
      <c r="AC60"/>
      <c r="AD60">
        <v>8.5</v>
      </c>
      <c r="AE60"/>
      <c r="AF60">
        <v>37.6</v>
      </c>
      <c r="AG60" t="s">
        <v>52</v>
      </c>
      <c r="AH60">
        <v>18</v>
      </c>
      <c r="AI60" t="s">
        <v>52</v>
      </c>
      <c r="AJ60">
        <v>18</v>
      </c>
      <c r="AK60" s="92">
        <f t="shared" si="0"/>
        <v>164237.73000000001</v>
      </c>
      <c r="AL60" s="92">
        <f t="shared" si="1"/>
        <v>2.9562791399999999</v>
      </c>
      <c r="AM60" s="92">
        <f t="shared" si="2"/>
        <v>2.9562791399999999</v>
      </c>
      <c r="AN60" s="92">
        <f t="shared" si="3"/>
        <v>5.9125582799999998</v>
      </c>
    </row>
    <row r="61" spans="1:40" x14ac:dyDescent="0.2">
      <c r="A61" s="57">
        <v>39418</v>
      </c>
      <c r="B61" s="58" t="s">
        <v>14</v>
      </c>
      <c r="C61" s="58" t="s">
        <v>14</v>
      </c>
      <c r="D61" s="56"/>
      <c r="E61" s="122" t="s">
        <v>444</v>
      </c>
      <c r="F61" s="108">
        <v>1</v>
      </c>
      <c r="G61" s="108">
        <v>0</v>
      </c>
      <c r="H61" s="108"/>
      <c r="I61" s="108"/>
      <c r="J61" s="108"/>
      <c r="K61" s="108"/>
      <c r="L61" s="108"/>
      <c r="M61" s="108"/>
      <c r="N61" s="108"/>
      <c r="O61" s="90" t="s">
        <v>244</v>
      </c>
      <c r="P61" s="91">
        <v>39782.647222222222</v>
      </c>
      <c r="Q61" s="91">
        <v>39783.513194444444</v>
      </c>
      <c r="R61" s="88" t="s">
        <v>363</v>
      </c>
      <c r="S61" t="s">
        <v>364</v>
      </c>
      <c r="T61"/>
      <c r="U61" s="89"/>
      <c r="V61">
        <v>50</v>
      </c>
      <c r="W61"/>
      <c r="X61"/>
      <c r="Y61"/>
      <c r="Z61"/>
      <c r="AA61"/>
      <c r="AB61">
        <v>22.75</v>
      </c>
      <c r="AC61" t="s">
        <v>67</v>
      </c>
      <c r="AD61">
        <v>1270</v>
      </c>
      <c r="AE61"/>
      <c r="AF61">
        <v>2460</v>
      </c>
      <c r="AG61" t="s">
        <v>52</v>
      </c>
      <c r="AH61">
        <v>18</v>
      </c>
      <c r="AI61"/>
      <c r="AJ61">
        <v>1200</v>
      </c>
      <c r="AK61" s="92">
        <f t="shared" si="0"/>
        <v>644208.33750000002</v>
      </c>
      <c r="AL61" s="92">
        <f t="shared" si="1"/>
        <v>11.595750075000002</v>
      </c>
      <c r="AM61" s="92">
        <f t="shared" si="2"/>
        <v>773.05000500000006</v>
      </c>
      <c r="AN61" s="92">
        <f t="shared" si="3"/>
        <v>784.64575507500001</v>
      </c>
    </row>
    <row r="62" spans="1:40" x14ac:dyDescent="0.2">
      <c r="A62" s="57">
        <v>39419</v>
      </c>
      <c r="B62" s="58">
        <v>13.86</v>
      </c>
      <c r="C62" s="58">
        <v>0</v>
      </c>
      <c r="D62" s="56">
        <v>13.86</v>
      </c>
      <c r="E62" s="122" t="s">
        <v>444</v>
      </c>
      <c r="F62" s="108">
        <v>1</v>
      </c>
      <c r="G62" s="108">
        <v>13.86</v>
      </c>
      <c r="H62" s="108"/>
      <c r="I62" s="108"/>
      <c r="J62" s="108"/>
      <c r="K62" s="108"/>
      <c r="L62" s="108"/>
      <c r="M62" s="108"/>
      <c r="N62" s="108"/>
      <c r="O62" s="90" t="s">
        <v>244</v>
      </c>
      <c r="P62" s="91">
        <v>39790.65625</v>
      </c>
      <c r="Q62" s="91">
        <v>39791.926388888889</v>
      </c>
      <c r="R62" s="88" t="s">
        <v>365</v>
      </c>
      <c r="S62" t="s">
        <v>366</v>
      </c>
      <c r="T62"/>
      <c r="U62" s="89"/>
      <c r="V62">
        <v>50</v>
      </c>
      <c r="W62"/>
      <c r="X62"/>
      <c r="Y62"/>
      <c r="Z62"/>
      <c r="AA62"/>
      <c r="AB62">
        <v>5.5600000000000005</v>
      </c>
      <c r="AC62"/>
      <c r="AD62">
        <v>4980</v>
      </c>
      <c r="AE62"/>
      <c r="AF62">
        <v>8390</v>
      </c>
      <c r="AG62" t="s">
        <v>52</v>
      </c>
      <c r="AH62">
        <v>20</v>
      </c>
      <c r="AI62"/>
      <c r="AJ62">
        <v>2500</v>
      </c>
      <c r="AK62" s="92">
        <f t="shared" si="0"/>
        <v>157441.68600000002</v>
      </c>
      <c r="AL62" s="92">
        <f t="shared" si="1"/>
        <v>3.1488337200000003</v>
      </c>
      <c r="AM62" s="92">
        <f t="shared" si="2"/>
        <v>393.60421500000007</v>
      </c>
      <c r="AN62" s="92">
        <f t="shared" si="3"/>
        <v>396.75304872000009</v>
      </c>
    </row>
    <row r="63" spans="1:40" x14ac:dyDescent="0.2">
      <c r="A63" s="57">
        <v>39428</v>
      </c>
      <c r="B63" s="58">
        <v>3979.36</v>
      </c>
      <c r="C63" s="58">
        <v>0</v>
      </c>
      <c r="D63" s="56">
        <v>3979.36</v>
      </c>
      <c r="E63" s="122" t="s">
        <v>443</v>
      </c>
      <c r="F63" s="108">
        <v>0.2</v>
      </c>
      <c r="G63" s="108">
        <v>795.87200000000007</v>
      </c>
      <c r="H63" s="108"/>
      <c r="I63" s="112"/>
      <c r="J63" s="112"/>
      <c r="K63" s="108"/>
      <c r="L63" s="108"/>
      <c r="M63" s="108"/>
      <c r="N63" s="108"/>
      <c r="O63" s="90" t="s">
        <v>244</v>
      </c>
      <c r="P63" s="91">
        <v>39822.249305555553</v>
      </c>
      <c r="Q63" s="91">
        <v>39822.706944444442</v>
      </c>
      <c r="R63" s="88" t="s">
        <v>367</v>
      </c>
      <c r="S63" t="s">
        <v>368</v>
      </c>
      <c r="T63"/>
      <c r="U63" s="89"/>
      <c r="V63">
        <v>50</v>
      </c>
      <c r="W63"/>
      <c r="X63"/>
      <c r="Y63"/>
      <c r="Z63"/>
      <c r="AA63"/>
      <c r="AB63">
        <v>0.4</v>
      </c>
      <c r="AC63"/>
      <c r="AD63">
        <v>2140</v>
      </c>
      <c r="AE63"/>
      <c r="AF63">
        <v>3960</v>
      </c>
      <c r="AG63" t="s">
        <v>52</v>
      </c>
      <c r="AH63">
        <v>20</v>
      </c>
      <c r="AI63"/>
      <c r="AJ63">
        <v>1500</v>
      </c>
      <c r="AK63" s="92">
        <f t="shared" si="0"/>
        <v>11326.740000000002</v>
      </c>
      <c r="AL63" s="92">
        <f t="shared" si="1"/>
        <v>0.22653480000000004</v>
      </c>
      <c r="AM63" s="92">
        <f t="shared" si="2"/>
        <v>16.990110000000005</v>
      </c>
      <c r="AN63" s="92">
        <f t="shared" si="3"/>
        <v>17.216644800000005</v>
      </c>
    </row>
    <row r="64" spans="1:40" x14ac:dyDescent="0.2">
      <c r="A64" s="57">
        <v>39453</v>
      </c>
      <c r="B64" s="58">
        <v>145.19999999999999</v>
      </c>
      <c r="C64" s="58">
        <v>23.6</v>
      </c>
      <c r="D64" s="56">
        <v>168.79999999999998</v>
      </c>
      <c r="E64" s="95" t="s">
        <v>442</v>
      </c>
      <c r="F64" s="108">
        <v>1</v>
      </c>
      <c r="G64" s="108">
        <v>168.79999999999998</v>
      </c>
      <c r="I64" s="109"/>
      <c r="J64" s="109"/>
      <c r="O64" s="90" t="s">
        <v>244</v>
      </c>
      <c r="P64" s="91">
        <v>39871.270138888889</v>
      </c>
      <c r="Q64" s="91">
        <v>39871.534722222219</v>
      </c>
      <c r="R64" s="88" t="s">
        <v>369</v>
      </c>
      <c r="S64" t="s">
        <v>370</v>
      </c>
      <c r="T64"/>
      <c r="U64" s="89"/>
      <c r="V64">
        <v>50</v>
      </c>
      <c r="W64"/>
      <c r="X64"/>
      <c r="Y64"/>
      <c r="Z64"/>
      <c r="AA64"/>
      <c r="AB64">
        <v>3.1</v>
      </c>
      <c r="AC64"/>
      <c r="AD64">
        <v>1259</v>
      </c>
      <c r="AE64"/>
      <c r="AF64">
        <v>2050</v>
      </c>
      <c r="AG64" t="s">
        <v>52</v>
      </c>
      <c r="AH64">
        <v>20</v>
      </c>
      <c r="AI64"/>
      <c r="AJ64">
        <v>480</v>
      </c>
      <c r="AK64" s="92">
        <f t="shared" si="0"/>
        <v>87782.235000000001</v>
      </c>
      <c r="AL64" s="92">
        <f t="shared" si="1"/>
        <v>1.7556446999999999</v>
      </c>
      <c r="AM64" s="92">
        <f t="shared" si="2"/>
        <v>42.135472799999995</v>
      </c>
      <c r="AN64" s="92">
        <f t="shared" si="3"/>
        <v>43.891117499999993</v>
      </c>
    </row>
    <row r="65" spans="1:40" x14ac:dyDescent="0.2">
      <c r="A65" s="57">
        <v>39454</v>
      </c>
      <c r="B65" s="58" t="s">
        <v>14</v>
      </c>
      <c r="C65" s="58" t="s">
        <v>14</v>
      </c>
      <c r="D65" s="56"/>
      <c r="E65" s="95" t="s">
        <v>442</v>
      </c>
      <c r="F65" s="108">
        <v>1</v>
      </c>
      <c r="G65" s="108">
        <v>0</v>
      </c>
      <c r="I65" s="109"/>
      <c r="J65" s="109"/>
      <c r="O65" s="90" t="s">
        <v>244</v>
      </c>
      <c r="P65" s="91">
        <v>39900.79583333333</v>
      </c>
      <c r="Q65" s="91">
        <v>39901.661111111112</v>
      </c>
      <c r="R65" s="88" t="s">
        <v>371</v>
      </c>
      <c r="S65" t="s">
        <v>372</v>
      </c>
      <c r="T65"/>
      <c r="U65" s="89"/>
      <c r="V65">
        <v>50</v>
      </c>
      <c r="W65"/>
      <c r="X65"/>
      <c r="Y65"/>
      <c r="Z65"/>
      <c r="AA65"/>
      <c r="AB65">
        <v>5.0999999999999996</v>
      </c>
      <c r="AC65"/>
      <c r="AD65">
        <v>2550</v>
      </c>
      <c r="AE65"/>
      <c r="AF65">
        <v>4510</v>
      </c>
      <c r="AG65" t="s">
        <v>52</v>
      </c>
      <c r="AH65">
        <v>20</v>
      </c>
      <c r="AI65"/>
      <c r="AJ65">
        <v>2600</v>
      </c>
      <c r="AK65" s="92">
        <f t="shared" si="0"/>
        <v>144415.935</v>
      </c>
      <c r="AL65" s="92">
        <f t="shared" si="1"/>
        <v>2.8883187000000001</v>
      </c>
      <c r="AM65" s="92">
        <f t="shared" si="2"/>
        <v>375.48143099999999</v>
      </c>
      <c r="AN65" s="92">
        <f t="shared" si="3"/>
        <v>378.3697497</v>
      </c>
    </row>
    <row r="66" spans="1:40" x14ac:dyDescent="0.2">
      <c r="A66" s="57">
        <v>39455</v>
      </c>
      <c r="B66" s="58">
        <v>92.4</v>
      </c>
      <c r="C66" s="58">
        <v>35.4</v>
      </c>
      <c r="D66" s="56">
        <v>127.80000000000001</v>
      </c>
      <c r="E66" s="95" t="s">
        <v>442</v>
      </c>
      <c r="F66" s="108">
        <v>1</v>
      </c>
      <c r="G66" s="108">
        <v>127.80000000000001</v>
      </c>
      <c r="I66" s="109"/>
      <c r="J66" s="109"/>
      <c r="O66" s="90" t="s">
        <v>244</v>
      </c>
      <c r="P66" s="91">
        <v>39924.306944444441</v>
      </c>
      <c r="Q66" s="91">
        <v>39924.525694444441</v>
      </c>
      <c r="R66" s="88" t="s">
        <v>373</v>
      </c>
      <c r="S66" t="s">
        <v>374</v>
      </c>
      <c r="T66"/>
      <c r="U66" s="89"/>
      <c r="V66">
        <v>50</v>
      </c>
      <c r="W66"/>
      <c r="X66"/>
      <c r="Y66"/>
      <c r="Z66"/>
      <c r="AA66"/>
      <c r="AB66">
        <v>3.36</v>
      </c>
      <c r="AC66"/>
      <c r="AD66">
        <v>93.2</v>
      </c>
      <c r="AE66"/>
      <c r="AF66">
        <v>154</v>
      </c>
      <c r="AG66" t="s">
        <v>52</v>
      </c>
      <c r="AH66">
        <v>20</v>
      </c>
      <c r="AI66" t="s">
        <v>52</v>
      </c>
      <c r="AJ66">
        <v>20</v>
      </c>
      <c r="AK66" s="92">
        <f t="shared" ref="AK66:AK87" si="4">AB66*28.31685*1000</f>
        <v>95144.615999999995</v>
      </c>
      <c r="AL66" s="92">
        <f t="shared" ref="AL66:AL81" si="5">AK66*AH66/1000000</f>
        <v>1.9028923199999999</v>
      </c>
      <c r="AM66" s="92">
        <f t="shared" ref="AM66:AM81" si="6">AK66*AJ66/1000000</f>
        <v>1.9028923199999999</v>
      </c>
      <c r="AN66" s="92">
        <f t="shared" ref="AN66:AN81" si="7">AL66+AM66</f>
        <v>3.8057846399999997</v>
      </c>
    </row>
    <row r="67" spans="1:40" x14ac:dyDescent="0.2">
      <c r="A67" s="57">
        <v>39456</v>
      </c>
      <c r="B67" s="58">
        <v>6.6</v>
      </c>
      <c r="C67" s="58">
        <v>0</v>
      </c>
      <c r="D67" s="56">
        <v>6.6</v>
      </c>
      <c r="E67" s="95" t="s">
        <v>442</v>
      </c>
      <c r="F67" s="108">
        <v>0</v>
      </c>
      <c r="G67" s="108">
        <v>0</v>
      </c>
      <c r="I67" s="109"/>
      <c r="J67" s="109"/>
      <c r="O67" s="90" t="s">
        <v>244</v>
      </c>
      <c r="P67" s="91">
        <v>40009.179861111108</v>
      </c>
      <c r="Q67" s="91">
        <v>40009.27847222222</v>
      </c>
      <c r="R67" s="88" t="s">
        <v>375</v>
      </c>
      <c r="S67" t="s">
        <v>376</v>
      </c>
      <c r="T67"/>
      <c r="U67" s="89"/>
      <c r="V67">
        <v>50</v>
      </c>
      <c r="W67"/>
      <c r="X67"/>
      <c r="Y67"/>
      <c r="Z67"/>
      <c r="AA67"/>
      <c r="AB67">
        <v>11.94</v>
      </c>
      <c r="AC67"/>
      <c r="AD67">
        <v>11.7</v>
      </c>
      <c r="AE67"/>
      <c r="AF67">
        <v>48.2</v>
      </c>
      <c r="AG67" t="s">
        <v>52</v>
      </c>
      <c r="AH67">
        <v>20</v>
      </c>
      <c r="AI67" t="s">
        <v>52</v>
      </c>
      <c r="AJ67">
        <v>20</v>
      </c>
      <c r="AK67" s="92">
        <f t="shared" si="4"/>
        <v>338103.18900000001</v>
      </c>
      <c r="AL67" s="92">
        <f t="shared" si="5"/>
        <v>6.7620637800000001</v>
      </c>
      <c r="AM67" s="92">
        <f t="shared" si="6"/>
        <v>6.7620637800000001</v>
      </c>
      <c r="AN67" s="92">
        <f t="shared" si="7"/>
        <v>13.52412756</v>
      </c>
    </row>
    <row r="68" spans="1:40" x14ac:dyDescent="0.2">
      <c r="A68" s="57">
        <v>39496</v>
      </c>
      <c r="B68" s="58">
        <v>314.38</v>
      </c>
      <c r="C68" s="58">
        <v>126.85</v>
      </c>
      <c r="D68" s="56">
        <v>441.23</v>
      </c>
      <c r="E68" s="95" t="s">
        <v>438</v>
      </c>
      <c r="F68" s="108">
        <v>0.3</v>
      </c>
      <c r="G68" s="108">
        <v>132.369</v>
      </c>
      <c r="I68" s="109"/>
      <c r="J68" s="109"/>
      <c r="O68" s="90" t="s">
        <v>244</v>
      </c>
      <c r="P68" s="91">
        <v>40155.400694444441</v>
      </c>
      <c r="Q68" s="91">
        <v>40156.071527777778</v>
      </c>
      <c r="R68" s="88" t="s">
        <v>377</v>
      </c>
      <c r="S68" t="s">
        <v>378</v>
      </c>
      <c r="T68"/>
      <c r="U68" s="89"/>
      <c r="V68">
        <v>50</v>
      </c>
      <c r="W68"/>
      <c r="X68"/>
      <c r="Y68"/>
      <c r="Z68"/>
      <c r="AA68"/>
      <c r="AB68">
        <v>8.5</v>
      </c>
      <c r="AC68"/>
      <c r="AD68">
        <v>4460</v>
      </c>
      <c r="AE68"/>
      <c r="AF68">
        <v>6550</v>
      </c>
      <c r="AG68" t="s">
        <v>52</v>
      </c>
      <c r="AH68">
        <v>20</v>
      </c>
      <c r="AI68"/>
      <c r="AJ68">
        <v>2700</v>
      </c>
      <c r="AK68" s="92">
        <f t="shared" si="4"/>
        <v>240693.22499999998</v>
      </c>
      <c r="AL68" s="92">
        <f t="shared" si="5"/>
        <v>4.8138645000000002</v>
      </c>
      <c r="AM68" s="92">
        <f t="shared" si="6"/>
        <v>649.87170749999984</v>
      </c>
      <c r="AN68" s="92">
        <f t="shared" si="7"/>
        <v>654.68557199999987</v>
      </c>
    </row>
    <row r="69" spans="1:40" x14ac:dyDescent="0.2">
      <c r="A69" s="57">
        <v>39529</v>
      </c>
      <c r="B69" s="58" t="s">
        <v>14</v>
      </c>
      <c r="C69" s="58" t="s">
        <v>14</v>
      </c>
      <c r="D69" s="56"/>
      <c r="E69" s="95" t="s">
        <v>452</v>
      </c>
      <c r="F69" s="108">
        <v>1</v>
      </c>
      <c r="G69" s="108">
        <v>0</v>
      </c>
      <c r="I69" s="109"/>
      <c r="J69" s="109"/>
      <c r="O69" s="90" t="s">
        <v>244</v>
      </c>
      <c r="P69" s="91">
        <v>40201.603472222225</v>
      </c>
      <c r="Q69" s="91">
        <v>40203.293749999997</v>
      </c>
      <c r="R69" s="88" t="s">
        <v>379</v>
      </c>
      <c r="S69" t="s">
        <v>380</v>
      </c>
      <c r="T69"/>
      <c r="U69" s="89"/>
      <c r="V69">
        <v>50</v>
      </c>
      <c r="W69"/>
      <c r="X69"/>
      <c r="Y69"/>
      <c r="Z69"/>
      <c r="AA69"/>
      <c r="AB69">
        <v>89</v>
      </c>
      <c r="AC69"/>
      <c r="AD69">
        <v>2240</v>
      </c>
      <c r="AE69"/>
      <c r="AF69">
        <v>3720</v>
      </c>
      <c r="AG69" t="s">
        <v>52</v>
      </c>
      <c r="AH69">
        <v>20</v>
      </c>
      <c r="AI69"/>
      <c r="AJ69">
        <v>1400</v>
      </c>
      <c r="AK69" s="92">
        <f t="shared" si="4"/>
        <v>2520199.65</v>
      </c>
      <c r="AL69" s="92">
        <f t="shared" si="5"/>
        <v>50.403993</v>
      </c>
      <c r="AM69" s="92">
        <f t="shared" si="6"/>
        <v>3528.2795099999998</v>
      </c>
      <c r="AN69" s="92">
        <f t="shared" si="7"/>
        <v>3578.6835029999997</v>
      </c>
    </row>
    <row r="70" spans="1:40" x14ac:dyDescent="0.2">
      <c r="A70" s="57">
        <v>39533</v>
      </c>
      <c r="B70" s="58" t="s">
        <v>14</v>
      </c>
      <c r="C70" s="58" t="s">
        <v>14</v>
      </c>
      <c r="D70" s="56"/>
      <c r="E70" s="95" t="s">
        <v>454</v>
      </c>
      <c r="F70" s="108">
        <v>1</v>
      </c>
      <c r="G70" s="108">
        <v>0</v>
      </c>
      <c r="I70" s="109"/>
      <c r="J70" s="109"/>
      <c r="O70" s="90" t="s">
        <v>244</v>
      </c>
      <c r="P70" s="91">
        <v>40218.115277777775</v>
      </c>
      <c r="Q70" s="91">
        <v>40219.390972222223</v>
      </c>
      <c r="R70" s="88" t="s">
        <v>381</v>
      </c>
      <c r="S70" t="s">
        <v>382</v>
      </c>
      <c r="T70"/>
      <c r="U70" s="89"/>
      <c r="V70">
        <v>50</v>
      </c>
      <c r="W70"/>
      <c r="X70"/>
      <c r="Y70"/>
      <c r="Z70"/>
      <c r="AA70"/>
      <c r="AB70">
        <v>1.4</v>
      </c>
      <c r="AC70"/>
      <c r="AD70">
        <v>3070</v>
      </c>
      <c r="AE70"/>
      <c r="AF70">
        <v>5070</v>
      </c>
      <c r="AG70" t="s">
        <v>52</v>
      </c>
      <c r="AH70">
        <v>20</v>
      </c>
      <c r="AI70"/>
      <c r="AJ70">
        <v>1400</v>
      </c>
      <c r="AK70" s="92">
        <f t="shared" si="4"/>
        <v>39643.589999999997</v>
      </c>
      <c r="AL70" s="92">
        <f t="shared" si="5"/>
        <v>0.7928717999999999</v>
      </c>
      <c r="AM70" s="92">
        <f t="shared" si="6"/>
        <v>55.501025999999996</v>
      </c>
      <c r="AN70" s="92">
        <f t="shared" si="7"/>
        <v>56.293897799999996</v>
      </c>
    </row>
    <row r="71" spans="1:40" x14ac:dyDescent="0.2">
      <c r="A71" s="57">
        <v>39534</v>
      </c>
      <c r="B71" s="58">
        <v>105.6</v>
      </c>
      <c r="C71" s="58">
        <v>0</v>
      </c>
      <c r="D71" s="56">
        <v>105.6</v>
      </c>
      <c r="E71" s="95" t="s">
        <v>454</v>
      </c>
      <c r="F71" s="108">
        <v>0.1</v>
      </c>
      <c r="G71" s="108">
        <v>10.56</v>
      </c>
      <c r="O71" s="90" t="s">
        <v>244</v>
      </c>
      <c r="P71" s="91">
        <v>40246.647222222222</v>
      </c>
      <c r="Q71" s="91">
        <v>40248.262499999997</v>
      </c>
      <c r="R71" s="88" t="s">
        <v>383</v>
      </c>
      <c r="S71" t="s">
        <v>384</v>
      </c>
      <c r="T71"/>
      <c r="U71" s="89"/>
      <c r="V71">
        <v>50</v>
      </c>
      <c r="W71"/>
      <c r="X71"/>
      <c r="Y71"/>
      <c r="Z71"/>
      <c r="AA71"/>
      <c r="AB71">
        <v>23</v>
      </c>
      <c r="AC71"/>
      <c r="AD71">
        <v>782</v>
      </c>
      <c r="AE71"/>
      <c r="AF71">
        <v>1210</v>
      </c>
      <c r="AG71" t="s">
        <v>52</v>
      </c>
      <c r="AH71">
        <v>20</v>
      </c>
      <c r="AI71"/>
      <c r="AJ71">
        <v>410</v>
      </c>
      <c r="AK71" s="92">
        <f t="shared" si="4"/>
        <v>651287.55000000005</v>
      </c>
      <c r="AL71" s="92">
        <f t="shared" si="5"/>
        <v>13.025751</v>
      </c>
      <c r="AM71" s="92">
        <f t="shared" si="6"/>
        <v>267.02789550000006</v>
      </c>
      <c r="AN71" s="92">
        <f t="shared" si="7"/>
        <v>280.05364650000007</v>
      </c>
    </row>
    <row r="72" spans="1:40" x14ac:dyDescent="0.2">
      <c r="A72" s="136">
        <v>39791</v>
      </c>
      <c r="B72" s="29">
        <v>2668.6880000000001</v>
      </c>
      <c r="C72" s="11">
        <v>67.849999999999994</v>
      </c>
      <c r="D72" s="29">
        <v>2736.538</v>
      </c>
      <c r="E72" s="108" t="s">
        <v>462</v>
      </c>
      <c r="F72" s="108">
        <v>0.9</v>
      </c>
      <c r="G72" s="108">
        <v>2462.8842</v>
      </c>
      <c r="H72" s="108"/>
      <c r="I72" s="108"/>
      <c r="J72" s="108"/>
      <c r="K72" s="108"/>
      <c r="L72" s="108"/>
      <c r="M72" s="108"/>
      <c r="N72" s="108"/>
      <c r="O72" s="90" t="s">
        <v>244</v>
      </c>
      <c r="P72" s="91">
        <v>40276.224999999999</v>
      </c>
      <c r="Q72" s="91">
        <v>40276.53402777778</v>
      </c>
      <c r="R72" s="88" t="s">
        <v>385</v>
      </c>
      <c r="S72" t="s">
        <v>386</v>
      </c>
      <c r="T72"/>
      <c r="U72" s="89"/>
      <c r="V72">
        <v>50</v>
      </c>
      <c r="W72"/>
      <c r="X72"/>
      <c r="Y72"/>
      <c r="Z72"/>
      <c r="AA72"/>
      <c r="AB72">
        <v>1.1000000000000001</v>
      </c>
      <c r="AC72"/>
      <c r="AD72">
        <v>404</v>
      </c>
      <c r="AE72"/>
      <c r="AF72">
        <v>600</v>
      </c>
      <c r="AG72" t="s">
        <v>52</v>
      </c>
      <c r="AH72">
        <v>20</v>
      </c>
      <c r="AI72"/>
      <c r="AJ72">
        <v>170</v>
      </c>
      <c r="AK72" s="92">
        <f t="shared" si="4"/>
        <v>31148.535000000003</v>
      </c>
      <c r="AL72" s="92">
        <f t="shared" si="5"/>
        <v>0.6229707000000001</v>
      </c>
      <c r="AM72" s="92">
        <f t="shared" si="6"/>
        <v>5.2952509499999998</v>
      </c>
      <c r="AN72" s="92">
        <f t="shared" si="7"/>
        <v>5.9182216499999996</v>
      </c>
    </row>
    <row r="73" spans="1:40" x14ac:dyDescent="0.2">
      <c r="O73" s="90" t="s">
        <v>244</v>
      </c>
      <c r="P73" s="91">
        <v>40422.135416666664</v>
      </c>
      <c r="Q73" s="91">
        <v>40422.180555555555</v>
      </c>
      <c r="R73" s="88" t="s">
        <v>387</v>
      </c>
      <c r="S73" t="s">
        <v>388</v>
      </c>
      <c r="T73"/>
      <c r="U73" s="89"/>
      <c r="V73">
        <v>50</v>
      </c>
      <c r="W73"/>
      <c r="X73"/>
      <c r="Y73"/>
      <c r="Z73"/>
      <c r="AA73"/>
      <c r="AB73">
        <v>15</v>
      </c>
      <c r="AC73"/>
      <c r="AD73">
        <v>8.4</v>
      </c>
      <c r="AE73"/>
      <c r="AF73">
        <v>68</v>
      </c>
      <c r="AG73" t="s">
        <v>52</v>
      </c>
      <c r="AH73">
        <v>20</v>
      </c>
      <c r="AI73" t="s">
        <v>52</v>
      </c>
      <c r="AJ73">
        <v>20</v>
      </c>
      <c r="AK73" s="92">
        <f t="shared" si="4"/>
        <v>424752.75</v>
      </c>
      <c r="AL73" s="92">
        <f t="shared" si="5"/>
        <v>8.4950550000000007</v>
      </c>
      <c r="AM73" s="92">
        <f t="shared" si="6"/>
        <v>8.4950550000000007</v>
      </c>
      <c r="AN73" s="92">
        <f t="shared" si="7"/>
        <v>16.990110000000001</v>
      </c>
    </row>
    <row r="74" spans="1:40" x14ac:dyDescent="0.2">
      <c r="O74" s="90" t="s">
        <v>244</v>
      </c>
      <c r="P74" s="91">
        <v>40477.245833333334</v>
      </c>
      <c r="Q74" s="91">
        <v>40477.292361111111</v>
      </c>
      <c r="R74" s="88" t="s">
        <v>389</v>
      </c>
      <c r="S74" t="s">
        <v>390</v>
      </c>
      <c r="T74"/>
      <c r="U74" s="89"/>
      <c r="V74">
        <v>50</v>
      </c>
      <c r="W74"/>
      <c r="X74"/>
      <c r="Y74"/>
      <c r="Z74"/>
      <c r="AA74"/>
      <c r="AB74">
        <v>2.8</v>
      </c>
      <c r="AC74"/>
      <c r="AD74">
        <v>9</v>
      </c>
      <c r="AE74"/>
      <c r="AF74">
        <v>31.5</v>
      </c>
      <c r="AG74" t="s">
        <v>52</v>
      </c>
      <c r="AH74">
        <v>20</v>
      </c>
      <c r="AI74" t="s">
        <v>52</v>
      </c>
      <c r="AJ74">
        <v>20</v>
      </c>
      <c r="AK74" s="92">
        <f t="shared" si="4"/>
        <v>79287.179999999993</v>
      </c>
      <c r="AL74" s="92">
        <f t="shared" si="5"/>
        <v>1.5857435999999998</v>
      </c>
      <c r="AM74" s="92">
        <f t="shared" si="6"/>
        <v>1.5857435999999998</v>
      </c>
      <c r="AN74" s="92">
        <f t="shared" si="7"/>
        <v>3.1714871999999996</v>
      </c>
    </row>
    <row r="75" spans="1:40" x14ac:dyDescent="0.2">
      <c r="A75" s="60">
        <v>40156</v>
      </c>
      <c r="B75" s="40">
        <v>432.08</v>
      </c>
      <c r="C75" s="42">
        <v>29.5</v>
      </c>
      <c r="D75" s="40">
        <v>461.58</v>
      </c>
      <c r="E75" s="122" t="s">
        <v>470</v>
      </c>
      <c r="F75" s="108">
        <v>0</v>
      </c>
      <c r="G75" s="108">
        <v>0</v>
      </c>
      <c r="H75" s="108"/>
      <c r="I75" s="108"/>
      <c r="J75" s="108"/>
      <c r="K75" s="108"/>
      <c r="L75" s="108"/>
      <c r="M75" s="108"/>
      <c r="N75" s="108"/>
      <c r="O75" s="90" t="s">
        <v>244</v>
      </c>
      <c r="P75" s="91">
        <v>40590.593055555553</v>
      </c>
      <c r="Q75" s="91">
        <v>40592.204861111109</v>
      </c>
      <c r="R75" s="88" t="s">
        <v>391</v>
      </c>
      <c r="S75" s="93" t="s">
        <v>392</v>
      </c>
      <c r="T75" s="93"/>
      <c r="U75" s="89"/>
      <c r="V75">
        <v>50</v>
      </c>
      <c r="W75"/>
      <c r="X75"/>
      <c r="Y75"/>
      <c r="Z75"/>
      <c r="AA75"/>
      <c r="AB75">
        <v>14.54</v>
      </c>
      <c r="AC75"/>
      <c r="AD75">
        <v>1850</v>
      </c>
      <c r="AE75"/>
      <c r="AF75">
        <v>2930</v>
      </c>
      <c r="AG75" t="s">
        <v>52</v>
      </c>
      <c r="AH75">
        <v>20</v>
      </c>
      <c r="AI75"/>
      <c r="AJ75">
        <v>1300</v>
      </c>
      <c r="AK75" s="92">
        <f t="shared" si="4"/>
        <v>411726.99899999995</v>
      </c>
      <c r="AL75" s="92">
        <f t="shared" si="5"/>
        <v>8.2345399799999992</v>
      </c>
      <c r="AM75" s="92">
        <f t="shared" si="6"/>
        <v>535.24509869999997</v>
      </c>
      <c r="AN75" s="92">
        <f t="shared" si="7"/>
        <v>543.47963867999999</v>
      </c>
    </row>
    <row r="76" spans="1:40" x14ac:dyDescent="0.2">
      <c r="A76" s="60">
        <v>40532</v>
      </c>
      <c r="B76" s="40">
        <v>411.4</v>
      </c>
      <c r="C76" s="42">
        <v>53.099999999999994</v>
      </c>
      <c r="D76" s="40">
        <v>464.5</v>
      </c>
      <c r="E76" s="131" t="s">
        <v>569</v>
      </c>
      <c r="F76" s="131"/>
      <c r="G76" s="131"/>
      <c r="H76" s="131"/>
      <c r="I76" s="133" t="s">
        <v>481</v>
      </c>
      <c r="J76" s="131"/>
      <c r="K76" s="132">
        <v>40532.770833333336</v>
      </c>
      <c r="L76" s="132">
        <v>40533.375</v>
      </c>
      <c r="M76" s="128" t="s">
        <v>480</v>
      </c>
      <c r="N76" s="127">
        <v>1</v>
      </c>
      <c r="O76" s="106" t="s">
        <v>244</v>
      </c>
      <c r="P76" s="94">
        <v>40652.784722222219</v>
      </c>
      <c r="Q76" s="94">
        <v>40652.881249999999</v>
      </c>
      <c r="R76" s="97" t="s">
        <v>393</v>
      </c>
      <c r="S76" s="95" t="s">
        <v>394</v>
      </c>
      <c r="T76" s="95"/>
      <c r="U76" s="95"/>
      <c r="V76" s="95">
        <v>50</v>
      </c>
      <c r="W76" s="95"/>
      <c r="X76" s="95"/>
      <c r="Y76" s="95"/>
      <c r="Z76" s="95"/>
      <c r="AA76" s="95"/>
      <c r="AB76" s="95">
        <v>9.5</v>
      </c>
      <c r="AC76" s="95" t="s">
        <v>52</v>
      </c>
      <c r="AD76" s="95">
        <v>60</v>
      </c>
      <c r="AE76" s="95"/>
      <c r="AF76" s="95">
        <v>135</v>
      </c>
      <c r="AG76" s="95" t="s">
        <v>52</v>
      </c>
      <c r="AH76" s="95">
        <v>20</v>
      </c>
      <c r="AI76" s="95" t="s">
        <v>52</v>
      </c>
      <c r="AJ76" s="95">
        <v>20</v>
      </c>
      <c r="AK76" s="92">
        <f t="shared" si="4"/>
        <v>269010.07499999995</v>
      </c>
      <c r="AL76" s="92">
        <f t="shared" si="5"/>
        <v>5.3802014999999992</v>
      </c>
      <c r="AM76" s="92">
        <f t="shared" si="6"/>
        <v>5.3802014999999992</v>
      </c>
      <c r="AN76" s="92">
        <f t="shared" si="7"/>
        <v>10.760402999999998</v>
      </c>
    </row>
    <row r="77" spans="1:40" x14ac:dyDescent="0.2">
      <c r="A77" s="54">
        <v>37236</v>
      </c>
      <c r="B77" s="56">
        <v>21.295999999999999</v>
      </c>
      <c r="C77" s="56">
        <v>0</v>
      </c>
      <c r="D77" s="56">
        <v>21.295999999999999</v>
      </c>
      <c r="E77" s="107"/>
      <c r="F77" s="107"/>
      <c r="G77" s="107"/>
      <c r="H77" s="107"/>
      <c r="I77" s="107"/>
      <c r="J77" s="107"/>
      <c r="K77" s="107"/>
      <c r="L77" s="107"/>
      <c r="M77" s="107"/>
      <c r="N77" s="107"/>
      <c r="O77" s="106" t="s">
        <v>244</v>
      </c>
      <c r="P77" s="94">
        <v>40785.966666666667</v>
      </c>
      <c r="Q77" s="94">
        <v>40785.972916666666</v>
      </c>
      <c r="R77" s="97" t="s">
        <v>395</v>
      </c>
      <c r="S77" s="95" t="s">
        <v>396</v>
      </c>
      <c r="T77" s="95"/>
      <c r="U77" s="95"/>
      <c r="V77" s="95">
        <v>50</v>
      </c>
      <c r="W77" s="95"/>
      <c r="X77" s="95"/>
      <c r="Y77" s="95"/>
      <c r="Z77" s="95"/>
      <c r="AA77" s="95"/>
      <c r="AB77" s="95">
        <v>0.02</v>
      </c>
      <c r="AC77" s="95" t="s">
        <v>67</v>
      </c>
      <c r="AD77" s="95">
        <v>41</v>
      </c>
      <c r="AE77" s="95"/>
      <c r="AF77" s="95">
        <v>266</v>
      </c>
      <c r="AG77" s="95"/>
      <c r="AH77" s="95">
        <v>92</v>
      </c>
      <c r="AI77" s="95" t="s">
        <v>52</v>
      </c>
      <c r="AJ77" s="95">
        <v>20</v>
      </c>
      <c r="AK77" s="92">
        <f t="shared" si="4"/>
        <v>566.33699999999999</v>
      </c>
      <c r="AL77" s="92">
        <f t="shared" si="5"/>
        <v>5.2103004000000001E-2</v>
      </c>
      <c r="AM77" s="92">
        <f t="shared" si="6"/>
        <v>1.132674E-2</v>
      </c>
      <c r="AN77" s="92">
        <f t="shared" si="7"/>
        <v>6.3429743999999996E-2</v>
      </c>
    </row>
    <row r="78" spans="1:40" x14ac:dyDescent="0.2">
      <c r="A78" s="54">
        <v>37256</v>
      </c>
      <c r="B78" s="56">
        <v>3.8720000000000003</v>
      </c>
      <c r="C78" s="56">
        <v>0</v>
      </c>
      <c r="D78" s="56">
        <v>3.8720000000000003</v>
      </c>
      <c r="E78" s="107"/>
      <c r="F78" s="107"/>
      <c r="G78" s="107"/>
      <c r="H78" s="107"/>
      <c r="I78" s="174"/>
      <c r="J78" s="174"/>
      <c r="K78" s="107"/>
      <c r="L78" s="107"/>
      <c r="M78" s="107"/>
      <c r="N78" s="107"/>
      <c r="O78" s="106" t="s">
        <v>244</v>
      </c>
      <c r="P78" s="94">
        <v>40907.34375</v>
      </c>
      <c r="Q78" s="94">
        <v>40907.4375</v>
      </c>
      <c r="R78" s="97" t="s">
        <v>397</v>
      </c>
      <c r="S78" s="95" t="s">
        <v>398</v>
      </c>
      <c r="T78" s="95"/>
      <c r="U78" s="95"/>
      <c r="V78" s="95">
        <v>50</v>
      </c>
      <c r="W78" s="95"/>
      <c r="X78" s="95"/>
      <c r="Y78" s="95"/>
      <c r="Z78" s="95"/>
      <c r="AA78" s="95"/>
      <c r="AB78" s="95">
        <v>1.512</v>
      </c>
      <c r="AC78" s="95"/>
      <c r="AD78" s="95"/>
      <c r="AE78" s="95"/>
      <c r="AF78" s="95">
        <v>416</v>
      </c>
      <c r="AG78" s="95" t="s">
        <v>52</v>
      </c>
      <c r="AH78" s="95">
        <v>20</v>
      </c>
      <c r="AI78" s="95"/>
      <c r="AJ78" s="95">
        <v>220</v>
      </c>
      <c r="AK78" s="92">
        <f t="shared" si="4"/>
        <v>42815.0772</v>
      </c>
      <c r="AL78" s="92">
        <f t="shared" si="5"/>
        <v>0.85630154400000003</v>
      </c>
      <c r="AM78" s="92">
        <f t="shared" si="6"/>
        <v>9.4193169839999999</v>
      </c>
      <c r="AN78" s="92">
        <f t="shared" si="7"/>
        <v>10.275618528000001</v>
      </c>
    </row>
    <row r="79" spans="1:40" x14ac:dyDescent="0.2">
      <c r="A79" s="59">
        <v>37650</v>
      </c>
      <c r="B79" s="40">
        <v>90.64</v>
      </c>
      <c r="C79" s="42">
        <v>0</v>
      </c>
      <c r="D79" s="40">
        <v>90.64</v>
      </c>
      <c r="E79" s="107"/>
      <c r="F79" s="107"/>
      <c r="G79" s="107"/>
      <c r="H79" s="107"/>
      <c r="I79" s="174"/>
      <c r="J79" s="174"/>
      <c r="K79" s="107"/>
      <c r="L79" s="107"/>
      <c r="M79" s="107"/>
      <c r="N79" s="107"/>
      <c r="O79" s="106" t="s">
        <v>244</v>
      </c>
      <c r="P79" s="94">
        <v>40931.131944444445</v>
      </c>
      <c r="Q79" s="94">
        <v>40931.536805555559</v>
      </c>
      <c r="R79" s="97" t="s">
        <v>399</v>
      </c>
      <c r="S79" s="95" t="s">
        <v>400</v>
      </c>
      <c r="T79" s="95"/>
      <c r="U79" s="95"/>
      <c r="V79" s="95">
        <v>50</v>
      </c>
      <c r="W79" s="95"/>
      <c r="X79" s="95"/>
      <c r="Y79" s="95"/>
      <c r="Z79" s="95"/>
      <c r="AA79" s="95"/>
      <c r="AB79" s="95">
        <v>8.7259999999999991</v>
      </c>
      <c r="AC79" s="95"/>
      <c r="AD79" s="95">
        <v>1248</v>
      </c>
      <c r="AE79" s="95"/>
      <c r="AF79" s="95">
        <v>2000</v>
      </c>
      <c r="AG79" s="95" t="s">
        <v>52</v>
      </c>
      <c r="AH79" s="95">
        <v>20</v>
      </c>
      <c r="AI79" s="95"/>
      <c r="AJ79" s="95">
        <v>620</v>
      </c>
      <c r="AK79" s="92">
        <f t="shared" si="4"/>
        <v>247092.83309999996</v>
      </c>
      <c r="AL79" s="92">
        <f t="shared" si="5"/>
        <v>4.9418566619999993</v>
      </c>
      <c r="AM79" s="92">
        <f t="shared" si="6"/>
        <v>153.19755652199999</v>
      </c>
      <c r="AN79" s="92">
        <f t="shared" si="7"/>
        <v>158.13941318399998</v>
      </c>
    </row>
    <row r="80" spans="1:40" x14ac:dyDescent="0.2">
      <c r="A80" s="54">
        <v>37196</v>
      </c>
      <c r="B80" s="56">
        <v>0</v>
      </c>
      <c r="C80" s="56">
        <v>0</v>
      </c>
      <c r="D80" s="56">
        <v>0</v>
      </c>
      <c r="I80" s="104"/>
      <c r="J80" s="104"/>
      <c r="O80" s="106" t="s">
        <v>244</v>
      </c>
      <c r="P80" s="94">
        <v>40970.624305555553</v>
      </c>
      <c r="Q80" s="94">
        <v>40971.44027777778</v>
      </c>
      <c r="R80" s="97" t="s">
        <v>401</v>
      </c>
      <c r="S80" s="95" t="s">
        <v>402</v>
      </c>
      <c r="T80" s="95"/>
      <c r="U80" s="95"/>
      <c r="V80" s="95">
        <v>50</v>
      </c>
      <c r="W80" s="95"/>
      <c r="X80" s="95"/>
      <c r="Y80" s="95"/>
      <c r="Z80" s="95"/>
      <c r="AA80" s="95"/>
      <c r="AB80" s="95">
        <v>2.1080000000000001</v>
      </c>
      <c r="AC80" s="95"/>
      <c r="AD80" s="95">
        <v>918</v>
      </c>
      <c r="AE80" s="95"/>
      <c r="AF80" s="95">
        <v>2050</v>
      </c>
      <c r="AG80" s="95" t="s">
        <v>52</v>
      </c>
      <c r="AH80" s="95">
        <v>20</v>
      </c>
      <c r="AI80" s="95"/>
      <c r="AJ80" s="95">
        <v>270</v>
      </c>
      <c r="AK80" s="92">
        <f t="shared" si="4"/>
        <v>59691.919800000003</v>
      </c>
      <c r="AL80" s="92">
        <f t="shared" si="5"/>
        <v>1.1938383960000001</v>
      </c>
      <c r="AM80" s="92">
        <f t="shared" si="6"/>
        <v>16.116818346000002</v>
      </c>
      <c r="AN80" s="92">
        <f t="shared" si="7"/>
        <v>17.310656742000003</v>
      </c>
    </row>
    <row r="81" spans="1:40" x14ac:dyDescent="0.2">
      <c r="A81" s="54">
        <v>37197</v>
      </c>
      <c r="B81" s="56">
        <v>0</v>
      </c>
      <c r="C81" s="56">
        <v>0</v>
      </c>
      <c r="D81" s="56">
        <v>0</v>
      </c>
      <c r="I81" s="104"/>
      <c r="J81" s="104"/>
      <c r="O81" s="106" t="s">
        <v>244</v>
      </c>
      <c r="P81" s="94">
        <v>41108.864583333336</v>
      </c>
      <c r="Q81" s="94">
        <v>41109.060416666667</v>
      </c>
      <c r="R81" s="97" t="s">
        <v>403</v>
      </c>
      <c r="S81" s="95" t="s">
        <v>404</v>
      </c>
      <c r="T81" s="95"/>
      <c r="U81" s="95"/>
      <c r="V81" s="95">
        <v>50</v>
      </c>
      <c r="W81" s="95"/>
      <c r="X81" s="95"/>
      <c r="Y81" s="95"/>
      <c r="Z81" s="95"/>
      <c r="AA81" s="95"/>
      <c r="AB81" s="95">
        <v>7.0759999999999996</v>
      </c>
      <c r="AC81" s="95"/>
      <c r="AD81" s="95">
        <v>14.4</v>
      </c>
      <c r="AE81" s="95"/>
      <c r="AF81" s="95">
        <v>37.5</v>
      </c>
      <c r="AG81" s="95" t="s">
        <v>52</v>
      </c>
      <c r="AH81" s="95">
        <v>20</v>
      </c>
      <c r="AI81" s="95" t="s">
        <v>52</v>
      </c>
      <c r="AJ81" s="95">
        <v>20</v>
      </c>
      <c r="AK81" s="92">
        <f t="shared" si="4"/>
        <v>200370.03059999997</v>
      </c>
      <c r="AL81" s="92">
        <f t="shared" si="5"/>
        <v>4.0074006119999996</v>
      </c>
      <c r="AM81" s="92">
        <f t="shared" si="6"/>
        <v>4.0074006119999996</v>
      </c>
      <c r="AN81" s="92">
        <f t="shared" si="7"/>
        <v>8.0148012239999993</v>
      </c>
    </row>
    <row r="82" spans="1:40" x14ac:dyDescent="0.2">
      <c r="A82" s="54">
        <v>37198</v>
      </c>
      <c r="B82" s="56">
        <v>0</v>
      </c>
      <c r="C82" s="56">
        <v>0</v>
      </c>
      <c r="D82" s="56">
        <v>0</v>
      </c>
      <c r="I82" s="104"/>
      <c r="J82" s="104"/>
      <c r="O82" s="106" t="s">
        <v>244</v>
      </c>
      <c r="P82" s="94">
        <v>41263.702777777777</v>
      </c>
      <c r="Q82" s="94">
        <v>41264.152083333334</v>
      </c>
      <c r="R82" s="97" t="s">
        <v>405</v>
      </c>
      <c r="S82" s="95" t="s">
        <v>406</v>
      </c>
      <c r="T82" s="95"/>
      <c r="U82" s="95"/>
      <c r="V82" s="95">
        <v>50</v>
      </c>
      <c r="W82" s="95"/>
      <c r="X82" s="95"/>
      <c r="Y82" s="95"/>
      <c r="Z82" s="95"/>
      <c r="AA82" s="95"/>
      <c r="AB82" s="95"/>
      <c r="AC82" s="95"/>
      <c r="AD82" s="95"/>
      <c r="AE82" s="95"/>
      <c r="AF82" s="95">
        <v>10300</v>
      </c>
      <c r="AG82" s="95"/>
      <c r="AH82" s="95">
        <v>140</v>
      </c>
      <c r="AI82" s="95"/>
      <c r="AJ82" s="95">
        <v>6400</v>
      </c>
      <c r="AK82" s="92">
        <f t="shared" si="4"/>
        <v>0</v>
      </c>
      <c r="AL82" s="92"/>
      <c r="AM82" s="92"/>
      <c r="AN82" s="92"/>
    </row>
    <row r="83" spans="1:40" x14ac:dyDescent="0.2">
      <c r="A83" s="54">
        <v>37199</v>
      </c>
      <c r="B83" s="56">
        <v>0</v>
      </c>
      <c r="C83" s="56">
        <v>0</v>
      </c>
      <c r="D83" s="56">
        <v>0</v>
      </c>
      <c r="I83" s="104"/>
      <c r="J83" s="104"/>
      <c r="O83" s="106" t="s">
        <v>244</v>
      </c>
      <c r="P83" s="94">
        <v>41302.164583333331</v>
      </c>
      <c r="Q83" s="94">
        <v>41302.418749999997</v>
      </c>
      <c r="R83" s="97" t="s">
        <v>407</v>
      </c>
      <c r="S83" s="95" t="s">
        <v>408</v>
      </c>
      <c r="T83" s="95"/>
      <c r="U83" s="95"/>
      <c r="V83" s="95">
        <v>50</v>
      </c>
      <c r="W83" s="95"/>
      <c r="X83" s="95"/>
      <c r="Y83" s="95"/>
      <c r="Z83" s="95"/>
      <c r="AA83" s="95"/>
      <c r="AB83" s="95"/>
      <c r="AC83" s="95"/>
      <c r="AD83" s="95">
        <v>4120</v>
      </c>
      <c r="AE83" s="95"/>
      <c r="AF83" s="95">
        <v>7560</v>
      </c>
      <c r="AG83" s="95" t="s">
        <v>52</v>
      </c>
      <c r="AH83" s="95">
        <v>20</v>
      </c>
      <c r="AI83" s="95"/>
      <c r="AJ83" s="95">
        <v>760</v>
      </c>
      <c r="AK83" s="92">
        <f t="shared" si="4"/>
        <v>0</v>
      </c>
      <c r="AL83" s="92"/>
      <c r="AM83" s="92"/>
      <c r="AN83" s="92"/>
    </row>
    <row r="84" spans="1:40" x14ac:dyDescent="0.2">
      <c r="A84" s="54">
        <v>37200</v>
      </c>
      <c r="B84" s="56">
        <v>7.7440000000000007</v>
      </c>
      <c r="C84" s="56">
        <v>0</v>
      </c>
      <c r="D84" s="56">
        <v>7.7440000000000007</v>
      </c>
      <c r="O84" s="106" t="s">
        <v>244</v>
      </c>
      <c r="P84" s="94">
        <v>41304.553472222222</v>
      </c>
      <c r="Q84" s="94">
        <v>41304.564583333333</v>
      </c>
      <c r="R84" s="97" t="s">
        <v>409</v>
      </c>
      <c r="S84" s="95" t="s">
        <v>410</v>
      </c>
      <c r="T84" s="95"/>
      <c r="U84" s="95"/>
      <c r="V84" s="95">
        <v>50</v>
      </c>
      <c r="W84" s="95"/>
      <c r="X84" s="95"/>
      <c r="Y84" s="95"/>
      <c r="Z84" s="95"/>
      <c r="AA84" s="95"/>
      <c r="AB84" s="95"/>
      <c r="AC84" s="95"/>
      <c r="AD84" s="95"/>
      <c r="AE84" s="95"/>
      <c r="AF84" s="95">
        <v>320</v>
      </c>
      <c r="AG84" s="95" t="s">
        <v>52</v>
      </c>
      <c r="AH84" s="95">
        <v>20</v>
      </c>
      <c r="AI84" s="95"/>
      <c r="AJ84" s="95">
        <v>98</v>
      </c>
      <c r="AK84" s="92">
        <f t="shared" si="4"/>
        <v>0</v>
      </c>
      <c r="AL84" s="92"/>
      <c r="AM84" s="92"/>
      <c r="AN84" s="92"/>
    </row>
    <row r="85" spans="1:40" x14ac:dyDescent="0.2">
      <c r="A85" s="54">
        <v>37201</v>
      </c>
      <c r="B85" s="56">
        <v>0</v>
      </c>
      <c r="C85" s="56">
        <v>0</v>
      </c>
      <c r="D85" s="56">
        <v>0</v>
      </c>
      <c r="O85" s="106" t="s">
        <v>244</v>
      </c>
      <c r="P85" s="94">
        <v>41312.502083333333</v>
      </c>
      <c r="Q85" s="94">
        <v>41312.511111111111</v>
      </c>
      <c r="R85" s="97" t="s">
        <v>411</v>
      </c>
      <c r="S85" s="95" t="s">
        <v>412</v>
      </c>
      <c r="T85" s="95"/>
      <c r="U85" s="95"/>
      <c r="V85" s="95">
        <v>50</v>
      </c>
      <c r="W85" s="95"/>
      <c r="X85" s="95"/>
      <c r="Y85" s="95"/>
      <c r="Z85" s="95"/>
      <c r="AA85" s="95"/>
      <c r="AB85" s="95"/>
      <c r="AC85" s="95"/>
      <c r="AD85" s="95"/>
      <c r="AE85" s="95"/>
      <c r="AF85" s="95">
        <v>9790</v>
      </c>
      <c r="AG85" s="95" t="s">
        <v>52</v>
      </c>
      <c r="AH85" s="95">
        <v>20</v>
      </c>
      <c r="AI85" s="95"/>
      <c r="AJ85" s="95">
        <v>4200</v>
      </c>
      <c r="AK85" s="92">
        <f t="shared" si="4"/>
        <v>0</v>
      </c>
      <c r="AL85" s="92"/>
      <c r="AM85" s="92"/>
      <c r="AN85" s="92"/>
    </row>
    <row r="86" spans="1:40" x14ac:dyDescent="0.2">
      <c r="A86" s="54">
        <v>37202</v>
      </c>
      <c r="B86" s="56">
        <v>0</v>
      </c>
      <c r="C86" s="56">
        <v>0</v>
      </c>
      <c r="D86" s="56">
        <v>0</v>
      </c>
      <c r="O86" s="106" t="s">
        <v>244</v>
      </c>
      <c r="P86" s="94">
        <v>41343.161111111112</v>
      </c>
      <c r="Q86" s="94">
        <v>41343.879861111112</v>
      </c>
      <c r="R86" s="97" t="s">
        <v>413</v>
      </c>
      <c r="S86" s="95" t="s">
        <v>414</v>
      </c>
      <c r="T86" s="95"/>
      <c r="U86" s="95"/>
      <c r="V86" s="95">
        <v>50</v>
      </c>
      <c r="W86" s="95"/>
      <c r="X86" s="95"/>
      <c r="Y86" s="95"/>
      <c r="Z86" s="95"/>
      <c r="AA86" s="95"/>
      <c r="AB86" s="95"/>
      <c r="AC86" s="95"/>
      <c r="AD86" s="95"/>
      <c r="AE86" s="95"/>
      <c r="AF86" s="95">
        <v>610</v>
      </c>
      <c r="AG86" s="95" t="s">
        <v>52</v>
      </c>
      <c r="AH86" s="95">
        <v>20</v>
      </c>
      <c r="AI86" s="95"/>
      <c r="AJ86" s="95">
        <v>210</v>
      </c>
      <c r="AK86" s="92">
        <f t="shared" si="4"/>
        <v>0</v>
      </c>
      <c r="AL86" s="92"/>
      <c r="AM86" s="92"/>
      <c r="AN86" s="92"/>
    </row>
    <row r="87" spans="1:40" x14ac:dyDescent="0.2">
      <c r="A87" s="54">
        <v>37203</v>
      </c>
      <c r="B87" s="56">
        <v>0</v>
      </c>
      <c r="C87" s="56">
        <v>0</v>
      </c>
      <c r="D87" s="56">
        <v>0</v>
      </c>
      <c r="O87" s="106" t="s">
        <v>244</v>
      </c>
      <c r="P87" s="94">
        <v>41378.317361111112</v>
      </c>
      <c r="Q87" s="94">
        <v>41378.357638888891</v>
      </c>
      <c r="R87" s="97" t="s">
        <v>415</v>
      </c>
      <c r="S87" s="95" t="s">
        <v>416</v>
      </c>
      <c r="T87" s="95"/>
      <c r="U87" s="95"/>
      <c r="V87" s="95">
        <v>50</v>
      </c>
      <c r="W87" s="95"/>
      <c r="X87" s="95"/>
      <c r="Y87" s="95"/>
      <c r="Z87" s="95"/>
      <c r="AA87" s="95"/>
      <c r="AB87" s="95"/>
      <c r="AC87" s="95"/>
      <c r="AD87" s="95"/>
      <c r="AE87" s="95"/>
      <c r="AF87" s="95"/>
      <c r="AG87" s="95"/>
      <c r="AH87" s="95">
        <v>60</v>
      </c>
      <c r="AI87" s="95"/>
      <c r="AJ87" s="95">
        <v>860</v>
      </c>
      <c r="AK87" s="92">
        <f t="shared" si="4"/>
        <v>0</v>
      </c>
      <c r="AL87" s="92"/>
      <c r="AM87" s="92"/>
      <c r="AN87" s="92"/>
    </row>
    <row r="88" spans="1:40" x14ac:dyDescent="0.2">
      <c r="A88" s="54">
        <v>37204</v>
      </c>
      <c r="B88" s="56">
        <v>25.96</v>
      </c>
      <c r="C88" s="56">
        <v>0</v>
      </c>
      <c r="D88" s="56">
        <v>25.96</v>
      </c>
    </row>
    <row r="89" spans="1:40" x14ac:dyDescent="0.2">
      <c r="A89" s="54">
        <v>37205</v>
      </c>
      <c r="B89" s="56">
        <v>0</v>
      </c>
      <c r="C89" s="56">
        <v>0</v>
      </c>
      <c r="D89" s="56">
        <v>0</v>
      </c>
    </row>
    <row r="90" spans="1:40" x14ac:dyDescent="0.2">
      <c r="A90" s="54">
        <v>37206</v>
      </c>
      <c r="B90" s="56">
        <v>0</v>
      </c>
      <c r="C90" s="56">
        <v>0</v>
      </c>
      <c r="D90" s="56">
        <v>0</v>
      </c>
    </row>
    <row r="91" spans="1:40" x14ac:dyDescent="0.2">
      <c r="A91" s="54">
        <v>37207</v>
      </c>
      <c r="B91" s="56">
        <v>13.552</v>
      </c>
      <c r="C91" s="56">
        <v>0</v>
      </c>
      <c r="D91" s="56">
        <v>13.552</v>
      </c>
    </row>
    <row r="92" spans="1:40" x14ac:dyDescent="0.2">
      <c r="A92" s="54">
        <v>37208</v>
      </c>
      <c r="B92" s="56">
        <v>0</v>
      </c>
      <c r="C92" s="56">
        <v>0</v>
      </c>
      <c r="D92" s="56">
        <v>0</v>
      </c>
    </row>
    <row r="93" spans="1:40" x14ac:dyDescent="0.2">
      <c r="A93" s="54">
        <v>37209</v>
      </c>
      <c r="B93" s="56">
        <v>0</v>
      </c>
      <c r="C93" s="56">
        <v>0</v>
      </c>
      <c r="D93" s="56">
        <v>0</v>
      </c>
    </row>
    <row r="94" spans="1:40" x14ac:dyDescent="0.2">
      <c r="A94" s="54">
        <v>37210</v>
      </c>
      <c r="B94" s="56">
        <v>0</v>
      </c>
      <c r="C94" s="56">
        <v>0</v>
      </c>
      <c r="D94" s="56">
        <v>0</v>
      </c>
    </row>
    <row r="95" spans="1:40" x14ac:dyDescent="0.2">
      <c r="A95" s="54">
        <v>37211</v>
      </c>
      <c r="B95" s="56">
        <v>0</v>
      </c>
      <c r="C95" s="56">
        <v>0</v>
      </c>
      <c r="D95" s="56">
        <v>0</v>
      </c>
      <c r="I95" s="104"/>
      <c r="J95" s="104"/>
    </row>
    <row r="96" spans="1:40" x14ac:dyDescent="0.2">
      <c r="A96" s="54">
        <v>37212</v>
      </c>
      <c r="B96" s="56">
        <v>0</v>
      </c>
      <c r="C96" s="56">
        <v>0</v>
      </c>
      <c r="D96" s="56">
        <v>0</v>
      </c>
    </row>
    <row r="97" spans="1:4" x14ac:dyDescent="0.2">
      <c r="A97" s="54">
        <v>37213</v>
      </c>
      <c r="B97" s="56">
        <v>0</v>
      </c>
      <c r="C97" s="56">
        <v>0</v>
      </c>
      <c r="D97" s="56">
        <v>0</v>
      </c>
    </row>
    <row r="98" spans="1:4" x14ac:dyDescent="0.2">
      <c r="A98" s="54">
        <v>37214</v>
      </c>
      <c r="B98" s="56">
        <v>0</v>
      </c>
      <c r="C98" s="56">
        <v>0</v>
      </c>
      <c r="D98" s="56">
        <v>0</v>
      </c>
    </row>
    <row r="99" spans="1:4" x14ac:dyDescent="0.2">
      <c r="A99" s="54">
        <v>37215</v>
      </c>
      <c r="B99" s="56">
        <v>0</v>
      </c>
      <c r="C99" s="56">
        <v>0</v>
      </c>
      <c r="D99" s="56">
        <v>0</v>
      </c>
    </row>
    <row r="100" spans="1:4" x14ac:dyDescent="0.2">
      <c r="A100" s="54">
        <v>37216</v>
      </c>
      <c r="B100" s="56">
        <v>0</v>
      </c>
      <c r="C100" s="56">
        <v>0</v>
      </c>
      <c r="D100" s="56">
        <v>0</v>
      </c>
    </row>
    <row r="101" spans="1:4" x14ac:dyDescent="0.2">
      <c r="A101" s="54">
        <v>37217</v>
      </c>
      <c r="B101" s="56">
        <v>0</v>
      </c>
      <c r="C101" s="56">
        <v>0</v>
      </c>
      <c r="D101" s="56">
        <v>0</v>
      </c>
    </row>
    <row r="102" spans="1:4" x14ac:dyDescent="0.2">
      <c r="A102" s="54">
        <v>37218</v>
      </c>
      <c r="B102" s="56">
        <v>0</v>
      </c>
      <c r="C102" s="56">
        <v>0</v>
      </c>
      <c r="D102" s="56">
        <v>0</v>
      </c>
    </row>
    <row r="103" spans="1:4" x14ac:dyDescent="0.2">
      <c r="A103" s="54">
        <v>37219</v>
      </c>
      <c r="B103" s="56">
        <v>0</v>
      </c>
      <c r="C103" s="56">
        <v>0</v>
      </c>
      <c r="D103" s="56">
        <v>0</v>
      </c>
    </row>
    <row r="104" spans="1:4" x14ac:dyDescent="0.2">
      <c r="A104" s="54">
        <v>37220</v>
      </c>
      <c r="B104" s="56">
        <v>0</v>
      </c>
      <c r="C104" s="56">
        <v>0</v>
      </c>
      <c r="D104" s="56">
        <v>0</v>
      </c>
    </row>
    <row r="105" spans="1:4" x14ac:dyDescent="0.2">
      <c r="A105" s="54">
        <v>37221</v>
      </c>
      <c r="B105" s="56">
        <v>0</v>
      </c>
      <c r="C105" s="56">
        <v>0</v>
      </c>
      <c r="D105" s="56">
        <v>0</v>
      </c>
    </row>
    <row r="106" spans="1:4" x14ac:dyDescent="0.2">
      <c r="A106" s="54">
        <v>37222</v>
      </c>
      <c r="B106" s="56">
        <v>0</v>
      </c>
      <c r="C106" s="56">
        <v>0</v>
      </c>
      <c r="D106" s="56">
        <v>0</v>
      </c>
    </row>
    <row r="107" spans="1:4" x14ac:dyDescent="0.2">
      <c r="A107" s="54">
        <v>37223</v>
      </c>
      <c r="B107" s="56">
        <v>0</v>
      </c>
      <c r="C107" s="56">
        <v>0</v>
      </c>
      <c r="D107" s="56">
        <v>0</v>
      </c>
    </row>
    <row r="108" spans="1:4" x14ac:dyDescent="0.2">
      <c r="A108" s="54">
        <v>37224</v>
      </c>
      <c r="B108" s="56">
        <v>0</v>
      </c>
      <c r="C108" s="56">
        <v>0</v>
      </c>
      <c r="D108" s="56">
        <v>0</v>
      </c>
    </row>
    <row r="109" spans="1:4" x14ac:dyDescent="0.2">
      <c r="A109" s="54">
        <v>37225</v>
      </c>
      <c r="B109" s="56">
        <v>0</v>
      </c>
      <c r="C109" s="56">
        <v>0</v>
      </c>
      <c r="D109" s="56">
        <v>0</v>
      </c>
    </row>
    <row r="110" spans="1:4" x14ac:dyDescent="0.2">
      <c r="A110" s="54">
        <v>37226</v>
      </c>
      <c r="B110" s="56">
        <v>0</v>
      </c>
      <c r="C110" s="56">
        <v>0</v>
      </c>
      <c r="D110" s="56">
        <v>0</v>
      </c>
    </row>
    <row r="111" spans="1:4" x14ac:dyDescent="0.2">
      <c r="A111" s="54">
        <v>37227</v>
      </c>
      <c r="B111" s="56">
        <v>19.36</v>
      </c>
      <c r="C111" s="56">
        <v>6.9619999999999997</v>
      </c>
      <c r="D111" s="56">
        <v>26.321999999999999</v>
      </c>
    </row>
    <row r="112" spans="1:4" x14ac:dyDescent="0.2">
      <c r="A112" s="54">
        <v>37228</v>
      </c>
      <c r="B112" s="56">
        <v>0</v>
      </c>
      <c r="C112" s="56">
        <v>0</v>
      </c>
      <c r="D112" s="56">
        <v>0</v>
      </c>
    </row>
    <row r="113" spans="1:10" x14ac:dyDescent="0.2">
      <c r="A113" s="54">
        <v>37229</v>
      </c>
      <c r="B113" s="56">
        <v>0</v>
      </c>
      <c r="C113" s="56">
        <v>0</v>
      </c>
      <c r="D113" s="56">
        <v>0</v>
      </c>
    </row>
    <row r="114" spans="1:10" x14ac:dyDescent="0.2">
      <c r="A114" s="54">
        <v>37230</v>
      </c>
      <c r="B114" s="56">
        <v>0</v>
      </c>
      <c r="C114" s="56">
        <v>0</v>
      </c>
      <c r="D114" s="56">
        <v>0</v>
      </c>
    </row>
    <row r="115" spans="1:10" x14ac:dyDescent="0.2">
      <c r="A115" s="54">
        <v>37231</v>
      </c>
      <c r="B115" s="56">
        <v>0</v>
      </c>
      <c r="C115" s="56">
        <v>0</v>
      </c>
      <c r="D115" s="56">
        <v>0</v>
      </c>
    </row>
    <row r="116" spans="1:10" x14ac:dyDescent="0.2">
      <c r="A116" s="54">
        <v>37232</v>
      </c>
      <c r="B116" s="56">
        <v>0</v>
      </c>
      <c r="C116" s="56">
        <v>0</v>
      </c>
      <c r="D116" s="56">
        <v>0</v>
      </c>
      <c r="I116" s="104"/>
      <c r="J116" s="104"/>
    </row>
    <row r="117" spans="1:10" x14ac:dyDescent="0.2">
      <c r="A117" s="54">
        <v>37233</v>
      </c>
      <c r="B117" s="56">
        <v>0</v>
      </c>
      <c r="C117" s="56">
        <v>0</v>
      </c>
      <c r="D117" s="56">
        <v>0</v>
      </c>
    </row>
    <row r="118" spans="1:10" x14ac:dyDescent="0.2">
      <c r="A118" s="54">
        <v>37234</v>
      </c>
      <c r="B118" s="56">
        <v>77.44</v>
      </c>
      <c r="C118" s="56">
        <v>0</v>
      </c>
      <c r="D118" s="56">
        <v>77.44</v>
      </c>
    </row>
    <row r="119" spans="1:10" x14ac:dyDescent="0.2">
      <c r="A119" s="54">
        <v>37235</v>
      </c>
      <c r="B119" s="56">
        <v>0</v>
      </c>
      <c r="C119" s="56">
        <v>0</v>
      </c>
      <c r="D119" s="56">
        <v>0</v>
      </c>
    </row>
    <row r="120" spans="1:10" x14ac:dyDescent="0.2">
      <c r="A120" s="54">
        <v>37237</v>
      </c>
      <c r="B120" s="56">
        <v>0</v>
      </c>
      <c r="C120" s="56">
        <v>0</v>
      </c>
      <c r="D120" s="56">
        <v>0</v>
      </c>
    </row>
    <row r="121" spans="1:10" x14ac:dyDescent="0.2">
      <c r="A121" s="54">
        <v>37238</v>
      </c>
      <c r="B121" s="56">
        <v>0</v>
      </c>
      <c r="C121" s="56">
        <v>0</v>
      </c>
      <c r="D121" s="56">
        <v>0</v>
      </c>
    </row>
    <row r="122" spans="1:10" x14ac:dyDescent="0.2">
      <c r="A122" s="54">
        <v>37239</v>
      </c>
      <c r="B122" s="56">
        <v>58.08</v>
      </c>
      <c r="C122" s="56">
        <v>0</v>
      </c>
      <c r="D122" s="56">
        <v>58.08</v>
      </c>
    </row>
    <row r="123" spans="1:10" x14ac:dyDescent="0.2">
      <c r="A123" s="54">
        <v>37240</v>
      </c>
      <c r="B123" s="56">
        <v>23.584</v>
      </c>
      <c r="C123" s="56">
        <v>0</v>
      </c>
      <c r="D123" s="56">
        <v>23.584</v>
      </c>
    </row>
    <row r="124" spans="1:10" x14ac:dyDescent="0.2">
      <c r="A124" s="54">
        <v>37241</v>
      </c>
      <c r="B124" s="56">
        <v>0</v>
      </c>
      <c r="C124" s="56">
        <v>0</v>
      </c>
      <c r="D124" s="56">
        <v>0</v>
      </c>
      <c r="I124" s="104"/>
      <c r="J124" s="104"/>
    </row>
    <row r="125" spans="1:10" x14ac:dyDescent="0.2">
      <c r="A125" s="54">
        <v>37242</v>
      </c>
      <c r="B125" s="56">
        <v>0</v>
      </c>
      <c r="C125" s="56">
        <v>0</v>
      </c>
      <c r="D125" s="56">
        <v>0</v>
      </c>
    </row>
    <row r="126" spans="1:10" x14ac:dyDescent="0.2">
      <c r="A126" s="54">
        <v>37243</v>
      </c>
      <c r="B126" s="56">
        <v>33.704000000000001</v>
      </c>
      <c r="C126" s="56">
        <v>0</v>
      </c>
      <c r="D126" s="56">
        <v>33.704000000000001</v>
      </c>
    </row>
    <row r="127" spans="1:10" x14ac:dyDescent="0.2">
      <c r="A127" s="54">
        <v>37244</v>
      </c>
      <c r="B127" s="56">
        <v>988.94399999999996</v>
      </c>
      <c r="C127" s="56">
        <v>17.404999999999998</v>
      </c>
      <c r="D127" s="56">
        <v>1006.3489999999999</v>
      </c>
    </row>
    <row r="128" spans="1:10" x14ac:dyDescent="0.2">
      <c r="A128" s="54">
        <v>37245</v>
      </c>
      <c r="B128" s="56">
        <v>0</v>
      </c>
      <c r="C128" s="56">
        <v>0</v>
      </c>
      <c r="D128" s="56">
        <v>0</v>
      </c>
    </row>
    <row r="129" spans="1:4" x14ac:dyDescent="0.2">
      <c r="A129" s="54">
        <v>37246</v>
      </c>
      <c r="B129" s="56">
        <v>0</v>
      </c>
      <c r="C129" s="56">
        <v>0</v>
      </c>
      <c r="D129" s="56">
        <v>0</v>
      </c>
    </row>
    <row r="130" spans="1:4" x14ac:dyDescent="0.2">
      <c r="A130" s="54">
        <v>37247</v>
      </c>
      <c r="B130" s="56">
        <v>0</v>
      </c>
      <c r="C130" s="56">
        <v>0</v>
      </c>
      <c r="D130" s="56">
        <v>0</v>
      </c>
    </row>
    <row r="131" spans="1:4" x14ac:dyDescent="0.2">
      <c r="A131" s="54">
        <v>37248</v>
      </c>
      <c r="B131" s="56">
        <v>0</v>
      </c>
      <c r="C131" s="56">
        <v>0</v>
      </c>
      <c r="D131" s="56">
        <v>0</v>
      </c>
    </row>
    <row r="132" spans="1:4" x14ac:dyDescent="0.2">
      <c r="A132" s="54">
        <v>37249</v>
      </c>
      <c r="B132" s="56">
        <v>0</v>
      </c>
      <c r="C132" s="56">
        <v>0</v>
      </c>
      <c r="D132" s="56">
        <v>0</v>
      </c>
    </row>
    <row r="133" spans="1:4" x14ac:dyDescent="0.2">
      <c r="A133" s="54">
        <v>37250</v>
      </c>
      <c r="B133" s="56">
        <v>0</v>
      </c>
      <c r="C133" s="56">
        <v>0</v>
      </c>
      <c r="D133" s="56">
        <v>0</v>
      </c>
    </row>
    <row r="134" spans="1:4" x14ac:dyDescent="0.2">
      <c r="A134" s="54">
        <v>37251</v>
      </c>
      <c r="B134" s="56">
        <v>40.656000000000006</v>
      </c>
      <c r="C134" s="56">
        <v>0</v>
      </c>
      <c r="D134" s="56">
        <v>40.656000000000006</v>
      </c>
    </row>
    <row r="135" spans="1:4" x14ac:dyDescent="0.2">
      <c r="A135" s="54">
        <v>37252</v>
      </c>
      <c r="B135" s="56">
        <v>75.504000000000005</v>
      </c>
      <c r="C135" s="56">
        <v>0</v>
      </c>
      <c r="D135" s="56">
        <v>75.504000000000005</v>
      </c>
    </row>
    <row r="136" spans="1:4" x14ac:dyDescent="0.2">
      <c r="A136" s="54">
        <v>37253</v>
      </c>
      <c r="B136" s="56">
        <v>79.376000000000005</v>
      </c>
      <c r="C136" s="56">
        <v>0</v>
      </c>
      <c r="D136" s="56">
        <v>79.376000000000005</v>
      </c>
    </row>
    <row r="137" spans="1:4" x14ac:dyDescent="0.2">
      <c r="A137" s="54">
        <v>37254</v>
      </c>
      <c r="B137" s="56">
        <v>1.9360000000000002</v>
      </c>
      <c r="C137" s="56">
        <v>0</v>
      </c>
      <c r="D137" s="56">
        <v>1.9360000000000002</v>
      </c>
    </row>
    <row r="138" spans="1:4" x14ac:dyDescent="0.2">
      <c r="A138" s="54">
        <v>37255</v>
      </c>
      <c r="B138" s="56">
        <v>0</v>
      </c>
      <c r="C138" s="56">
        <v>0</v>
      </c>
      <c r="D138" s="56">
        <v>0</v>
      </c>
    </row>
    <row r="139" spans="1:4" x14ac:dyDescent="0.2">
      <c r="A139" s="54">
        <v>37257</v>
      </c>
      <c r="B139" s="56">
        <v>0</v>
      </c>
      <c r="C139" s="56">
        <v>0</v>
      </c>
      <c r="D139" s="56">
        <v>0</v>
      </c>
    </row>
    <row r="140" spans="1:4" x14ac:dyDescent="0.2">
      <c r="A140" s="54">
        <v>37258</v>
      </c>
      <c r="B140" s="56">
        <v>50.688000000000002</v>
      </c>
      <c r="C140" s="56">
        <v>0</v>
      </c>
      <c r="D140" s="56">
        <v>50.688000000000002</v>
      </c>
    </row>
    <row r="141" spans="1:4" x14ac:dyDescent="0.2">
      <c r="A141" s="54">
        <v>37259</v>
      </c>
      <c r="B141" s="56">
        <v>65.823999999999998</v>
      </c>
      <c r="C141" s="56">
        <v>0</v>
      </c>
      <c r="D141" s="56">
        <v>65.823999999999998</v>
      </c>
    </row>
    <row r="142" spans="1:4" x14ac:dyDescent="0.2">
      <c r="A142" s="54">
        <v>37260</v>
      </c>
      <c r="B142" s="56">
        <v>0</v>
      </c>
      <c r="C142" s="56">
        <v>0</v>
      </c>
      <c r="D142" s="56">
        <v>0</v>
      </c>
    </row>
    <row r="143" spans="1:4" x14ac:dyDescent="0.2">
      <c r="A143" s="54">
        <v>37261</v>
      </c>
      <c r="B143" s="56">
        <v>0</v>
      </c>
      <c r="C143" s="56">
        <v>0</v>
      </c>
      <c r="D143" s="56">
        <v>0</v>
      </c>
    </row>
    <row r="144" spans="1:4" x14ac:dyDescent="0.2">
      <c r="A144" s="54">
        <v>37262</v>
      </c>
      <c r="B144" s="56">
        <v>0</v>
      </c>
      <c r="C144" s="56">
        <v>0</v>
      </c>
      <c r="D144" s="56">
        <v>0</v>
      </c>
    </row>
    <row r="145" spans="1:10" x14ac:dyDescent="0.2">
      <c r="A145" s="54">
        <v>37263</v>
      </c>
      <c r="B145" s="56">
        <v>0</v>
      </c>
      <c r="C145" s="56">
        <v>0</v>
      </c>
      <c r="D145" s="56">
        <v>0</v>
      </c>
    </row>
    <row r="146" spans="1:10" x14ac:dyDescent="0.2">
      <c r="A146" s="54">
        <v>37264</v>
      </c>
      <c r="B146" s="56">
        <v>0</v>
      </c>
      <c r="C146" s="56">
        <v>0</v>
      </c>
      <c r="D146" s="56">
        <v>0</v>
      </c>
    </row>
    <row r="147" spans="1:10" x14ac:dyDescent="0.2">
      <c r="A147" s="54">
        <v>37265</v>
      </c>
      <c r="B147" s="56">
        <v>0</v>
      </c>
      <c r="C147" s="56">
        <v>0</v>
      </c>
      <c r="D147" s="56">
        <v>0</v>
      </c>
    </row>
    <row r="148" spans="1:10" x14ac:dyDescent="0.2">
      <c r="A148" s="54">
        <v>37266</v>
      </c>
      <c r="B148" s="56">
        <v>0</v>
      </c>
      <c r="C148" s="56">
        <v>0</v>
      </c>
      <c r="D148" s="56">
        <v>0</v>
      </c>
    </row>
    <row r="149" spans="1:10" x14ac:dyDescent="0.2">
      <c r="A149" s="54">
        <v>37267</v>
      </c>
      <c r="B149" s="56">
        <v>0</v>
      </c>
      <c r="C149" s="56">
        <v>0</v>
      </c>
      <c r="D149" s="56">
        <v>0</v>
      </c>
    </row>
    <row r="150" spans="1:10" x14ac:dyDescent="0.2">
      <c r="A150" s="54">
        <v>37268</v>
      </c>
      <c r="B150" s="56">
        <v>0</v>
      </c>
      <c r="C150" s="56">
        <v>0</v>
      </c>
      <c r="D150" s="56">
        <v>0</v>
      </c>
    </row>
    <row r="151" spans="1:10" x14ac:dyDescent="0.2">
      <c r="A151" s="54">
        <v>37269</v>
      </c>
      <c r="B151" s="56">
        <v>0</v>
      </c>
      <c r="C151" s="56">
        <v>0</v>
      </c>
      <c r="D151" s="56">
        <v>0</v>
      </c>
    </row>
    <row r="152" spans="1:10" x14ac:dyDescent="0.2">
      <c r="A152" s="54">
        <v>37271</v>
      </c>
      <c r="B152" s="56">
        <v>414.30400000000003</v>
      </c>
      <c r="C152" s="56">
        <v>0</v>
      </c>
      <c r="D152" s="56">
        <v>414.30400000000003</v>
      </c>
      <c r="I152" s="109"/>
      <c r="J152" s="109"/>
    </row>
    <row r="153" spans="1:10" x14ac:dyDescent="0.2">
      <c r="A153" s="54">
        <v>37273</v>
      </c>
      <c r="B153" s="56">
        <v>98.736000000000004</v>
      </c>
      <c r="C153" s="56">
        <v>0</v>
      </c>
      <c r="D153" s="56">
        <v>98.736000000000004</v>
      </c>
      <c r="I153" s="109"/>
      <c r="J153" s="109"/>
    </row>
    <row r="154" spans="1:10" x14ac:dyDescent="0.2">
      <c r="A154" s="54">
        <v>37274</v>
      </c>
      <c r="B154" s="56">
        <v>209.44</v>
      </c>
      <c r="C154" s="56">
        <v>0</v>
      </c>
      <c r="D154" s="56">
        <v>209.44</v>
      </c>
      <c r="I154" s="109"/>
      <c r="J154" s="109"/>
    </row>
    <row r="155" spans="1:10" x14ac:dyDescent="0.2">
      <c r="A155" s="54">
        <v>37275</v>
      </c>
      <c r="B155" s="56">
        <v>19.36</v>
      </c>
      <c r="C155" s="56">
        <v>0</v>
      </c>
      <c r="D155" s="56">
        <v>19.36</v>
      </c>
      <c r="I155" s="109"/>
      <c r="J155" s="109"/>
    </row>
    <row r="156" spans="1:10" x14ac:dyDescent="0.2">
      <c r="A156" s="54">
        <v>37276</v>
      </c>
      <c r="B156" s="56">
        <v>38.72</v>
      </c>
      <c r="C156" s="56">
        <v>0</v>
      </c>
      <c r="D156" s="56">
        <v>38.72</v>
      </c>
    </row>
    <row r="157" spans="1:10" x14ac:dyDescent="0.2">
      <c r="A157" s="54">
        <v>37277</v>
      </c>
      <c r="B157" s="56">
        <v>48.4</v>
      </c>
      <c r="C157" s="56">
        <v>0</v>
      </c>
      <c r="D157" s="56">
        <v>48.4</v>
      </c>
    </row>
    <row r="158" spans="1:10" x14ac:dyDescent="0.2">
      <c r="A158" s="54">
        <v>37278</v>
      </c>
      <c r="B158" s="56">
        <v>8.0960000000000001</v>
      </c>
      <c r="C158" s="56">
        <v>0</v>
      </c>
      <c r="D158" s="56">
        <v>8.0960000000000001</v>
      </c>
    </row>
    <row r="159" spans="1:10" x14ac:dyDescent="0.2">
      <c r="A159" s="54">
        <v>37279</v>
      </c>
      <c r="B159" s="56">
        <v>0</v>
      </c>
      <c r="C159" s="56">
        <v>0</v>
      </c>
      <c r="D159" s="56">
        <v>0</v>
      </c>
    </row>
    <row r="160" spans="1:10" x14ac:dyDescent="0.2">
      <c r="A160" s="54">
        <v>37280</v>
      </c>
      <c r="B160" s="56">
        <v>0</v>
      </c>
      <c r="C160" s="56">
        <v>0</v>
      </c>
      <c r="D160" s="56">
        <v>0</v>
      </c>
    </row>
    <row r="161" spans="1:4" x14ac:dyDescent="0.2">
      <c r="A161" s="54">
        <v>37281</v>
      </c>
      <c r="B161" s="56">
        <v>0</v>
      </c>
      <c r="C161" s="56">
        <v>0</v>
      </c>
      <c r="D161" s="56">
        <v>0</v>
      </c>
    </row>
    <row r="162" spans="1:4" x14ac:dyDescent="0.2">
      <c r="A162" s="54">
        <v>37282</v>
      </c>
      <c r="B162" s="56">
        <v>0</v>
      </c>
      <c r="C162" s="56">
        <v>0</v>
      </c>
      <c r="D162" s="56">
        <v>0</v>
      </c>
    </row>
    <row r="163" spans="1:4" x14ac:dyDescent="0.2">
      <c r="A163" s="54">
        <v>37283</v>
      </c>
      <c r="B163" s="56">
        <v>0</v>
      </c>
      <c r="C163" s="56">
        <v>0</v>
      </c>
      <c r="D163" s="56">
        <v>0</v>
      </c>
    </row>
    <row r="164" spans="1:4" x14ac:dyDescent="0.2">
      <c r="A164" s="54">
        <v>37284</v>
      </c>
      <c r="B164" s="56">
        <v>0</v>
      </c>
      <c r="C164" s="56">
        <v>0</v>
      </c>
      <c r="D164" s="56">
        <v>0</v>
      </c>
    </row>
    <row r="165" spans="1:4" x14ac:dyDescent="0.2">
      <c r="A165" s="54">
        <v>37285</v>
      </c>
      <c r="B165" s="56">
        <v>216.83199999999999</v>
      </c>
      <c r="C165" s="56">
        <v>0</v>
      </c>
      <c r="D165" s="56">
        <v>216.83199999999999</v>
      </c>
    </row>
    <row r="166" spans="1:4" x14ac:dyDescent="0.2">
      <c r="A166" s="54">
        <v>37286</v>
      </c>
      <c r="B166" s="56">
        <v>582.73599999999999</v>
      </c>
      <c r="C166" s="56">
        <v>87.024999999999991</v>
      </c>
      <c r="D166" s="56">
        <v>669.76099999999997</v>
      </c>
    </row>
    <row r="167" spans="1:4" x14ac:dyDescent="0.2">
      <c r="A167" s="54">
        <v>37289</v>
      </c>
      <c r="B167" s="56">
        <v>135.52000000000001</v>
      </c>
      <c r="C167" s="56">
        <v>0</v>
      </c>
      <c r="D167" s="56">
        <v>135.52000000000001</v>
      </c>
    </row>
    <row r="168" spans="1:4" x14ac:dyDescent="0.2">
      <c r="A168" s="54">
        <v>37290</v>
      </c>
      <c r="B168" s="56">
        <v>13.552</v>
      </c>
      <c r="C168" s="56">
        <v>0</v>
      </c>
      <c r="D168" s="56">
        <v>13.552</v>
      </c>
    </row>
    <row r="169" spans="1:4" x14ac:dyDescent="0.2">
      <c r="A169" s="54">
        <v>37291</v>
      </c>
      <c r="B169" s="56">
        <v>0</v>
      </c>
      <c r="C169" s="56">
        <v>0</v>
      </c>
      <c r="D169" s="56">
        <v>0</v>
      </c>
    </row>
    <row r="170" spans="1:4" x14ac:dyDescent="0.2">
      <c r="A170" s="54">
        <v>37292</v>
      </c>
      <c r="B170" s="56">
        <v>0</v>
      </c>
      <c r="C170" s="56">
        <v>0</v>
      </c>
      <c r="D170" s="56">
        <v>0</v>
      </c>
    </row>
    <row r="171" spans="1:4" x14ac:dyDescent="0.2">
      <c r="A171" s="54">
        <v>37293</v>
      </c>
      <c r="B171" s="56">
        <v>16.28</v>
      </c>
      <c r="C171" s="56">
        <v>0</v>
      </c>
      <c r="D171" s="56">
        <v>16.28</v>
      </c>
    </row>
    <row r="172" spans="1:4" x14ac:dyDescent="0.2">
      <c r="A172" s="54">
        <v>37294</v>
      </c>
      <c r="B172" s="56">
        <v>11.968</v>
      </c>
      <c r="C172" s="56">
        <v>0</v>
      </c>
      <c r="D172" s="56">
        <v>11.968</v>
      </c>
    </row>
    <row r="173" spans="1:4" x14ac:dyDescent="0.2">
      <c r="A173" s="54">
        <v>37295</v>
      </c>
      <c r="B173" s="56">
        <v>58.08</v>
      </c>
      <c r="C173" s="56">
        <v>0</v>
      </c>
      <c r="D173" s="56">
        <v>58.08</v>
      </c>
    </row>
    <row r="174" spans="1:4" x14ac:dyDescent="0.2">
      <c r="A174" s="54">
        <v>37296</v>
      </c>
      <c r="B174" s="56">
        <v>25.52</v>
      </c>
      <c r="C174" s="56">
        <v>0</v>
      </c>
      <c r="D174" s="56">
        <v>25.52</v>
      </c>
    </row>
    <row r="175" spans="1:4" x14ac:dyDescent="0.2">
      <c r="A175" s="54">
        <v>37297</v>
      </c>
      <c r="B175" s="56">
        <v>0</v>
      </c>
      <c r="C175" s="56">
        <v>0</v>
      </c>
      <c r="D175" s="56">
        <v>0</v>
      </c>
    </row>
    <row r="176" spans="1:4" x14ac:dyDescent="0.2">
      <c r="A176" s="54">
        <v>37298</v>
      </c>
      <c r="B176" s="56">
        <v>3.8720000000000003</v>
      </c>
      <c r="C176" s="56">
        <v>0</v>
      </c>
      <c r="D176" s="56">
        <v>3.8720000000000003</v>
      </c>
    </row>
    <row r="177" spans="1:4" x14ac:dyDescent="0.2">
      <c r="A177" s="54">
        <v>37299</v>
      </c>
      <c r="B177" s="56">
        <v>0</v>
      </c>
      <c r="C177" s="56">
        <v>0</v>
      </c>
      <c r="D177" s="56">
        <v>0</v>
      </c>
    </row>
    <row r="178" spans="1:4" x14ac:dyDescent="0.2">
      <c r="A178" s="54">
        <v>37300</v>
      </c>
      <c r="B178" s="56">
        <v>0</v>
      </c>
      <c r="C178" s="56">
        <v>0</v>
      </c>
      <c r="D178" s="56">
        <v>0</v>
      </c>
    </row>
    <row r="179" spans="1:4" x14ac:dyDescent="0.2">
      <c r="A179" s="54">
        <v>37301</v>
      </c>
      <c r="B179" s="56">
        <v>0</v>
      </c>
      <c r="C179" s="56">
        <v>0</v>
      </c>
      <c r="D179" s="56">
        <v>0</v>
      </c>
    </row>
    <row r="180" spans="1:4" x14ac:dyDescent="0.2">
      <c r="A180" s="54">
        <v>37302</v>
      </c>
      <c r="B180" s="56">
        <v>0</v>
      </c>
      <c r="C180" s="56">
        <v>0</v>
      </c>
      <c r="D180" s="56">
        <v>0</v>
      </c>
    </row>
    <row r="181" spans="1:4" x14ac:dyDescent="0.2">
      <c r="A181" s="54">
        <v>37303</v>
      </c>
      <c r="B181" s="56">
        <v>0</v>
      </c>
      <c r="C181" s="56">
        <v>0</v>
      </c>
      <c r="D181" s="56">
        <v>0</v>
      </c>
    </row>
    <row r="182" spans="1:4" x14ac:dyDescent="0.2">
      <c r="A182" s="54">
        <v>37304</v>
      </c>
      <c r="B182" s="56">
        <v>0</v>
      </c>
      <c r="C182" s="56">
        <v>0</v>
      </c>
      <c r="D182" s="56">
        <v>0</v>
      </c>
    </row>
    <row r="183" spans="1:4" x14ac:dyDescent="0.2">
      <c r="A183" s="54">
        <v>37305</v>
      </c>
      <c r="B183" s="56">
        <v>3.8720000000000003</v>
      </c>
      <c r="C183" s="56">
        <v>0</v>
      </c>
      <c r="D183" s="56">
        <v>3.8720000000000003</v>
      </c>
    </row>
    <row r="184" spans="1:4" x14ac:dyDescent="0.2">
      <c r="A184" s="54">
        <v>37306</v>
      </c>
      <c r="B184" s="56">
        <v>0</v>
      </c>
      <c r="C184" s="56">
        <v>0</v>
      </c>
      <c r="D184" s="56">
        <v>0</v>
      </c>
    </row>
    <row r="185" spans="1:4" x14ac:dyDescent="0.2">
      <c r="A185" s="54">
        <v>37307</v>
      </c>
      <c r="B185" s="56">
        <v>104.544</v>
      </c>
      <c r="C185" s="56">
        <v>41.771999999999998</v>
      </c>
      <c r="D185" s="56">
        <v>146.316</v>
      </c>
    </row>
    <row r="186" spans="1:4" x14ac:dyDescent="0.2">
      <c r="A186" s="74">
        <v>37309</v>
      </c>
      <c r="B186" s="172">
        <v>0</v>
      </c>
      <c r="C186" s="168">
        <v>0</v>
      </c>
      <c r="D186" s="168">
        <v>0</v>
      </c>
    </row>
    <row r="187" spans="1:4" x14ac:dyDescent="0.2">
      <c r="A187" s="170">
        <v>37310</v>
      </c>
      <c r="B187" s="173">
        <v>4.6639999999999997</v>
      </c>
      <c r="C187" s="56">
        <v>0</v>
      </c>
      <c r="D187" s="56">
        <v>4.6639999999999997</v>
      </c>
    </row>
    <row r="188" spans="1:4" x14ac:dyDescent="0.2">
      <c r="A188" s="170">
        <v>37311</v>
      </c>
      <c r="B188" s="173">
        <v>0</v>
      </c>
      <c r="C188" s="56">
        <v>0</v>
      </c>
      <c r="D188" s="56">
        <v>0</v>
      </c>
    </row>
    <row r="189" spans="1:4" x14ac:dyDescent="0.2">
      <c r="A189" s="170">
        <v>37312</v>
      </c>
      <c r="B189" s="173">
        <v>27.103999999999999</v>
      </c>
      <c r="C189" s="56">
        <v>0</v>
      </c>
      <c r="D189" s="56">
        <v>27.103999999999999</v>
      </c>
    </row>
    <row r="190" spans="1:4" x14ac:dyDescent="0.2">
      <c r="A190" s="170">
        <v>37313</v>
      </c>
      <c r="B190" s="173">
        <v>255.55199999999999</v>
      </c>
      <c r="C190" s="56">
        <v>55.695999999999998</v>
      </c>
      <c r="D190" s="56">
        <v>311.24799999999999</v>
      </c>
    </row>
    <row r="191" spans="1:4" x14ac:dyDescent="0.2">
      <c r="A191" s="170">
        <v>37314</v>
      </c>
      <c r="B191" s="173">
        <v>0</v>
      </c>
      <c r="C191" s="56">
        <v>0</v>
      </c>
      <c r="D191" s="56">
        <v>0</v>
      </c>
    </row>
    <row r="192" spans="1:4" x14ac:dyDescent="0.2">
      <c r="A192" s="170">
        <v>37315</v>
      </c>
      <c r="B192" s="173">
        <v>77.44</v>
      </c>
      <c r="C192" s="56">
        <v>31.329000000000001</v>
      </c>
      <c r="D192" s="56">
        <v>108.76900000000001</v>
      </c>
    </row>
    <row r="193" spans="1:4" x14ac:dyDescent="0.2">
      <c r="A193" s="170">
        <v>37319</v>
      </c>
      <c r="B193" s="173">
        <v>1174.3599999999999</v>
      </c>
      <c r="C193" s="56">
        <v>0</v>
      </c>
      <c r="D193" s="56">
        <v>1174.3599999999999</v>
      </c>
    </row>
    <row r="194" spans="1:4" x14ac:dyDescent="0.2">
      <c r="A194" s="170">
        <v>37320</v>
      </c>
      <c r="B194" s="173">
        <v>382.00800000000004</v>
      </c>
      <c r="C194" s="56">
        <v>0</v>
      </c>
      <c r="D194" s="56">
        <v>382.00800000000004</v>
      </c>
    </row>
    <row r="195" spans="1:4" x14ac:dyDescent="0.2">
      <c r="A195" s="170">
        <v>37321</v>
      </c>
      <c r="B195" s="173">
        <v>6.6</v>
      </c>
      <c r="C195" s="56">
        <v>0</v>
      </c>
      <c r="D195" s="56">
        <v>6.6</v>
      </c>
    </row>
    <row r="196" spans="1:4" x14ac:dyDescent="0.2">
      <c r="A196" s="170">
        <v>37322</v>
      </c>
      <c r="B196" s="173">
        <v>48.4</v>
      </c>
      <c r="C196" s="56">
        <v>0</v>
      </c>
      <c r="D196" s="56">
        <v>48.4</v>
      </c>
    </row>
    <row r="197" spans="1:4" x14ac:dyDescent="0.2">
      <c r="A197" s="170">
        <v>37323</v>
      </c>
      <c r="B197" s="173">
        <v>19.36</v>
      </c>
      <c r="C197" s="56">
        <v>0</v>
      </c>
      <c r="D197" s="56">
        <v>19.36</v>
      </c>
    </row>
    <row r="198" spans="1:4" x14ac:dyDescent="0.2">
      <c r="A198" s="170">
        <v>37324</v>
      </c>
      <c r="B198" s="173">
        <v>0</v>
      </c>
      <c r="C198" s="56">
        <v>0</v>
      </c>
      <c r="D198" s="56">
        <v>0</v>
      </c>
    </row>
    <row r="199" spans="1:4" x14ac:dyDescent="0.2">
      <c r="A199" s="170">
        <v>37325</v>
      </c>
      <c r="B199" s="173">
        <v>0</v>
      </c>
      <c r="C199" s="56">
        <v>0</v>
      </c>
      <c r="D199" s="56">
        <v>0</v>
      </c>
    </row>
    <row r="200" spans="1:4" x14ac:dyDescent="0.2">
      <c r="A200" s="170">
        <v>37326</v>
      </c>
      <c r="B200" s="173">
        <v>0</v>
      </c>
      <c r="C200" s="56">
        <v>0</v>
      </c>
      <c r="D200" s="56">
        <v>0</v>
      </c>
    </row>
    <row r="201" spans="1:4" x14ac:dyDescent="0.2">
      <c r="A201" s="170">
        <v>37327</v>
      </c>
      <c r="B201" s="173">
        <v>17.423999999999999</v>
      </c>
      <c r="C201" s="56">
        <v>0</v>
      </c>
      <c r="D201" s="56">
        <v>17.423999999999999</v>
      </c>
    </row>
    <row r="202" spans="1:4" x14ac:dyDescent="0.2">
      <c r="A202" s="170">
        <v>37328</v>
      </c>
      <c r="B202" s="173">
        <v>0</v>
      </c>
      <c r="C202" s="56">
        <v>0</v>
      </c>
      <c r="D202" s="56">
        <v>0</v>
      </c>
    </row>
    <row r="203" spans="1:4" x14ac:dyDescent="0.2">
      <c r="A203" s="170">
        <v>37329</v>
      </c>
      <c r="B203" s="173">
        <v>0</v>
      </c>
      <c r="C203" s="56">
        <v>0</v>
      </c>
      <c r="D203" s="56">
        <v>0</v>
      </c>
    </row>
    <row r="204" spans="1:4" x14ac:dyDescent="0.2">
      <c r="A204" s="170">
        <v>37330</v>
      </c>
      <c r="B204" s="173">
        <v>0</v>
      </c>
      <c r="C204" s="56">
        <v>0</v>
      </c>
      <c r="D204" s="56">
        <v>0</v>
      </c>
    </row>
    <row r="205" spans="1:4" x14ac:dyDescent="0.2">
      <c r="A205" s="170">
        <v>37331</v>
      </c>
      <c r="B205" s="173">
        <v>0</v>
      </c>
      <c r="C205" s="56">
        <v>0</v>
      </c>
      <c r="D205" s="56">
        <v>0</v>
      </c>
    </row>
    <row r="206" spans="1:4" x14ac:dyDescent="0.2">
      <c r="A206" s="170">
        <v>37332</v>
      </c>
      <c r="B206" s="173">
        <v>0</v>
      </c>
      <c r="C206" s="56">
        <v>0</v>
      </c>
      <c r="D206" s="56">
        <v>0</v>
      </c>
    </row>
    <row r="207" spans="1:4" x14ac:dyDescent="0.2">
      <c r="A207" s="170">
        <v>37333</v>
      </c>
      <c r="B207" s="173">
        <v>92.927999999999997</v>
      </c>
      <c r="C207" s="56">
        <v>0</v>
      </c>
      <c r="D207" s="56">
        <v>92.927999999999997</v>
      </c>
    </row>
    <row r="208" spans="1:4" x14ac:dyDescent="0.2">
      <c r="A208" s="170">
        <v>37334</v>
      </c>
      <c r="B208" s="173">
        <v>48.4</v>
      </c>
      <c r="C208" s="56">
        <v>0</v>
      </c>
      <c r="D208" s="56">
        <v>48.4</v>
      </c>
    </row>
    <row r="209" spans="1:17" x14ac:dyDescent="0.2">
      <c r="A209" s="170">
        <v>37335</v>
      </c>
      <c r="B209" s="173">
        <v>154.88</v>
      </c>
      <c r="C209" s="56">
        <v>0</v>
      </c>
      <c r="D209" s="56">
        <v>154.88</v>
      </c>
    </row>
    <row r="210" spans="1:17" x14ac:dyDescent="0.2">
      <c r="A210" s="170">
        <v>37336</v>
      </c>
      <c r="B210" s="173">
        <v>199.40799999999999</v>
      </c>
      <c r="C210" s="56">
        <v>8.7319999999999993</v>
      </c>
      <c r="D210" s="56">
        <v>208.14</v>
      </c>
    </row>
    <row r="211" spans="1:17" x14ac:dyDescent="0.2">
      <c r="A211" s="170">
        <v>37337</v>
      </c>
      <c r="B211" s="173">
        <v>0</v>
      </c>
      <c r="C211" s="56">
        <v>0</v>
      </c>
      <c r="D211" s="56">
        <v>0</v>
      </c>
    </row>
    <row r="212" spans="1:17" x14ac:dyDescent="0.2">
      <c r="A212" s="170">
        <v>37338</v>
      </c>
      <c r="B212" s="173">
        <v>0</v>
      </c>
      <c r="C212" s="56">
        <v>0</v>
      </c>
      <c r="D212" s="56">
        <v>0</v>
      </c>
    </row>
    <row r="213" spans="1:17" x14ac:dyDescent="0.2">
      <c r="A213" s="170">
        <v>37339</v>
      </c>
      <c r="B213" s="173">
        <v>0</v>
      </c>
      <c r="C213" s="56">
        <v>0</v>
      </c>
      <c r="D213" s="56">
        <v>0</v>
      </c>
    </row>
    <row r="214" spans="1:17" x14ac:dyDescent="0.2">
      <c r="A214" s="170">
        <v>37340</v>
      </c>
      <c r="B214" s="173">
        <v>7.7440000000000007</v>
      </c>
      <c r="C214" s="56">
        <v>0</v>
      </c>
      <c r="D214" s="56">
        <v>7.7440000000000007</v>
      </c>
    </row>
    <row r="215" spans="1:17" x14ac:dyDescent="0.2">
      <c r="A215" s="170">
        <v>37341</v>
      </c>
      <c r="B215" s="173">
        <v>0</v>
      </c>
      <c r="C215" s="56">
        <v>0</v>
      </c>
      <c r="D215" s="56">
        <v>0</v>
      </c>
    </row>
    <row r="216" spans="1:17" x14ac:dyDescent="0.2">
      <c r="A216" s="170">
        <v>37342</v>
      </c>
      <c r="B216" s="173">
        <v>13.904</v>
      </c>
      <c r="C216" s="56">
        <v>0</v>
      </c>
      <c r="D216" s="56">
        <v>13.904</v>
      </c>
      <c r="O216" t="s">
        <v>497</v>
      </c>
      <c r="P216" t="s">
        <v>526</v>
      </c>
      <c r="Q216"/>
    </row>
    <row r="217" spans="1:17" x14ac:dyDescent="0.2">
      <c r="A217" s="170">
        <v>37343</v>
      </c>
      <c r="B217" s="173">
        <v>0</v>
      </c>
      <c r="C217" s="56">
        <v>0</v>
      </c>
      <c r="D217" s="56">
        <v>0</v>
      </c>
      <c r="O217" s="134" t="s">
        <v>517</v>
      </c>
      <c r="P217" s="11">
        <v>112.47200000000001</v>
      </c>
      <c r="Q217"/>
    </row>
    <row r="218" spans="1:17" x14ac:dyDescent="0.2">
      <c r="A218" s="170">
        <v>37344</v>
      </c>
      <c r="B218" s="173">
        <v>0</v>
      </c>
      <c r="C218" s="56">
        <v>0</v>
      </c>
      <c r="D218" s="56">
        <v>0</v>
      </c>
      <c r="I218" s="104"/>
      <c r="J218" s="104"/>
      <c r="O218" s="134" t="s">
        <v>518</v>
      </c>
      <c r="P218" s="11">
        <v>1684.2132000000001</v>
      </c>
      <c r="Q218"/>
    </row>
    <row r="219" spans="1:17" x14ac:dyDescent="0.2">
      <c r="A219" s="170">
        <v>37345</v>
      </c>
      <c r="B219" s="173">
        <v>0</v>
      </c>
      <c r="C219" s="56">
        <v>0</v>
      </c>
      <c r="D219" s="56">
        <v>0</v>
      </c>
      <c r="O219" s="134" t="s">
        <v>520</v>
      </c>
      <c r="P219" s="11">
        <v>26.4</v>
      </c>
      <c r="Q219"/>
    </row>
    <row r="220" spans="1:17" x14ac:dyDescent="0.2">
      <c r="A220" s="170">
        <v>37346</v>
      </c>
      <c r="B220" s="173">
        <v>0</v>
      </c>
      <c r="C220" s="56">
        <v>0</v>
      </c>
      <c r="D220" s="56">
        <v>0</v>
      </c>
      <c r="O220" s="134" t="s">
        <v>521</v>
      </c>
      <c r="P220" s="11">
        <v>715.88</v>
      </c>
      <c r="Q220"/>
    </row>
    <row r="221" spans="1:17" x14ac:dyDescent="0.2">
      <c r="A221" s="170">
        <v>37347</v>
      </c>
      <c r="B221" s="173">
        <v>1204.0160000000001</v>
      </c>
      <c r="C221" s="56">
        <v>0</v>
      </c>
      <c r="D221" s="56">
        <v>1204.0160000000001</v>
      </c>
      <c r="O221" s="134" t="s">
        <v>522</v>
      </c>
      <c r="P221" s="11">
        <v>0</v>
      </c>
      <c r="Q221"/>
    </row>
    <row r="222" spans="1:17" x14ac:dyDescent="0.2">
      <c r="A222" s="170">
        <v>37348</v>
      </c>
      <c r="B222" s="173">
        <v>69.695999999999998</v>
      </c>
      <c r="C222" s="56">
        <v>0</v>
      </c>
      <c r="D222" s="56">
        <v>69.695999999999998</v>
      </c>
      <c r="O222" s="134" t="s">
        <v>523</v>
      </c>
      <c r="P222" s="11">
        <v>911.30000000000007</v>
      </c>
      <c r="Q222"/>
    </row>
    <row r="223" spans="1:17" x14ac:dyDescent="0.2">
      <c r="A223" s="170">
        <v>37349</v>
      </c>
      <c r="B223" s="173">
        <v>5.8079999999999998</v>
      </c>
      <c r="C223" s="56">
        <v>0</v>
      </c>
      <c r="D223" s="56">
        <v>5.8079999999999998</v>
      </c>
      <c r="O223" s="134" t="s">
        <v>524</v>
      </c>
      <c r="P223" s="11">
        <v>440.13599999999997</v>
      </c>
      <c r="Q223"/>
    </row>
    <row r="224" spans="1:17" x14ac:dyDescent="0.2">
      <c r="A224" s="170">
        <v>37350</v>
      </c>
      <c r="B224" s="173">
        <v>0</v>
      </c>
      <c r="C224" s="56">
        <v>0</v>
      </c>
      <c r="D224" s="56">
        <v>0</v>
      </c>
      <c r="O224" s="134" t="s">
        <v>494</v>
      </c>
      <c r="P224" s="11">
        <v>0</v>
      </c>
      <c r="Q224"/>
    </row>
    <row r="225" spans="1:17" x14ac:dyDescent="0.2">
      <c r="A225" s="170">
        <v>37351</v>
      </c>
      <c r="B225" s="173">
        <v>1.9360000000000002</v>
      </c>
      <c r="C225" s="56">
        <v>0</v>
      </c>
      <c r="D225" s="56">
        <v>1.9360000000000002</v>
      </c>
      <c r="O225" s="134" t="s">
        <v>490</v>
      </c>
      <c r="P225" s="11">
        <v>1966.3612999999998</v>
      </c>
      <c r="Q225"/>
    </row>
    <row r="226" spans="1:17" x14ac:dyDescent="0.2">
      <c r="A226" s="170">
        <v>37352</v>
      </c>
      <c r="B226" s="173">
        <v>0</v>
      </c>
      <c r="C226" s="56">
        <v>0</v>
      </c>
      <c r="D226" s="56">
        <v>0</v>
      </c>
      <c r="O226" s="134" t="s">
        <v>489</v>
      </c>
      <c r="P226" s="11">
        <v>0</v>
      </c>
      <c r="Q226"/>
    </row>
    <row r="227" spans="1:17" x14ac:dyDescent="0.2">
      <c r="A227" s="170">
        <v>37353</v>
      </c>
      <c r="B227" s="173">
        <v>0</v>
      </c>
      <c r="C227" s="56">
        <v>0</v>
      </c>
      <c r="D227" s="56">
        <v>0</v>
      </c>
      <c r="O227" s="134" t="s">
        <v>488</v>
      </c>
      <c r="P227" s="11">
        <v>572.25</v>
      </c>
      <c r="Q227"/>
    </row>
    <row r="228" spans="1:17" x14ac:dyDescent="0.2">
      <c r="A228" s="170">
        <v>37354</v>
      </c>
      <c r="B228" s="173">
        <v>0</v>
      </c>
      <c r="C228" s="56">
        <v>0</v>
      </c>
      <c r="D228" s="56">
        <v>0</v>
      </c>
      <c r="O228" s="134" t="s">
        <v>487</v>
      </c>
      <c r="P228" s="11">
        <v>1568.444</v>
      </c>
      <c r="Q228"/>
    </row>
    <row r="229" spans="1:17" x14ac:dyDescent="0.2">
      <c r="A229" s="170">
        <v>37355</v>
      </c>
      <c r="B229" s="173">
        <v>0</v>
      </c>
      <c r="C229" s="56">
        <v>0</v>
      </c>
      <c r="D229" s="56">
        <v>0</v>
      </c>
      <c r="O229" s="134" t="s">
        <v>495</v>
      </c>
      <c r="P229" s="11">
        <v>0</v>
      </c>
      <c r="Q229"/>
    </row>
    <row r="230" spans="1:17" x14ac:dyDescent="0.2">
      <c r="A230" s="170">
        <v>37356</v>
      </c>
      <c r="B230" s="173">
        <v>0</v>
      </c>
      <c r="C230" s="56">
        <v>0</v>
      </c>
      <c r="D230" s="56">
        <v>0</v>
      </c>
      <c r="O230" s="134" t="s">
        <v>500</v>
      </c>
      <c r="P230" s="11">
        <v>91.168000000000006</v>
      </c>
      <c r="Q230"/>
    </row>
    <row r="231" spans="1:17" x14ac:dyDescent="0.2">
      <c r="A231" s="170">
        <v>37357</v>
      </c>
      <c r="B231" s="173">
        <v>0</v>
      </c>
      <c r="C231" s="56">
        <v>0</v>
      </c>
      <c r="D231" s="56">
        <v>0</v>
      </c>
      <c r="O231" s="134" t="s">
        <v>510</v>
      </c>
      <c r="P231" s="11">
        <v>2444.6272000000004</v>
      </c>
      <c r="Q231"/>
    </row>
    <row r="232" spans="1:17" x14ac:dyDescent="0.2">
      <c r="A232" s="170">
        <v>37358</v>
      </c>
      <c r="B232" s="173">
        <v>0</v>
      </c>
      <c r="C232" s="56">
        <v>0</v>
      </c>
      <c r="D232" s="56">
        <v>0</v>
      </c>
      <c r="I232" s="104"/>
      <c r="J232" s="104"/>
      <c r="O232" s="134" t="s">
        <v>502</v>
      </c>
      <c r="P232" s="11">
        <v>1838.04</v>
      </c>
      <c r="Q232"/>
    </row>
    <row r="233" spans="1:17" x14ac:dyDescent="0.2">
      <c r="A233" s="170">
        <v>37359</v>
      </c>
      <c r="B233" s="173">
        <v>0</v>
      </c>
      <c r="C233" s="56">
        <v>0</v>
      </c>
      <c r="D233" s="56">
        <v>0</v>
      </c>
      <c r="O233" s="134" t="s">
        <v>503</v>
      </c>
      <c r="P233" s="11">
        <v>90.56</v>
      </c>
      <c r="Q233"/>
    </row>
    <row r="234" spans="1:17" x14ac:dyDescent="0.2">
      <c r="A234" s="170">
        <v>37360</v>
      </c>
      <c r="B234" s="173">
        <v>0</v>
      </c>
      <c r="C234" s="56">
        <v>0</v>
      </c>
      <c r="D234" s="56">
        <v>0</v>
      </c>
      <c r="O234" s="134" t="s">
        <v>504</v>
      </c>
      <c r="P234" s="11">
        <v>925.1</v>
      </c>
    </row>
    <row r="235" spans="1:17" x14ac:dyDescent="0.2">
      <c r="A235" s="170">
        <v>37361</v>
      </c>
      <c r="B235" s="173">
        <v>0</v>
      </c>
      <c r="C235" s="56">
        <v>0</v>
      </c>
      <c r="D235" s="56">
        <v>0</v>
      </c>
      <c r="O235" s="134" t="s">
        <v>505</v>
      </c>
      <c r="P235" s="11">
        <v>531.18999999999994</v>
      </c>
    </row>
    <row r="236" spans="1:17" x14ac:dyDescent="0.2">
      <c r="A236" s="170">
        <v>37362</v>
      </c>
      <c r="B236" s="173">
        <v>0</v>
      </c>
      <c r="C236" s="56">
        <v>0</v>
      </c>
      <c r="D236" s="56">
        <v>0</v>
      </c>
      <c r="O236" s="134" t="s">
        <v>506</v>
      </c>
      <c r="P236" s="11">
        <v>112.06799999999998</v>
      </c>
    </row>
    <row r="237" spans="1:17" x14ac:dyDescent="0.2">
      <c r="A237" s="170">
        <v>37363</v>
      </c>
      <c r="B237" s="173">
        <v>0</v>
      </c>
      <c r="C237" s="56">
        <v>0</v>
      </c>
      <c r="D237" s="56">
        <v>0</v>
      </c>
      <c r="O237" s="134" t="s">
        <v>507</v>
      </c>
      <c r="P237" s="11">
        <v>38.35</v>
      </c>
    </row>
    <row r="238" spans="1:17" x14ac:dyDescent="0.2">
      <c r="A238" s="170">
        <v>37364</v>
      </c>
      <c r="B238" s="173">
        <v>0</v>
      </c>
      <c r="C238" s="56">
        <v>0</v>
      </c>
      <c r="D238" s="56">
        <v>0</v>
      </c>
      <c r="I238" s="104"/>
      <c r="J238" s="104"/>
      <c r="O238" s="134" t="s">
        <v>508</v>
      </c>
      <c r="P238" s="11">
        <v>789.62600000000009</v>
      </c>
    </row>
    <row r="239" spans="1:17" x14ac:dyDescent="0.2">
      <c r="A239" s="170">
        <v>37365</v>
      </c>
      <c r="B239" s="173">
        <v>0</v>
      </c>
      <c r="C239" s="56">
        <v>0</v>
      </c>
      <c r="D239" s="56">
        <v>0</v>
      </c>
      <c r="O239" s="134" t="s">
        <v>509</v>
      </c>
      <c r="P239" s="11">
        <v>510.48699999999997</v>
      </c>
    </row>
    <row r="240" spans="1:17" x14ac:dyDescent="0.2">
      <c r="A240" s="170">
        <v>37366</v>
      </c>
      <c r="B240" s="173">
        <v>0</v>
      </c>
      <c r="C240" s="56">
        <v>0</v>
      </c>
      <c r="D240" s="56">
        <v>0</v>
      </c>
      <c r="I240" s="104"/>
      <c r="J240" s="104"/>
      <c r="O240" s="134" t="s">
        <v>444</v>
      </c>
      <c r="P240" s="11">
        <v>13.86</v>
      </c>
    </row>
    <row r="241" spans="1:16" x14ac:dyDescent="0.2">
      <c r="A241" s="170">
        <v>37367</v>
      </c>
      <c r="B241" s="173">
        <v>0</v>
      </c>
      <c r="C241" s="56">
        <v>0</v>
      </c>
      <c r="D241" s="56">
        <v>0</v>
      </c>
      <c r="O241" s="134" t="s">
        <v>443</v>
      </c>
      <c r="P241" s="11">
        <v>4300.0520000000006</v>
      </c>
    </row>
    <row r="242" spans="1:16" x14ac:dyDescent="0.2">
      <c r="A242" s="170">
        <v>37368</v>
      </c>
      <c r="B242" s="173">
        <v>0</v>
      </c>
      <c r="C242" s="56">
        <v>0</v>
      </c>
      <c r="D242" s="56">
        <v>0</v>
      </c>
      <c r="O242" s="134" t="s">
        <v>442</v>
      </c>
      <c r="P242" s="11">
        <v>296.60000000000002</v>
      </c>
    </row>
    <row r="243" spans="1:16" x14ac:dyDescent="0.2">
      <c r="A243" s="170">
        <v>37369</v>
      </c>
      <c r="B243" s="173">
        <v>0</v>
      </c>
      <c r="C243" s="56">
        <v>0</v>
      </c>
      <c r="D243" s="56">
        <v>0</v>
      </c>
      <c r="O243" s="134" t="s">
        <v>438</v>
      </c>
      <c r="P243" s="11">
        <v>132.369</v>
      </c>
    </row>
    <row r="244" spans="1:16" x14ac:dyDescent="0.2">
      <c r="A244" s="170">
        <v>37370</v>
      </c>
      <c r="B244" s="173">
        <v>0</v>
      </c>
      <c r="C244" s="56">
        <v>0</v>
      </c>
      <c r="D244" s="56">
        <v>0</v>
      </c>
      <c r="O244" s="134" t="s">
        <v>452</v>
      </c>
      <c r="P244" s="11">
        <v>308</v>
      </c>
    </row>
    <row r="245" spans="1:16" x14ac:dyDescent="0.2">
      <c r="A245" s="170">
        <v>37371</v>
      </c>
      <c r="B245" s="173">
        <v>0</v>
      </c>
      <c r="C245" s="56">
        <v>0</v>
      </c>
      <c r="D245" s="56">
        <v>0</v>
      </c>
      <c r="O245" s="134" t="s">
        <v>454</v>
      </c>
      <c r="P245" s="11">
        <v>10.56</v>
      </c>
    </row>
    <row r="246" spans="1:16" x14ac:dyDescent="0.2">
      <c r="A246" s="170">
        <v>37372</v>
      </c>
      <c r="B246" s="173">
        <v>0</v>
      </c>
      <c r="C246" s="56">
        <v>0</v>
      </c>
      <c r="D246" s="56">
        <v>0</v>
      </c>
      <c r="O246" s="134" t="s">
        <v>456</v>
      </c>
      <c r="P246" s="11">
        <v>604.92499999999995</v>
      </c>
    </row>
    <row r="247" spans="1:16" x14ac:dyDescent="0.2">
      <c r="A247" s="170">
        <v>37373</v>
      </c>
      <c r="B247" s="173">
        <v>0</v>
      </c>
      <c r="C247" s="56">
        <v>0</v>
      </c>
      <c r="D247" s="56">
        <v>0</v>
      </c>
      <c r="O247" s="134" t="s">
        <v>462</v>
      </c>
      <c r="P247" s="11">
        <v>3541.2941999999998</v>
      </c>
    </row>
    <row r="248" spans="1:16" x14ac:dyDescent="0.2">
      <c r="A248" s="170">
        <v>37374</v>
      </c>
      <c r="B248" s="173">
        <v>0</v>
      </c>
      <c r="C248" s="56">
        <v>0</v>
      </c>
      <c r="D248" s="56">
        <v>0</v>
      </c>
      <c r="O248" s="134" t="s">
        <v>459</v>
      </c>
      <c r="P248" s="11">
        <v>1050.4930000000002</v>
      </c>
    </row>
    <row r="249" spans="1:16" x14ac:dyDescent="0.2">
      <c r="A249" s="170">
        <v>37375</v>
      </c>
      <c r="B249" s="173">
        <v>0</v>
      </c>
      <c r="C249" s="56">
        <v>0</v>
      </c>
      <c r="D249" s="56">
        <v>0</v>
      </c>
      <c r="O249" s="134" t="s">
        <v>460</v>
      </c>
      <c r="P249" s="11">
        <v>246.15359999999998</v>
      </c>
    </row>
    <row r="250" spans="1:16" x14ac:dyDescent="0.2">
      <c r="A250" s="170">
        <v>37376</v>
      </c>
      <c r="B250" s="173">
        <v>0</v>
      </c>
      <c r="C250" s="56">
        <v>0</v>
      </c>
      <c r="D250" s="56">
        <v>0</v>
      </c>
      <c r="O250" s="134" t="s">
        <v>461</v>
      </c>
      <c r="P250" s="11">
        <v>0</v>
      </c>
    </row>
    <row r="251" spans="1:16" x14ac:dyDescent="0.2">
      <c r="A251" s="39">
        <v>37561</v>
      </c>
      <c r="B251" s="41">
        <v>132</v>
      </c>
      <c r="C251" s="40">
        <v>106.19999999999999</v>
      </c>
      <c r="D251" s="40">
        <v>238.2</v>
      </c>
      <c r="O251" s="134" t="s">
        <v>455</v>
      </c>
      <c r="P251" s="11">
        <v>0</v>
      </c>
    </row>
    <row r="252" spans="1:16" x14ac:dyDescent="0.2">
      <c r="A252" s="39">
        <v>37564</v>
      </c>
      <c r="B252" s="41">
        <v>19.8</v>
      </c>
      <c r="C252" s="40">
        <v>0</v>
      </c>
      <c r="D252" s="40">
        <v>19.8</v>
      </c>
      <c r="O252" s="134" t="s">
        <v>470</v>
      </c>
      <c r="P252" s="11">
        <v>2122.91</v>
      </c>
    </row>
    <row r="253" spans="1:16" x14ac:dyDescent="0.2">
      <c r="A253" s="39">
        <v>37573</v>
      </c>
      <c r="B253" s="41">
        <v>105.7936</v>
      </c>
      <c r="C253" s="40">
        <v>248.10679999999999</v>
      </c>
      <c r="D253" s="40">
        <v>353.90039999999999</v>
      </c>
      <c r="O253" s="134" t="s">
        <v>471</v>
      </c>
      <c r="P253" s="11">
        <v>0</v>
      </c>
    </row>
    <row r="254" spans="1:16" x14ac:dyDescent="0.2">
      <c r="A254" s="39">
        <v>37575</v>
      </c>
      <c r="B254" s="41">
        <v>138.60000000000002</v>
      </c>
      <c r="C254" s="42">
        <v>2.36</v>
      </c>
      <c r="D254" s="40">
        <v>140.96</v>
      </c>
      <c r="O254" s="134" t="s">
        <v>473</v>
      </c>
      <c r="P254" s="11">
        <v>0</v>
      </c>
    </row>
    <row r="255" spans="1:16" x14ac:dyDescent="0.2">
      <c r="A255" s="39">
        <v>37578</v>
      </c>
      <c r="B255" s="41">
        <v>4.4000000000000004</v>
      </c>
      <c r="C255" s="42">
        <v>0</v>
      </c>
      <c r="D255" s="40">
        <v>4.4000000000000004</v>
      </c>
      <c r="O255" s="134" t="s">
        <v>474</v>
      </c>
      <c r="P255" s="11">
        <v>4.4000000000000004</v>
      </c>
    </row>
    <row r="256" spans="1:16" x14ac:dyDescent="0.2">
      <c r="A256" s="39">
        <v>37579</v>
      </c>
      <c r="B256" s="41">
        <v>163.24</v>
      </c>
      <c r="C256" s="42">
        <v>0</v>
      </c>
      <c r="D256" s="40">
        <v>163.24</v>
      </c>
      <c r="O256" s="134" t="s">
        <v>476</v>
      </c>
      <c r="P256" s="11">
        <v>0</v>
      </c>
    </row>
    <row r="257" spans="1:16" x14ac:dyDescent="0.2">
      <c r="A257" s="39">
        <v>37580</v>
      </c>
      <c r="B257" s="41">
        <v>44</v>
      </c>
      <c r="C257" s="42">
        <v>0</v>
      </c>
      <c r="D257" s="40">
        <v>44</v>
      </c>
      <c r="O257" s="134" t="s">
        <v>498</v>
      </c>
      <c r="P257" s="11"/>
    </row>
    <row r="258" spans="1:16" x14ac:dyDescent="0.2">
      <c r="A258" s="39">
        <v>37582</v>
      </c>
      <c r="B258" s="41">
        <v>9.24</v>
      </c>
      <c r="C258" s="42">
        <v>0</v>
      </c>
      <c r="D258" s="40">
        <v>9.24</v>
      </c>
      <c r="O258" s="134" t="s">
        <v>499</v>
      </c>
      <c r="P258" s="11">
        <v>28000.289500000003</v>
      </c>
    </row>
    <row r="259" spans="1:16" x14ac:dyDescent="0.2">
      <c r="A259" s="39">
        <v>37585</v>
      </c>
      <c r="B259" s="41">
        <v>66</v>
      </c>
      <c r="C259" s="42">
        <v>0</v>
      </c>
      <c r="D259" s="40">
        <v>66</v>
      </c>
      <c r="I259" s="104"/>
      <c r="J259" s="104"/>
      <c r="O259"/>
    </row>
    <row r="260" spans="1:16" x14ac:dyDescent="0.2">
      <c r="A260" s="39">
        <v>37586</v>
      </c>
      <c r="B260" s="41">
        <v>299.2</v>
      </c>
      <c r="C260" s="42">
        <v>0</v>
      </c>
      <c r="D260" s="40">
        <v>299.2</v>
      </c>
      <c r="O260"/>
    </row>
    <row r="261" spans="1:16" x14ac:dyDescent="0.2">
      <c r="A261" s="39">
        <v>37587</v>
      </c>
      <c r="B261" s="41">
        <v>4.4000000000000004</v>
      </c>
      <c r="C261" s="42">
        <v>0</v>
      </c>
      <c r="D261" s="40">
        <v>4.4000000000000004</v>
      </c>
      <c r="O261"/>
    </row>
    <row r="262" spans="1:16" x14ac:dyDescent="0.2">
      <c r="A262" s="39">
        <v>37592</v>
      </c>
      <c r="B262" s="41">
        <v>211.2</v>
      </c>
      <c r="C262" s="42">
        <v>0</v>
      </c>
      <c r="D262" s="40">
        <v>211.2</v>
      </c>
      <c r="O262"/>
    </row>
    <row r="263" spans="1:16" x14ac:dyDescent="0.2">
      <c r="A263" s="39">
        <v>37593</v>
      </c>
      <c r="B263" s="41">
        <v>151.80000000000001</v>
      </c>
      <c r="C263" s="42">
        <v>0</v>
      </c>
      <c r="D263" s="40">
        <v>151.80000000000001</v>
      </c>
      <c r="O263"/>
    </row>
    <row r="264" spans="1:16" x14ac:dyDescent="0.2">
      <c r="A264" s="39">
        <v>37595</v>
      </c>
      <c r="B264" s="41">
        <v>19.8</v>
      </c>
      <c r="C264" s="42">
        <v>0</v>
      </c>
      <c r="D264" s="40">
        <v>19.8</v>
      </c>
      <c r="O264"/>
    </row>
    <row r="265" spans="1:16" x14ac:dyDescent="0.2">
      <c r="A265" s="39">
        <v>37596</v>
      </c>
      <c r="B265" s="41">
        <v>15.4</v>
      </c>
      <c r="C265" s="42">
        <v>0</v>
      </c>
      <c r="D265" s="40">
        <v>15.4</v>
      </c>
      <c r="I265" s="104"/>
      <c r="J265" s="104"/>
      <c r="O265"/>
    </row>
    <row r="266" spans="1:16" x14ac:dyDescent="0.2">
      <c r="A266" s="39">
        <v>37601</v>
      </c>
      <c r="B266" s="41">
        <v>11</v>
      </c>
      <c r="C266" s="42">
        <v>0</v>
      </c>
      <c r="D266" s="40">
        <v>11</v>
      </c>
      <c r="O266"/>
    </row>
    <row r="267" spans="1:16" x14ac:dyDescent="0.2">
      <c r="A267" s="39">
        <v>37610</v>
      </c>
      <c r="B267" s="41">
        <v>46.2</v>
      </c>
      <c r="C267" s="42">
        <v>0</v>
      </c>
      <c r="D267" s="40">
        <v>46.2</v>
      </c>
      <c r="O267"/>
    </row>
    <row r="268" spans="1:16" x14ac:dyDescent="0.2">
      <c r="A268" s="39">
        <v>37614</v>
      </c>
      <c r="B268" s="41">
        <v>149.6</v>
      </c>
      <c r="C268" s="42">
        <v>29.5</v>
      </c>
      <c r="D268" s="40">
        <v>179.1</v>
      </c>
      <c r="O268"/>
    </row>
    <row r="269" spans="1:16" x14ac:dyDescent="0.2">
      <c r="A269" s="39">
        <v>37616</v>
      </c>
      <c r="B269" s="41">
        <v>167.2</v>
      </c>
      <c r="C269" s="42">
        <v>0</v>
      </c>
      <c r="D269" s="40">
        <v>167.2</v>
      </c>
      <c r="O269"/>
    </row>
    <row r="270" spans="1:16" x14ac:dyDescent="0.2">
      <c r="A270" s="39">
        <v>37617</v>
      </c>
      <c r="B270" s="41">
        <v>39.6</v>
      </c>
      <c r="C270" s="42">
        <v>0</v>
      </c>
      <c r="D270" s="40">
        <v>39.6</v>
      </c>
      <c r="O270"/>
    </row>
    <row r="271" spans="1:16" x14ac:dyDescent="0.2">
      <c r="A271" s="39">
        <v>37619</v>
      </c>
      <c r="B271" s="41">
        <v>39.6</v>
      </c>
      <c r="C271" s="42">
        <v>0</v>
      </c>
      <c r="D271" s="40">
        <v>39.6</v>
      </c>
      <c r="O271"/>
    </row>
    <row r="272" spans="1:16" x14ac:dyDescent="0.2">
      <c r="A272" s="39">
        <v>37623</v>
      </c>
      <c r="B272" s="41">
        <v>149.6</v>
      </c>
      <c r="C272" s="42">
        <v>82.6</v>
      </c>
      <c r="D272" s="40">
        <v>232.20000000000002</v>
      </c>
      <c r="O272"/>
    </row>
    <row r="273" spans="1:15" x14ac:dyDescent="0.2">
      <c r="A273" s="39">
        <v>37624</v>
      </c>
      <c r="B273" s="41">
        <v>57.2</v>
      </c>
      <c r="C273" s="42">
        <v>0</v>
      </c>
      <c r="D273" s="40">
        <v>57.2</v>
      </c>
      <c r="O273"/>
    </row>
    <row r="274" spans="1:15" x14ac:dyDescent="0.2">
      <c r="A274" s="39">
        <v>37626</v>
      </c>
      <c r="B274" s="41">
        <v>176</v>
      </c>
      <c r="C274" s="42">
        <v>0</v>
      </c>
      <c r="D274" s="40">
        <v>176</v>
      </c>
      <c r="O274"/>
    </row>
    <row r="275" spans="1:15" x14ac:dyDescent="0.2">
      <c r="A275" s="39">
        <v>37627</v>
      </c>
      <c r="B275" s="41">
        <v>523.6</v>
      </c>
      <c r="C275" s="42">
        <v>0</v>
      </c>
      <c r="D275" s="40">
        <v>523.6</v>
      </c>
      <c r="O275"/>
    </row>
    <row r="276" spans="1:15" x14ac:dyDescent="0.2">
      <c r="A276" s="39">
        <v>37628</v>
      </c>
      <c r="B276" s="41">
        <v>41.8</v>
      </c>
      <c r="C276" s="42">
        <v>0</v>
      </c>
      <c r="D276" s="40">
        <v>41.8</v>
      </c>
      <c r="O276"/>
    </row>
    <row r="277" spans="1:15" x14ac:dyDescent="0.2">
      <c r="A277" s="39">
        <v>37630</v>
      </c>
      <c r="B277" s="41">
        <v>242</v>
      </c>
      <c r="C277" s="42">
        <v>0</v>
      </c>
      <c r="D277" s="40">
        <v>242</v>
      </c>
      <c r="O277"/>
    </row>
    <row r="278" spans="1:15" x14ac:dyDescent="0.2">
      <c r="A278" s="39">
        <v>37631</v>
      </c>
      <c r="B278" s="41">
        <v>13.2</v>
      </c>
      <c r="C278" s="42">
        <v>0</v>
      </c>
      <c r="D278" s="40">
        <v>13.2</v>
      </c>
      <c r="O278"/>
    </row>
    <row r="279" spans="1:15" x14ac:dyDescent="0.2">
      <c r="A279" s="39">
        <v>37636</v>
      </c>
      <c r="B279" s="41">
        <v>13.2</v>
      </c>
      <c r="C279" s="42">
        <v>0</v>
      </c>
      <c r="D279" s="40">
        <v>13.2</v>
      </c>
      <c r="O279"/>
    </row>
    <row r="280" spans="1:15" x14ac:dyDescent="0.2">
      <c r="A280" s="39">
        <v>37638</v>
      </c>
      <c r="B280" s="41">
        <v>8.8000000000000007</v>
      </c>
      <c r="C280" s="42">
        <v>0</v>
      </c>
      <c r="D280" s="40">
        <v>8.8000000000000007</v>
      </c>
      <c r="O280"/>
    </row>
    <row r="281" spans="1:15" x14ac:dyDescent="0.2">
      <c r="A281" s="39">
        <v>37648</v>
      </c>
      <c r="B281" s="41">
        <v>99</v>
      </c>
      <c r="C281" s="42">
        <v>0</v>
      </c>
      <c r="D281" s="40">
        <v>99</v>
      </c>
      <c r="O281"/>
    </row>
    <row r="282" spans="1:15" x14ac:dyDescent="0.2">
      <c r="A282" s="39">
        <v>37649</v>
      </c>
      <c r="B282" s="41">
        <v>1238.5999999999999</v>
      </c>
      <c r="C282" s="42">
        <v>106.2</v>
      </c>
      <c r="D282" s="40">
        <v>1344.8000000000002</v>
      </c>
      <c r="O282"/>
    </row>
    <row r="283" spans="1:15" x14ac:dyDescent="0.2">
      <c r="A283" s="39">
        <v>37655</v>
      </c>
      <c r="B283" s="41">
        <v>26.4</v>
      </c>
      <c r="C283" s="42">
        <v>23.599999999999998</v>
      </c>
      <c r="D283" s="40">
        <v>50</v>
      </c>
      <c r="I283" s="104"/>
      <c r="J283" s="104"/>
      <c r="O283"/>
    </row>
    <row r="284" spans="1:15" x14ac:dyDescent="0.2">
      <c r="A284" s="39">
        <v>37656</v>
      </c>
      <c r="B284" s="41">
        <v>129.35999999999999</v>
      </c>
      <c r="C284" s="42">
        <v>41.3</v>
      </c>
      <c r="D284" s="40">
        <v>170.66</v>
      </c>
      <c r="O284"/>
    </row>
    <row r="285" spans="1:15" x14ac:dyDescent="0.2">
      <c r="A285" s="39">
        <v>37657</v>
      </c>
      <c r="B285" s="41">
        <v>15.84</v>
      </c>
      <c r="C285" s="42">
        <v>0</v>
      </c>
      <c r="D285" s="40">
        <v>15.84</v>
      </c>
      <c r="O285"/>
    </row>
    <row r="286" spans="1:15" x14ac:dyDescent="0.2">
      <c r="A286" s="39">
        <v>37659</v>
      </c>
      <c r="B286" s="41">
        <v>4.2240000000000002</v>
      </c>
      <c r="C286" s="42">
        <v>0</v>
      </c>
      <c r="D286" s="40">
        <v>4.2240000000000002</v>
      </c>
      <c r="O286"/>
    </row>
    <row r="287" spans="1:15" x14ac:dyDescent="0.2">
      <c r="A287" s="39">
        <v>37662</v>
      </c>
      <c r="B287" s="41">
        <v>79.2</v>
      </c>
      <c r="C287" s="42">
        <v>0</v>
      </c>
      <c r="D287" s="40">
        <v>79.2</v>
      </c>
      <c r="O287"/>
    </row>
    <row r="288" spans="1:15" x14ac:dyDescent="0.2">
      <c r="A288" s="39">
        <v>37663</v>
      </c>
      <c r="B288" s="41">
        <v>675.40000000000009</v>
      </c>
      <c r="C288" s="42">
        <v>0</v>
      </c>
      <c r="D288" s="40">
        <v>675.40000000000009</v>
      </c>
      <c r="O288"/>
    </row>
    <row r="289" spans="1:15" x14ac:dyDescent="0.2">
      <c r="A289" s="39">
        <v>37664</v>
      </c>
      <c r="B289" s="41">
        <v>44</v>
      </c>
      <c r="C289" s="42">
        <v>0</v>
      </c>
      <c r="D289" s="40">
        <v>44</v>
      </c>
      <c r="O289"/>
    </row>
    <row r="290" spans="1:15" x14ac:dyDescent="0.2">
      <c r="A290" s="39">
        <v>37666</v>
      </c>
      <c r="B290" s="41">
        <v>11.616000000000001</v>
      </c>
      <c r="C290" s="42">
        <v>0</v>
      </c>
      <c r="D290" s="40">
        <v>11.616000000000001</v>
      </c>
      <c r="O290"/>
    </row>
    <row r="291" spans="1:15" x14ac:dyDescent="0.2">
      <c r="A291" s="39">
        <v>37676</v>
      </c>
      <c r="B291" s="41">
        <v>425.03999999999996</v>
      </c>
      <c r="C291" s="42">
        <v>0</v>
      </c>
      <c r="D291" s="40">
        <v>425.03999999999996</v>
      </c>
      <c r="O291"/>
    </row>
    <row r="292" spans="1:15" x14ac:dyDescent="0.2">
      <c r="A292" s="39">
        <v>37679</v>
      </c>
      <c r="B292" s="41">
        <v>95.92</v>
      </c>
      <c r="C292" s="42">
        <v>0</v>
      </c>
      <c r="D292" s="40">
        <v>95.92</v>
      </c>
      <c r="O292"/>
    </row>
    <row r="293" spans="1:15" x14ac:dyDescent="0.2">
      <c r="A293" s="39">
        <v>37680</v>
      </c>
      <c r="B293" s="41">
        <v>22.704000000000001</v>
      </c>
      <c r="C293" s="42">
        <v>0</v>
      </c>
      <c r="D293" s="40">
        <v>22.704000000000001</v>
      </c>
      <c r="O293"/>
    </row>
    <row r="294" spans="1:15" x14ac:dyDescent="0.2">
      <c r="A294" s="39">
        <v>37682</v>
      </c>
      <c r="B294" s="41">
        <v>26.4</v>
      </c>
      <c r="C294" s="42">
        <v>14.75</v>
      </c>
      <c r="D294" s="40">
        <v>41.15</v>
      </c>
      <c r="O294"/>
    </row>
    <row r="295" spans="1:15" x14ac:dyDescent="0.2">
      <c r="A295" s="39">
        <v>37683</v>
      </c>
      <c r="B295" s="41">
        <v>679.8</v>
      </c>
      <c r="C295" s="42">
        <v>94.4</v>
      </c>
      <c r="D295" s="40">
        <v>774.2</v>
      </c>
      <c r="O295"/>
    </row>
    <row r="296" spans="1:15" x14ac:dyDescent="0.2">
      <c r="A296" s="39">
        <v>37688</v>
      </c>
      <c r="B296" s="41">
        <v>5.28</v>
      </c>
      <c r="C296" s="42">
        <v>0</v>
      </c>
      <c r="D296" s="40">
        <v>5.28</v>
      </c>
      <c r="O296"/>
    </row>
    <row r="297" spans="1:15" x14ac:dyDescent="0.2">
      <c r="A297" s="39">
        <v>37689</v>
      </c>
      <c r="B297" s="41">
        <v>145.19999999999999</v>
      </c>
      <c r="C297" s="42">
        <v>0</v>
      </c>
      <c r="D297" s="40">
        <v>145.19999999999999</v>
      </c>
      <c r="O297"/>
    </row>
    <row r="298" spans="1:15" x14ac:dyDescent="0.2">
      <c r="A298" s="39">
        <v>37692</v>
      </c>
      <c r="B298" s="41">
        <v>158.4</v>
      </c>
      <c r="C298" s="42">
        <v>59</v>
      </c>
      <c r="D298" s="40">
        <v>217.4</v>
      </c>
      <c r="O298"/>
    </row>
    <row r="299" spans="1:15" x14ac:dyDescent="0.2">
      <c r="A299" s="39">
        <v>37711</v>
      </c>
      <c r="B299" s="41">
        <v>2.64</v>
      </c>
      <c r="C299" s="42">
        <v>0</v>
      </c>
      <c r="D299" s="40">
        <v>2.64</v>
      </c>
      <c r="O299"/>
    </row>
    <row r="300" spans="1:15" x14ac:dyDescent="0.2">
      <c r="A300" s="39">
        <v>37717</v>
      </c>
      <c r="B300" s="41">
        <v>1227.5999999999999</v>
      </c>
      <c r="C300" s="42">
        <v>0</v>
      </c>
      <c r="D300" s="40">
        <v>1227.5999999999999</v>
      </c>
      <c r="O300"/>
    </row>
    <row r="301" spans="1:15" x14ac:dyDescent="0.2">
      <c r="A301" s="39">
        <v>37718</v>
      </c>
      <c r="B301" s="41">
        <v>105.6</v>
      </c>
      <c r="C301" s="42">
        <v>59</v>
      </c>
      <c r="D301" s="40">
        <v>164.6</v>
      </c>
      <c r="O301"/>
    </row>
    <row r="302" spans="1:15" x14ac:dyDescent="0.2">
      <c r="A302" s="39">
        <v>37719</v>
      </c>
      <c r="B302" s="41">
        <v>13.2</v>
      </c>
      <c r="C302" s="42">
        <v>0</v>
      </c>
      <c r="D302" s="40">
        <v>13.2</v>
      </c>
      <c r="O302"/>
    </row>
    <row r="303" spans="1:15" x14ac:dyDescent="0.2">
      <c r="A303" s="39">
        <v>37926</v>
      </c>
      <c r="B303" s="41">
        <v>0.2112</v>
      </c>
      <c r="C303" s="42">
        <v>39.323500000000003</v>
      </c>
      <c r="D303" s="40">
        <v>39.534700000000001</v>
      </c>
      <c r="O303"/>
    </row>
    <row r="304" spans="1:15" x14ac:dyDescent="0.2">
      <c r="A304" s="39">
        <v>37953</v>
      </c>
      <c r="B304" s="41">
        <v>48.4</v>
      </c>
      <c r="C304" s="42">
        <v>0</v>
      </c>
      <c r="D304" s="40">
        <v>48.4</v>
      </c>
      <c r="O304"/>
    </row>
    <row r="305" spans="1:15" x14ac:dyDescent="0.2">
      <c r="A305" s="39">
        <v>37965</v>
      </c>
      <c r="B305" s="41">
        <v>243.76</v>
      </c>
      <c r="C305" s="42">
        <v>11.799999999999999</v>
      </c>
      <c r="D305" s="40">
        <v>255.56</v>
      </c>
      <c r="O305"/>
    </row>
    <row r="306" spans="1:15" x14ac:dyDescent="0.2">
      <c r="A306" s="39">
        <v>37966</v>
      </c>
      <c r="B306" s="41">
        <v>5.28</v>
      </c>
      <c r="C306" s="42">
        <v>0</v>
      </c>
      <c r="D306" s="40">
        <v>5.28</v>
      </c>
      <c r="O306"/>
    </row>
    <row r="307" spans="1:15" x14ac:dyDescent="0.2">
      <c r="A307" s="39">
        <v>37968</v>
      </c>
      <c r="B307" s="41">
        <v>8.4480000000000004</v>
      </c>
      <c r="C307" s="42">
        <v>0</v>
      </c>
      <c r="D307" s="40">
        <v>8.4480000000000004</v>
      </c>
      <c r="O307"/>
    </row>
    <row r="308" spans="1:15" x14ac:dyDescent="0.2">
      <c r="A308" s="39">
        <v>37970</v>
      </c>
      <c r="B308" s="41">
        <v>209.88</v>
      </c>
      <c r="C308" s="42">
        <v>0</v>
      </c>
      <c r="D308" s="40">
        <v>209.88</v>
      </c>
      <c r="O308"/>
    </row>
    <row r="309" spans="1:15" x14ac:dyDescent="0.2">
      <c r="A309" s="39">
        <v>37971</v>
      </c>
      <c r="B309" s="41">
        <v>187</v>
      </c>
      <c r="C309" s="42">
        <v>59</v>
      </c>
      <c r="D309" s="40">
        <v>246</v>
      </c>
    </row>
    <row r="310" spans="1:15" x14ac:dyDescent="0.2">
      <c r="A310" s="39">
        <v>37972</v>
      </c>
      <c r="B310" s="41">
        <v>49.28</v>
      </c>
      <c r="C310" s="42">
        <v>0</v>
      </c>
      <c r="D310" s="40">
        <v>49.28</v>
      </c>
    </row>
    <row r="311" spans="1:15" x14ac:dyDescent="0.2">
      <c r="A311" s="39">
        <v>37973</v>
      </c>
      <c r="B311" s="41">
        <v>149.072</v>
      </c>
      <c r="C311" s="42">
        <v>38.35</v>
      </c>
      <c r="D311" s="40">
        <v>187.422</v>
      </c>
    </row>
    <row r="312" spans="1:15" x14ac:dyDescent="0.2">
      <c r="A312" s="39">
        <v>37974</v>
      </c>
      <c r="B312" s="41">
        <v>110</v>
      </c>
      <c r="C312" s="42">
        <v>38.35</v>
      </c>
      <c r="D312" s="40">
        <v>148.35</v>
      </c>
    </row>
    <row r="313" spans="1:15" x14ac:dyDescent="0.2">
      <c r="A313" s="39">
        <v>37978</v>
      </c>
      <c r="B313" s="41">
        <v>209</v>
      </c>
      <c r="C313" s="42">
        <v>50.15</v>
      </c>
      <c r="D313" s="40">
        <v>259.14999999999998</v>
      </c>
    </row>
    <row r="314" spans="1:15" x14ac:dyDescent="0.2">
      <c r="A314" s="39">
        <v>37981</v>
      </c>
      <c r="B314" s="41">
        <v>25.344000000000001</v>
      </c>
      <c r="C314" s="42">
        <v>0</v>
      </c>
      <c r="D314" s="40">
        <v>25.344000000000001</v>
      </c>
      <c r="I314" s="104"/>
      <c r="J314" s="104"/>
    </row>
    <row r="315" spans="1:15" x14ac:dyDescent="0.2">
      <c r="A315" s="39">
        <v>37984</v>
      </c>
      <c r="B315" s="41">
        <v>2.64</v>
      </c>
      <c r="C315" s="42">
        <v>0</v>
      </c>
      <c r="D315" s="40">
        <v>2.64</v>
      </c>
      <c r="I315" s="104"/>
      <c r="J315" s="104"/>
    </row>
    <row r="316" spans="1:15" x14ac:dyDescent="0.2">
      <c r="A316" s="39">
        <v>37988</v>
      </c>
      <c r="B316" s="41">
        <v>7.92</v>
      </c>
      <c r="C316" s="42">
        <v>0</v>
      </c>
      <c r="D316" s="40">
        <v>7.92</v>
      </c>
      <c r="I316" s="104"/>
      <c r="J316" s="104"/>
    </row>
    <row r="317" spans="1:15" x14ac:dyDescent="0.2">
      <c r="A317" s="39">
        <v>37994</v>
      </c>
      <c r="B317" s="41">
        <v>132</v>
      </c>
      <c r="C317" s="42">
        <v>0</v>
      </c>
      <c r="D317" s="40">
        <v>132</v>
      </c>
    </row>
    <row r="318" spans="1:15" x14ac:dyDescent="0.2">
      <c r="A318" s="39">
        <v>37995</v>
      </c>
      <c r="B318" s="41">
        <v>651.20000000000005</v>
      </c>
      <c r="C318" s="42">
        <v>118</v>
      </c>
      <c r="D318" s="40">
        <v>769.2</v>
      </c>
    </row>
    <row r="319" spans="1:15" x14ac:dyDescent="0.2">
      <c r="A319" s="39">
        <v>37996</v>
      </c>
      <c r="B319" s="41">
        <v>48.048000000000002</v>
      </c>
      <c r="C319" s="42">
        <v>0</v>
      </c>
      <c r="D319" s="40">
        <v>48.048000000000002</v>
      </c>
    </row>
    <row r="320" spans="1:15" x14ac:dyDescent="0.2">
      <c r="A320" s="39">
        <v>38000</v>
      </c>
      <c r="B320" s="41">
        <v>154</v>
      </c>
      <c r="C320" s="42">
        <v>0</v>
      </c>
      <c r="D320" s="40">
        <v>154</v>
      </c>
    </row>
    <row r="321" spans="1:10" x14ac:dyDescent="0.2">
      <c r="A321" s="39">
        <v>38001</v>
      </c>
      <c r="B321" s="41">
        <v>281.60000000000002</v>
      </c>
      <c r="C321" s="42">
        <v>64.899999999999991</v>
      </c>
      <c r="D321" s="40">
        <v>346.5</v>
      </c>
    </row>
    <row r="322" spans="1:10" x14ac:dyDescent="0.2">
      <c r="A322" s="39">
        <v>38005</v>
      </c>
      <c r="B322" s="41">
        <v>444.4</v>
      </c>
      <c r="C322" s="42">
        <v>0</v>
      </c>
      <c r="D322" s="40">
        <v>444.4</v>
      </c>
      <c r="I322" s="104"/>
      <c r="J322" s="104"/>
    </row>
    <row r="323" spans="1:10" x14ac:dyDescent="0.2">
      <c r="A323" s="39">
        <v>38009</v>
      </c>
      <c r="B323" s="41">
        <v>158.39999999999998</v>
      </c>
      <c r="C323" s="42">
        <v>29.5</v>
      </c>
      <c r="D323" s="40">
        <v>187.89999999999998</v>
      </c>
    </row>
    <row r="324" spans="1:10" x14ac:dyDescent="0.2">
      <c r="A324" s="39">
        <v>38012</v>
      </c>
      <c r="B324" s="41">
        <v>605</v>
      </c>
      <c r="C324" s="42">
        <v>94.4</v>
      </c>
      <c r="D324" s="40">
        <v>699.4</v>
      </c>
    </row>
    <row r="325" spans="1:10" x14ac:dyDescent="0.2">
      <c r="A325" s="39">
        <v>38013</v>
      </c>
      <c r="B325" s="41">
        <v>561.44000000000005</v>
      </c>
      <c r="C325" s="42">
        <v>14.75</v>
      </c>
      <c r="D325" s="40">
        <v>576.19000000000005</v>
      </c>
    </row>
    <row r="326" spans="1:10" x14ac:dyDescent="0.2">
      <c r="A326" s="39">
        <v>38014</v>
      </c>
      <c r="B326" s="41">
        <v>16.896000000000001</v>
      </c>
      <c r="C326" s="42">
        <v>0</v>
      </c>
      <c r="D326" s="40">
        <v>16.896000000000001</v>
      </c>
    </row>
    <row r="327" spans="1:10" x14ac:dyDescent="0.2">
      <c r="A327" s="39">
        <v>38019</v>
      </c>
      <c r="B327" s="41">
        <v>950.4</v>
      </c>
      <c r="C327" s="42">
        <v>138.65</v>
      </c>
      <c r="D327" s="40">
        <v>1089.05</v>
      </c>
    </row>
    <row r="328" spans="1:10" x14ac:dyDescent="0.2">
      <c r="A328" s="39">
        <v>38020</v>
      </c>
      <c r="B328" s="41">
        <v>248.77599999999998</v>
      </c>
      <c r="C328" s="42">
        <v>0</v>
      </c>
      <c r="D328" s="40">
        <v>248.77599999999998</v>
      </c>
    </row>
    <row r="329" spans="1:10" x14ac:dyDescent="0.2">
      <c r="A329" s="39">
        <v>38021</v>
      </c>
      <c r="B329" s="41">
        <v>2.64</v>
      </c>
      <c r="C329" s="42">
        <v>0</v>
      </c>
      <c r="D329" s="40">
        <v>2.64</v>
      </c>
    </row>
    <row r="330" spans="1:10" x14ac:dyDescent="0.2">
      <c r="A330" s="39">
        <v>38022</v>
      </c>
      <c r="B330" s="41">
        <v>673.2</v>
      </c>
      <c r="C330" s="42">
        <v>141.6</v>
      </c>
      <c r="D330" s="40">
        <v>814.8</v>
      </c>
    </row>
    <row r="331" spans="1:10" x14ac:dyDescent="0.2">
      <c r="A331" s="39">
        <v>38023</v>
      </c>
      <c r="B331" s="41">
        <v>253.44</v>
      </c>
      <c r="C331" s="42">
        <v>17.7</v>
      </c>
      <c r="D331" s="40">
        <v>271.14</v>
      </c>
    </row>
    <row r="332" spans="1:10" x14ac:dyDescent="0.2">
      <c r="A332" s="39">
        <v>38024</v>
      </c>
      <c r="B332" s="41">
        <v>163.68</v>
      </c>
      <c r="C332" s="42">
        <v>59</v>
      </c>
      <c r="D332" s="40">
        <v>222.68</v>
      </c>
    </row>
    <row r="333" spans="1:10" x14ac:dyDescent="0.2">
      <c r="A333" s="39">
        <v>38025</v>
      </c>
      <c r="B333" s="41">
        <v>52.8</v>
      </c>
      <c r="C333" s="42">
        <v>0</v>
      </c>
      <c r="D333" s="40">
        <v>52.8</v>
      </c>
    </row>
    <row r="334" spans="1:10" x14ac:dyDescent="0.2">
      <c r="A334" s="39">
        <v>38028</v>
      </c>
      <c r="B334" s="41">
        <v>61.6</v>
      </c>
      <c r="C334" s="42">
        <v>0</v>
      </c>
      <c r="D334" s="40">
        <v>61.6</v>
      </c>
    </row>
    <row r="335" spans="1:10" x14ac:dyDescent="0.2">
      <c r="A335" s="39">
        <v>38029</v>
      </c>
      <c r="B335" s="41">
        <v>74.8</v>
      </c>
      <c r="C335" s="42">
        <v>0</v>
      </c>
      <c r="D335" s="40">
        <v>74.8</v>
      </c>
    </row>
    <row r="336" spans="1:10" x14ac:dyDescent="0.2">
      <c r="A336" s="39">
        <v>38030</v>
      </c>
      <c r="B336" s="41">
        <v>5.28</v>
      </c>
      <c r="C336" s="42">
        <v>0</v>
      </c>
      <c r="D336" s="40">
        <v>5.28</v>
      </c>
    </row>
    <row r="337" spans="1:10" x14ac:dyDescent="0.2">
      <c r="A337" s="39">
        <v>38034</v>
      </c>
      <c r="B337" s="41">
        <v>77.44</v>
      </c>
      <c r="C337" s="42">
        <v>0</v>
      </c>
      <c r="D337" s="40">
        <v>77.44</v>
      </c>
    </row>
    <row r="338" spans="1:10" x14ac:dyDescent="0.2">
      <c r="A338" s="39">
        <v>38035</v>
      </c>
      <c r="B338" s="41">
        <v>28.512</v>
      </c>
      <c r="C338" s="42">
        <v>0</v>
      </c>
      <c r="D338" s="40">
        <v>28.512</v>
      </c>
    </row>
    <row r="339" spans="1:10" x14ac:dyDescent="0.2">
      <c r="A339" s="39">
        <v>38040</v>
      </c>
      <c r="B339" s="41">
        <v>42.768000000000001</v>
      </c>
      <c r="C339" s="42">
        <v>0</v>
      </c>
      <c r="D339" s="40">
        <v>42.768000000000001</v>
      </c>
    </row>
    <row r="340" spans="1:10" x14ac:dyDescent="0.2">
      <c r="A340" s="39">
        <v>38041</v>
      </c>
      <c r="B340" s="41">
        <v>22</v>
      </c>
      <c r="C340" s="42">
        <v>0</v>
      </c>
      <c r="D340" s="40">
        <v>22</v>
      </c>
    </row>
    <row r="341" spans="1:10" x14ac:dyDescent="0.2">
      <c r="A341" s="39">
        <v>38042</v>
      </c>
      <c r="B341" s="41">
        <v>66</v>
      </c>
      <c r="C341" s="42">
        <v>0</v>
      </c>
      <c r="D341" s="40">
        <v>66</v>
      </c>
    </row>
    <row r="342" spans="1:10" x14ac:dyDescent="0.2">
      <c r="A342" s="39">
        <v>38043</v>
      </c>
      <c r="B342" s="41">
        <v>88.352000000000004</v>
      </c>
      <c r="C342" s="42">
        <v>11.799999999999999</v>
      </c>
      <c r="D342" s="40">
        <v>100.15199999999999</v>
      </c>
      <c r="I342" s="104"/>
      <c r="J342" s="104"/>
    </row>
    <row r="343" spans="1:10" x14ac:dyDescent="0.2">
      <c r="A343" s="39">
        <v>38044</v>
      </c>
      <c r="B343" s="41">
        <v>91.52000000000001</v>
      </c>
      <c r="C343" s="42">
        <v>0</v>
      </c>
      <c r="D343" s="40">
        <v>91.52000000000001</v>
      </c>
    </row>
    <row r="344" spans="1:10" x14ac:dyDescent="0.2">
      <c r="A344" s="39">
        <v>38045</v>
      </c>
      <c r="B344" s="41">
        <v>21.12</v>
      </c>
      <c r="C344" s="42">
        <v>0</v>
      </c>
      <c r="D344" s="40">
        <v>21.12</v>
      </c>
    </row>
    <row r="345" spans="1:10" x14ac:dyDescent="0.2">
      <c r="A345" s="39">
        <v>38046</v>
      </c>
      <c r="B345" s="41">
        <v>4.4000000000000003E-3</v>
      </c>
      <c r="C345" s="42">
        <v>2.9499999999999999E-3</v>
      </c>
      <c r="D345" s="40">
        <v>7.3500000000000006E-3</v>
      </c>
    </row>
    <row r="346" spans="1:10" x14ac:dyDescent="0.2">
      <c r="A346" s="39">
        <v>38054</v>
      </c>
      <c r="B346" s="41">
        <v>26.4</v>
      </c>
      <c r="C346" s="42">
        <v>0</v>
      </c>
      <c r="D346" s="40">
        <v>26.4</v>
      </c>
    </row>
    <row r="347" spans="1:10" x14ac:dyDescent="0.2">
      <c r="A347" s="39">
        <v>38055</v>
      </c>
      <c r="B347" s="41">
        <v>61.6</v>
      </c>
      <c r="C347" s="42">
        <v>0</v>
      </c>
      <c r="D347" s="40">
        <v>61.6</v>
      </c>
    </row>
    <row r="348" spans="1:10" x14ac:dyDescent="0.2">
      <c r="A348" s="39">
        <v>38056</v>
      </c>
      <c r="B348" s="41">
        <v>71.28</v>
      </c>
      <c r="C348" s="42">
        <v>0</v>
      </c>
      <c r="D348" s="40">
        <v>71.28</v>
      </c>
    </row>
    <row r="349" spans="1:10" x14ac:dyDescent="0.2">
      <c r="A349" s="39">
        <v>38058</v>
      </c>
      <c r="B349" s="41">
        <v>42.24</v>
      </c>
      <c r="C349" s="42">
        <v>0</v>
      </c>
      <c r="D349" s="40">
        <v>42.24</v>
      </c>
    </row>
    <row r="350" spans="1:10" x14ac:dyDescent="0.2">
      <c r="A350" s="39">
        <v>38063</v>
      </c>
      <c r="B350" s="41">
        <v>331.32</v>
      </c>
      <c r="C350" s="42">
        <v>0</v>
      </c>
      <c r="D350" s="40">
        <v>331.32</v>
      </c>
    </row>
    <row r="351" spans="1:10" x14ac:dyDescent="0.2">
      <c r="A351" s="39">
        <v>38064</v>
      </c>
      <c r="B351" s="41">
        <v>97.240000000000009</v>
      </c>
      <c r="C351" s="42">
        <v>0</v>
      </c>
      <c r="D351" s="40">
        <v>97.240000000000009</v>
      </c>
    </row>
    <row r="352" spans="1:10" x14ac:dyDescent="0.2">
      <c r="A352" s="39">
        <v>38065</v>
      </c>
      <c r="B352" s="41">
        <v>71.28</v>
      </c>
      <c r="C352" s="42">
        <v>0</v>
      </c>
      <c r="D352" s="40">
        <v>71.28</v>
      </c>
    </row>
    <row r="353" spans="1:10" x14ac:dyDescent="0.2">
      <c r="A353" s="39">
        <v>38303</v>
      </c>
      <c r="B353" s="41">
        <v>2.64</v>
      </c>
      <c r="C353" s="42">
        <v>0</v>
      </c>
      <c r="D353" s="40">
        <v>2.64</v>
      </c>
    </row>
    <row r="354" spans="1:10" x14ac:dyDescent="0.2">
      <c r="A354" s="39">
        <v>38315</v>
      </c>
      <c r="B354" s="41">
        <v>580.79999999999995</v>
      </c>
      <c r="C354" s="42">
        <v>0</v>
      </c>
      <c r="D354" s="40">
        <v>580.79999999999995</v>
      </c>
    </row>
    <row r="355" spans="1:10" x14ac:dyDescent="0.2">
      <c r="A355" s="39">
        <v>38318</v>
      </c>
      <c r="B355" s="41">
        <v>26.4</v>
      </c>
      <c r="C355" s="42">
        <v>0</v>
      </c>
      <c r="D355" s="40">
        <v>26.4</v>
      </c>
    </row>
    <row r="356" spans="1:10" x14ac:dyDescent="0.2">
      <c r="A356" s="39">
        <v>38320</v>
      </c>
      <c r="B356" s="41">
        <v>101.2</v>
      </c>
      <c r="C356" s="42">
        <v>0</v>
      </c>
      <c r="D356" s="40">
        <v>101.2</v>
      </c>
    </row>
    <row r="357" spans="1:10" x14ac:dyDescent="0.2">
      <c r="A357" s="39">
        <v>38321</v>
      </c>
      <c r="B357" s="41">
        <v>2655.7520000000004</v>
      </c>
      <c r="C357" s="42">
        <v>165.2</v>
      </c>
      <c r="D357" s="40">
        <v>2820.9520000000002</v>
      </c>
    </row>
    <row r="358" spans="1:10" x14ac:dyDescent="0.2">
      <c r="A358" s="39">
        <v>38322</v>
      </c>
      <c r="B358" s="41">
        <v>235.84</v>
      </c>
      <c r="C358" s="42">
        <v>0</v>
      </c>
      <c r="D358" s="40">
        <v>235.84</v>
      </c>
    </row>
    <row r="359" spans="1:10" x14ac:dyDescent="0.2">
      <c r="A359" s="39">
        <v>38323</v>
      </c>
      <c r="B359" s="41">
        <v>130.9</v>
      </c>
      <c r="C359" s="42">
        <v>32.449999999999996</v>
      </c>
      <c r="D359" s="40">
        <v>163.35</v>
      </c>
      <c r="I359" s="104"/>
      <c r="J359" s="104"/>
    </row>
    <row r="360" spans="1:10" x14ac:dyDescent="0.2">
      <c r="A360" s="39">
        <v>38324</v>
      </c>
      <c r="B360" s="41">
        <v>73.524000000000001</v>
      </c>
      <c r="C360" s="42">
        <v>0</v>
      </c>
      <c r="D360" s="40">
        <v>73.524000000000001</v>
      </c>
      <c r="I360" s="104"/>
      <c r="J360" s="104"/>
    </row>
    <row r="361" spans="1:10" x14ac:dyDescent="0.2">
      <c r="A361" s="39">
        <v>38325</v>
      </c>
      <c r="B361" s="41">
        <v>52.8</v>
      </c>
      <c r="C361" s="42">
        <v>0</v>
      </c>
      <c r="D361" s="40">
        <v>52.8</v>
      </c>
    </row>
    <row r="362" spans="1:10" x14ac:dyDescent="0.2">
      <c r="A362" s="39">
        <v>38326</v>
      </c>
      <c r="B362" s="41">
        <v>22</v>
      </c>
      <c r="C362" s="42">
        <v>0</v>
      </c>
      <c r="D362" s="40">
        <v>22</v>
      </c>
    </row>
    <row r="363" spans="1:10" x14ac:dyDescent="0.2">
      <c r="A363" s="39">
        <v>38331</v>
      </c>
      <c r="B363" s="41">
        <v>0.2112</v>
      </c>
      <c r="C363" s="42">
        <v>39.323500000000003</v>
      </c>
      <c r="D363" s="40">
        <v>39.534700000000001</v>
      </c>
    </row>
    <row r="364" spans="1:10" x14ac:dyDescent="0.2">
      <c r="A364" s="39">
        <v>38338</v>
      </c>
      <c r="B364" s="41">
        <v>7.0400000000000004E-2</v>
      </c>
      <c r="C364" s="42">
        <v>0.1888</v>
      </c>
      <c r="D364" s="40">
        <v>0.25919999999999999</v>
      </c>
    </row>
    <row r="365" spans="1:10" x14ac:dyDescent="0.2">
      <c r="A365" s="39">
        <v>38341</v>
      </c>
      <c r="B365" s="41">
        <v>119.15199999999999</v>
      </c>
      <c r="C365" s="42">
        <v>0</v>
      </c>
      <c r="D365" s="40">
        <v>119.15199999999999</v>
      </c>
    </row>
    <row r="366" spans="1:10" x14ac:dyDescent="0.2">
      <c r="A366" s="39">
        <v>38342</v>
      </c>
      <c r="B366" s="41">
        <v>77</v>
      </c>
      <c r="C366" s="42">
        <v>0</v>
      </c>
      <c r="D366" s="40">
        <v>77</v>
      </c>
    </row>
    <row r="367" spans="1:10" x14ac:dyDescent="0.2">
      <c r="A367" s="39">
        <v>38348</v>
      </c>
      <c r="B367" s="41">
        <v>161.47999999999999</v>
      </c>
      <c r="C367" s="42">
        <v>0</v>
      </c>
      <c r="D367" s="40">
        <v>161.47999999999999</v>
      </c>
    </row>
    <row r="368" spans="1:10" x14ac:dyDescent="0.2">
      <c r="A368" s="39">
        <v>38350</v>
      </c>
      <c r="B368" s="41">
        <v>131.91200000000001</v>
      </c>
      <c r="C368" s="42">
        <v>17.7</v>
      </c>
      <c r="D368" s="40">
        <v>149.61200000000002</v>
      </c>
      <c r="I368" s="109"/>
      <c r="J368" s="109"/>
    </row>
    <row r="369" spans="1:13" x14ac:dyDescent="0.2">
      <c r="A369" s="39">
        <v>38356</v>
      </c>
      <c r="B369" s="41">
        <v>511.06</v>
      </c>
      <c r="C369" s="42">
        <v>76.7</v>
      </c>
      <c r="D369" s="40">
        <v>587.76</v>
      </c>
      <c r="K369" s="120"/>
      <c r="L369" s="120"/>
      <c r="M369" s="114"/>
    </row>
    <row r="370" spans="1:13" x14ac:dyDescent="0.2">
      <c r="A370" s="39">
        <v>38357</v>
      </c>
      <c r="B370" s="41">
        <v>558.79999999999995</v>
      </c>
      <c r="C370" s="42">
        <v>203.55</v>
      </c>
      <c r="D370" s="40">
        <v>762.35</v>
      </c>
    </row>
    <row r="371" spans="1:13" x14ac:dyDescent="0.2">
      <c r="A371" s="39">
        <v>38358</v>
      </c>
      <c r="B371" s="41">
        <v>1090.232</v>
      </c>
      <c r="C371" s="42">
        <v>59</v>
      </c>
      <c r="D371" s="40">
        <v>1149.232</v>
      </c>
    </row>
    <row r="372" spans="1:13" x14ac:dyDescent="0.2">
      <c r="A372" s="39">
        <v>38359</v>
      </c>
      <c r="B372" s="41">
        <v>206.8</v>
      </c>
      <c r="C372" s="42">
        <v>11.799999999999999</v>
      </c>
      <c r="D372" s="40">
        <v>218.6</v>
      </c>
    </row>
    <row r="373" spans="1:13" x14ac:dyDescent="0.2">
      <c r="A373" s="39">
        <v>38362</v>
      </c>
      <c r="B373" s="41">
        <v>55.44</v>
      </c>
      <c r="C373" s="42">
        <v>0</v>
      </c>
      <c r="D373" s="40">
        <v>55.44</v>
      </c>
    </row>
    <row r="374" spans="1:13" x14ac:dyDescent="0.2">
      <c r="A374" s="39">
        <v>38366</v>
      </c>
      <c r="B374" s="41">
        <v>140.80000000000001</v>
      </c>
      <c r="C374" s="42">
        <v>0</v>
      </c>
      <c r="D374" s="40">
        <v>140.80000000000001</v>
      </c>
      <c r="E374" s="124"/>
    </row>
    <row r="375" spans="1:13" x14ac:dyDescent="0.2">
      <c r="A375" s="39">
        <v>38370</v>
      </c>
      <c r="B375" s="41">
        <v>339.24</v>
      </c>
      <c r="C375" s="42">
        <v>118</v>
      </c>
      <c r="D375" s="40">
        <v>457.24</v>
      </c>
      <c r="E375" s="124"/>
    </row>
    <row r="376" spans="1:13" x14ac:dyDescent="0.2">
      <c r="A376" s="39">
        <v>38371</v>
      </c>
      <c r="B376" s="41">
        <v>257.39999999999998</v>
      </c>
      <c r="C376" s="42">
        <v>0</v>
      </c>
      <c r="D376" s="40">
        <v>257.39999999999998</v>
      </c>
    </row>
    <row r="377" spans="1:13" x14ac:dyDescent="0.2">
      <c r="A377" s="39">
        <v>38372</v>
      </c>
      <c r="B377" s="41">
        <v>685.3</v>
      </c>
      <c r="C377" s="42">
        <v>103.25</v>
      </c>
      <c r="D377" s="40">
        <v>788.55</v>
      </c>
    </row>
    <row r="378" spans="1:13" x14ac:dyDescent="0.2">
      <c r="A378" s="39">
        <v>38373</v>
      </c>
      <c r="B378" s="41">
        <v>658.24</v>
      </c>
      <c r="C378" s="42">
        <v>123.89999999999999</v>
      </c>
      <c r="D378" s="40">
        <v>782.14</v>
      </c>
    </row>
    <row r="379" spans="1:13" x14ac:dyDescent="0.2">
      <c r="A379" s="39">
        <v>38374</v>
      </c>
      <c r="B379" s="41">
        <v>86.24</v>
      </c>
      <c r="C379" s="42">
        <v>0</v>
      </c>
      <c r="D379" s="40">
        <v>86.24</v>
      </c>
    </row>
    <row r="380" spans="1:13" x14ac:dyDescent="0.2">
      <c r="A380" s="39">
        <v>38376</v>
      </c>
      <c r="B380" s="41">
        <v>249.48</v>
      </c>
      <c r="C380" s="42">
        <v>0</v>
      </c>
      <c r="D380" s="40">
        <v>249.48</v>
      </c>
    </row>
    <row r="381" spans="1:13" x14ac:dyDescent="0.2">
      <c r="A381" s="39">
        <v>38378</v>
      </c>
      <c r="B381" s="41">
        <v>515.68000000000006</v>
      </c>
      <c r="C381" s="42">
        <v>135.69999999999999</v>
      </c>
      <c r="D381" s="40">
        <v>651.38</v>
      </c>
    </row>
    <row r="382" spans="1:13" x14ac:dyDescent="0.2">
      <c r="A382" s="39">
        <v>38379</v>
      </c>
      <c r="B382" s="41">
        <v>198.88</v>
      </c>
      <c r="C382" s="42">
        <v>67.849999999999994</v>
      </c>
      <c r="D382" s="40">
        <v>266.73</v>
      </c>
    </row>
    <row r="383" spans="1:13" x14ac:dyDescent="0.2">
      <c r="A383" s="39">
        <v>38380</v>
      </c>
      <c r="B383" s="41">
        <v>85.800000000000011</v>
      </c>
      <c r="C383" s="42">
        <v>0</v>
      </c>
      <c r="D383" s="40">
        <v>85.800000000000011</v>
      </c>
    </row>
    <row r="384" spans="1:13" x14ac:dyDescent="0.2">
      <c r="A384" s="39">
        <v>38386</v>
      </c>
      <c r="B384" s="41">
        <v>35.200000000000003</v>
      </c>
      <c r="C384" s="42">
        <v>0</v>
      </c>
      <c r="D384" s="40">
        <v>35.200000000000003</v>
      </c>
    </row>
    <row r="385" spans="1:18" x14ac:dyDescent="0.2">
      <c r="A385" s="39">
        <v>38387</v>
      </c>
      <c r="B385" s="41">
        <v>44</v>
      </c>
      <c r="C385" s="42">
        <v>0</v>
      </c>
      <c r="D385" s="40">
        <v>44</v>
      </c>
    </row>
    <row r="386" spans="1:18" x14ac:dyDescent="0.2">
      <c r="A386" s="39">
        <v>38388</v>
      </c>
      <c r="B386" s="41">
        <v>54.78</v>
      </c>
      <c r="C386" s="42">
        <v>0</v>
      </c>
      <c r="D386" s="40">
        <v>54.78</v>
      </c>
    </row>
    <row r="387" spans="1:18" x14ac:dyDescent="0.2">
      <c r="A387" s="39">
        <v>38390</v>
      </c>
      <c r="B387" s="41">
        <v>95.699999999999989</v>
      </c>
      <c r="C387" s="42">
        <v>0</v>
      </c>
      <c r="D387" s="40">
        <v>95.699999999999989</v>
      </c>
    </row>
    <row r="388" spans="1:18" x14ac:dyDescent="0.2">
      <c r="A388" s="39">
        <v>38391</v>
      </c>
      <c r="B388" s="41">
        <v>6.6</v>
      </c>
      <c r="C388" s="42">
        <v>0</v>
      </c>
      <c r="D388" s="40">
        <v>6.6</v>
      </c>
    </row>
    <row r="389" spans="1:18" x14ac:dyDescent="0.2">
      <c r="A389" s="39">
        <v>38392</v>
      </c>
      <c r="B389" s="41">
        <v>488.4</v>
      </c>
      <c r="C389" s="42">
        <v>29.5</v>
      </c>
      <c r="D389" s="40">
        <v>517.9</v>
      </c>
    </row>
    <row r="390" spans="1:18" x14ac:dyDescent="0.2">
      <c r="A390" s="39">
        <v>38393</v>
      </c>
      <c r="B390" s="41">
        <v>26.4</v>
      </c>
      <c r="C390" s="42">
        <v>0</v>
      </c>
      <c r="D390" s="40">
        <v>26.4</v>
      </c>
    </row>
    <row r="391" spans="1:18" x14ac:dyDescent="0.2">
      <c r="A391" s="39">
        <v>38394</v>
      </c>
      <c r="B391" s="41">
        <v>13.2</v>
      </c>
      <c r="C391" s="42">
        <v>0</v>
      </c>
      <c r="D391" s="40">
        <v>13.2</v>
      </c>
    </row>
    <row r="392" spans="1:18" x14ac:dyDescent="0.2">
      <c r="A392" s="39">
        <v>38399</v>
      </c>
      <c r="B392" s="41">
        <v>37.4</v>
      </c>
      <c r="C392" s="42">
        <v>0</v>
      </c>
      <c r="D392" s="40">
        <v>37.4</v>
      </c>
    </row>
    <row r="393" spans="1:18" x14ac:dyDescent="0.2">
      <c r="A393" s="39">
        <v>38405</v>
      </c>
      <c r="B393" s="41">
        <v>33</v>
      </c>
      <c r="C393" s="42">
        <v>0</v>
      </c>
      <c r="D393" s="40">
        <v>33</v>
      </c>
    </row>
    <row r="394" spans="1:18" x14ac:dyDescent="0.2">
      <c r="A394" s="39">
        <v>38406</v>
      </c>
      <c r="B394" s="41">
        <v>37.4</v>
      </c>
      <c r="C394" s="42">
        <v>0</v>
      </c>
      <c r="D394" s="40">
        <v>37.4</v>
      </c>
    </row>
    <row r="395" spans="1:18" x14ac:dyDescent="0.2">
      <c r="A395" s="39">
        <v>38407</v>
      </c>
      <c r="B395" s="41">
        <v>54.12</v>
      </c>
      <c r="C395" s="42">
        <v>0</v>
      </c>
      <c r="D395" s="40">
        <v>54.12</v>
      </c>
    </row>
    <row r="396" spans="1:18" x14ac:dyDescent="0.2">
      <c r="A396" s="39">
        <v>38408</v>
      </c>
      <c r="B396" s="41">
        <v>112.64</v>
      </c>
      <c r="C396" s="42">
        <v>17.7</v>
      </c>
      <c r="D396" s="40">
        <v>130.34</v>
      </c>
      <c r="R396" s="31"/>
    </row>
    <row r="397" spans="1:18" x14ac:dyDescent="0.2">
      <c r="A397" s="39">
        <v>38411</v>
      </c>
      <c r="B397" s="41">
        <v>1963.06</v>
      </c>
      <c r="C397" s="42">
        <v>73.75</v>
      </c>
      <c r="D397" s="40">
        <v>2036.81</v>
      </c>
      <c r="O397" t="s">
        <v>497</v>
      </c>
      <c r="P397" t="s">
        <v>511</v>
      </c>
      <c r="Q397"/>
      <c r="R397" s="31"/>
    </row>
    <row r="398" spans="1:18" x14ac:dyDescent="0.2">
      <c r="A398" s="39">
        <v>38412</v>
      </c>
      <c r="B398" s="41">
        <v>52.8</v>
      </c>
      <c r="C398" s="42">
        <v>0</v>
      </c>
      <c r="D398" s="40">
        <v>52.8</v>
      </c>
      <c r="O398" s="134" t="s">
        <v>500</v>
      </c>
      <c r="P398" s="11">
        <v>729.34400000000005</v>
      </c>
      <c r="Q398"/>
      <c r="R398" s="31"/>
    </row>
    <row r="399" spans="1:18" x14ac:dyDescent="0.2">
      <c r="A399" s="39">
        <v>38415</v>
      </c>
      <c r="B399" s="41">
        <v>15.84</v>
      </c>
      <c r="C399" s="42">
        <v>0</v>
      </c>
      <c r="D399" s="40">
        <v>15.84</v>
      </c>
      <c r="O399" s="134" t="s">
        <v>510</v>
      </c>
      <c r="P399" s="11">
        <v>2444.6272000000004</v>
      </c>
      <c r="Q399"/>
      <c r="R399" s="31"/>
    </row>
    <row r="400" spans="1:18" x14ac:dyDescent="0.2">
      <c r="A400" s="39">
        <v>38419</v>
      </c>
      <c r="B400" s="41">
        <v>15.84</v>
      </c>
      <c r="C400" s="42">
        <v>0</v>
      </c>
      <c r="D400" s="40">
        <v>15.84</v>
      </c>
      <c r="O400" s="134" t="s">
        <v>502</v>
      </c>
      <c r="P400" s="11">
        <v>1838.04</v>
      </c>
      <c r="Q400"/>
      <c r="R400" s="31"/>
    </row>
    <row r="401" spans="1:18" x14ac:dyDescent="0.2">
      <c r="A401" s="39">
        <v>38420</v>
      </c>
      <c r="B401" s="41">
        <v>66.528000000000006</v>
      </c>
      <c r="C401" s="42">
        <v>0</v>
      </c>
      <c r="D401" s="40">
        <v>66.528000000000006</v>
      </c>
      <c r="O401" s="134" t="s">
        <v>503</v>
      </c>
      <c r="P401" s="11">
        <v>90.56</v>
      </c>
      <c r="Q401"/>
      <c r="R401" s="31"/>
    </row>
    <row r="402" spans="1:18" x14ac:dyDescent="0.2">
      <c r="A402" s="39">
        <v>38421</v>
      </c>
      <c r="B402" s="41">
        <v>434.45600000000002</v>
      </c>
      <c r="C402" s="42">
        <v>0</v>
      </c>
      <c r="D402" s="40">
        <v>434.45600000000002</v>
      </c>
      <c r="O402" s="134" t="s">
        <v>504</v>
      </c>
      <c r="P402" s="11">
        <v>925.1</v>
      </c>
      <c r="Q402"/>
      <c r="R402" s="31"/>
    </row>
    <row r="403" spans="1:18" x14ac:dyDescent="0.2">
      <c r="A403" s="39">
        <v>38422</v>
      </c>
      <c r="B403" s="41">
        <v>313.72000000000003</v>
      </c>
      <c r="C403" s="42">
        <v>0</v>
      </c>
      <c r="D403" s="40">
        <v>313.72000000000003</v>
      </c>
      <c r="O403" s="134" t="s">
        <v>505</v>
      </c>
      <c r="P403" s="11">
        <v>531.18999999999994</v>
      </c>
      <c r="Q403"/>
      <c r="R403" s="31"/>
    </row>
    <row r="404" spans="1:18" x14ac:dyDescent="0.2">
      <c r="A404" s="39">
        <v>38423</v>
      </c>
      <c r="B404" s="41">
        <v>105.6</v>
      </c>
      <c r="C404" s="42">
        <v>0</v>
      </c>
      <c r="D404" s="40">
        <v>105.6</v>
      </c>
      <c r="O404" s="134" t="s">
        <v>506</v>
      </c>
      <c r="P404" s="11">
        <v>112.06799999999998</v>
      </c>
      <c r="Q404"/>
      <c r="R404" s="31"/>
    </row>
    <row r="405" spans="1:18" x14ac:dyDescent="0.2">
      <c r="A405" s="39">
        <v>38425</v>
      </c>
      <c r="B405" s="41">
        <v>97.02</v>
      </c>
      <c r="C405" s="42">
        <v>0</v>
      </c>
      <c r="D405" s="40">
        <v>97.02</v>
      </c>
      <c r="O405" s="134" t="s">
        <v>507</v>
      </c>
      <c r="P405" s="11">
        <v>38.35</v>
      </c>
      <c r="Q405"/>
      <c r="R405" s="31"/>
    </row>
    <row r="406" spans="1:18" x14ac:dyDescent="0.2">
      <c r="A406" s="39">
        <v>38426</v>
      </c>
      <c r="B406" s="41">
        <v>19.36</v>
      </c>
      <c r="C406" s="42">
        <v>0</v>
      </c>
      <c r="D406" s="40">
        <v>19.36</v>
      </c>
      <c r="O406" s="134" t="s">
        <v>508</v>
      </c>
      <c r="P406" s="11">
        <v>789.62600000000009</v>
      </c>
      <c r="Q406"/>
      <c r="R406" s="31"/>
    </row>
    <row r="407" spans="1:18" x14ac:dyDescent="0.2">
      <c r="A407" s="39">
        <v>38427</v>
      </c>
      <c r="B407" s="41">
        <v>39.6</v>
      </c>
      <c r="C407" s="42">
        <v>0</v>
      </c>
      <c r="D407" s="40">
        <v>39.6</v>
      </c>
      <c r="O407" s="134" t="s">
        <v>509</v>
      </c>
      <c r="P407" s="11">
        <v>510.48699999999997</v>
      </c>
      <c r="Q407"/>
      <c r="R407" s="31"/>
    </row>
    <row r="408" spans="1:18" x14ac:dyDescent="0.2">
      <c r="A408" s="39">
        <v>38432</v>
      </c>
      <c r="B408" s="41">
        <v>8.8000000000000007</v>
      </c>
      <c r="C408" s="42">
        <v>0</v>
      </c>
      <c r="D408" s="40">
        <v>8.8000000000000007</v>
      </c>
      <c r="O408" s="134" t="s">
        <v>444</v>
      </c>
      <c r="P408" s="11">
        <v>13.86</v>
      </c>
      <c r="Q408"/>
      <c r="R408" s="31"/>
    </row>
    <row r="409" spans="1:18" x14ac:dyDescent="0.2">
      <c r="A409" s="39">
        <v>38433</v>
      </c>
      <c r="B409" s="41">
        <v>39.6</v>
      </c>
      <c r="C409" s="42">
        <v>0</v>
      </c>
      <c r="D409" s="40">
        <v>39.6</v>
      </c>
      <c r="O409" s="134" t="s">
        <v>443</v>
      </c>
      <c r="P409" s="11">
        <v>4300.0520000000006</v>
      </c>
      <c r="Q409"/>
      <c r="R409" s="31"/>
    </row>
    <row r="410" spans="1:18" x14ac:dyDescent="0.2">
      <c r="A410" s="39">
        <v>38434</v>
      </c>
      <c r="B410" s="41">
        <v>40.92</v>
      </c>
      <c r="C410" s="42">
        <v>0</v>
      </c>
      <c r="D410" s="40">
        <v>40.92</v>
      </c>
      <c r="O410" s="134" t="s">
        <v>442</v>
      </c>
      <c r="P410" s="11">
        <v>296.60000000000002</v>
      </c>
      <c r="Q410"/>
      <c r="R410" s="31"/>
    </row>
    <row r="411" spans="1:18" x14ac:dyDescent="0.2">
      <c r="A411" s="39">
        <v>38435</v>
      </c>
      <c r="B411" s="41">
        <v>50.160000000000004</v>
      </c>
      <c r="C411" s="42">
        <v>0</v>
      </c>
      <c r="D411" s="40">
        <v>50.160000000000004</v>
      </c>
      <c r="O411" s="134" t="s">
        <v>438</v>
      </c>
      <c r="P411" s="11">
        <v>132.369</v>
      </c>
      <c r="Q411"/>
      <c r="R411" s="31"/>
    </row>
    <row r="412" spans="1:18" x14ac:dyDescent="0.2">
      <c r="A412" s="39">
        <v>38437</v>
      </c>
      <c r="B412" s="41">
        <v>29.04</v>
      </c>
      <c r="C412" s="42">
        <v>0</v>
      </c>
      <c r="D412" s="40">
        <v>29.04</v>
      </c>
      <c r="O412" s="134" t="s">
        <v>452</v>
      </c>
      <c r="P412" s="11">
        <v>308</v>
      </c>
      <c r="Q412"/>
      <c r="R412" s="31"/>
    </row>
    <row r="413" spans="1:18" x14ac:dyDescent="0.2">
      <c r="A413" s="39">
        <v>38672</v>
      </c>
      <c r="B413" s="41">
        <v>30.8</v>
      </c>
      <c r="C413" s="42">
        <v>0</v>
      </c>
      <c r="D413" s="40">
        <v>30.8</v>
      </c>
      <c r="O413" s="134" t="s">
        <v>454</v>
      </c>
      <c r="P413" s="11">
        <v>10.56</v>
      </c>
      <c r="Q413"/>
      <c r="R413" s="31"/>
    </row>
    <row r="414" spans="1:18" x14ac:dyDescent="0.2">
      <c r="A414" s="39">
        <v>38674</v>
      </c>
      <c r="B414" s="41">
        <v>154</v>
      </c>
      <c r="C414" s="42">
        <v>0</v>
      </c>
      <c r="D414" s="40">
        <v>154</v>
      </c>
      <c r="O414" s="134" t="s">
        <v>456</v>
      </c>
      <c r="P414" s="11">
        <v>604.92499999999995</v>
      </c>
      <c r="Q414"/>
      <c r="R414" s="31"/>
    </row>
    <row r="415" spans="1:18" x14ac:dyDescent="0.2">
      <c r="A415" s="39">
        <v>38679</v>
      </c>
      <c r="B415" s="41">
        <v>681.56000000000006</v>
      </c>
      <c r="C415" s="42">
        <v>141.6</v>
      </c>
      <c r="D415" s="40">
        <v>823.16000000000008</v>
      </c>
      <c r="O415" s="134" t="s">
        <v>462</v>
      </c>
      <c r="P415" s="11">
        <v>3541.2941999999998</v>
      </c>
      <c r="R415" s="31"/>
    </row>
    <row r="416" spans="1:18" x14ac:dyDescent="0.2">
      <c r="A416" s="39">
        <v>38681</v>
      </c>
      <c r="B416" s="41">
        <v>1562.3519999999999</v>
      </c>
      <c r="C416" s="42">
        <v>0</v>
      </c>
      <c r="D416" s="40">
        <v>1562.3519999999999</v>
      </c>
      <c r="O416" s="134" t="s">
        <v>459</v>
      </c>
      <c r="P416" s="11">
        <v>1050.4930000000002</v>
      </c>
      <c r="R416" s="31"/>
    </row>
    <row r="417" spans="1:18" x14ac:dyDescent="0.2">
      <c r="A417" s="39">
        <v>38682</v>
      </c>
      <c r="B417" s="41">
        <v>1.76</v>
      </c>
      <c r="C417" s="42">
        <v>0</v>
      </c>
      <c r="D417" s="40">
        <v>1.76</v>
      </c>
      <c r="O417" s="134" t="s">
        <v>460</v>
      </c>
      <c r="P417" s="11">
        <v>246.15359999999998</v>
      </c>
      <c r="R417" s="31"/>
    </row>
    <row r="418" spans="1:18" x14ac:dyDescent="0.2">
      <c r="A418" s="39">
        <v>38685</v>
      </c>
      <c r="B418" s="41">
        <v>66</v>
      </c>
      <c r="C418" s="42">
        <v>0</v>
      </c>
      <c r="D418" s="40">
        <v>66</v>
      </c>
      <c r="O418" s="134" t="s">
        <v>461</v>
      </c>
      <c r="P418" s="11">
        <v>0</v>
      </c>
      <c r="R418" s="31"/>
    </row>
    <row r="419" spans="1:18" x14ac:dyDescent="0.2">
      <c r="A419" s="39">
        <v>38687</v>
      </c>
      <c r="B419" s="41">
        <v>1003.1999999999999</v>
      </c>
      <c r="C419" s="42">
        <v>132.75</v>
      </c>
      <c r="D419" s="40">
        <v>1135.9499999999998</v>
      </c>
      <c r="O419" s="134" t="s">
        <v>455</v>
      </c>
      <c r="P419" s="11">
        <v>0</v>
      </c>
      <c r="R419" s="31"/>
    </row>
    <row r="420" spans="1:18" x14ac:dyDescent="0.2">
      <c r="A420" s="39">
        <v>38689</v>
      </c>
      <c r="B420" s="41">
        <v>88</v>
      </c>
      <c r="C420" s="42">
        <v>0</v>
      </c>
      <c r="D420" s="40">
        <v>88</v>
      </c>
      <c r="O420" s="134" t="s">
        <v>470</v>
      </c>
      <c r="P420" s="11">
        <v>2122.91</v>
      </c>
      <c r="R420" s="31"/>
    </row>
    <row r="421" spans="1:18" x14ac:dyDescent="0.2">
      <c r="A421" s="39">
        <v>38690</v>
      </c>
      <c r="B421" s="41">
        <v>308</v>
      </c>
      <c r="C421" s="42">
        <v>59</v>
      </c>
      <c r="D421" s="40">
        <v>367</v>
      </c>
      <c r="O421" s="134" t="s">
        <v>471</v>
      </c>
      <c r="P421" s="11">
        <v>0</v>
      </c>
      <c r="R421" s="31"/>
    </row>
    <row r="422" spans="1:18" x14ac:dyDescent="0.2">
      <c r="A422" s="39">
        <v>38691</v>
      </c>
      <c r="B422" s="41">
        <v>901.56000000000006</v>
      </c>
      <c r="C422" s="42">
        <v>0</v>
      </c>
      <c r="D422" s="40">
        <v>901.56000000000006</v>
      </c>
      <c r="O422" s="134" t="s">
        <v>473</v>
      </c>
      <c r="P422" s="11">
        <v>0</v>
      </c>
      <c r="R422" s="31"/>
    </row>
    <row r="423" spans="1:18" x14ac:dyDescent="0.2">
      <c r="A423" s="39">
        <v>38692</v>
      </c>
      <c r="B423" s="41">
        <v>79.2</v>
      </c>
      <c r="C423" s="42">
        <v>0</v>
      </c>
      <c r="D423" s="40">
        <v>79.2</v>
      </c>
      <c r="O423" s="134" t="s">
        <v>474</v>
      </c>
      <c r="P423" s="11">
        <v>4.4000000000000004</v>
      </c>
      <c r="R423" s="31"/>
    </row>
    <row r="424" spans="1:18" x14ac:dyDescent="0.2">
      <c r="A424" s="39">
        <v>38693</v>
      </c>
      <c r="B424" s="41">
        <v>206.71199999999999</v>
      </c>
      <c r="C424" s="42">
        <v>0</v>
      </c>
      <c r="D424" s="40">
        <v>206.71199999999999</v>
      </c>
      <c r="O424" s="134" t="s">
        <v>476</v>
      </c>
      <c r="P424" s="11">
        <v>0</v>
      </c>
      <c r="R424" s="31"/>
    </row>
    <row r="425" spans="1:18" x14ac:dyDescent="0.2">
      <c r="A425" s="39">
        <v>38694</v>
      </c>
      <c r="B425" s="41">
        <v>1611.28</v>
      </c>
      <c r="C425" s="42">
        <v>233.05</v>
      </c>
      <c r="D425" s="40">
        <v>1844.33</v>
      </c>
      <c r="O425" s="134" t="s">
        <v>498</v>
      </c>
      <c r="P425" s="11"/>
      <c r="R425" s="31"/>
    </row>
    <row r="426" spans="1:18" x14ac:dyDescent="0.2">
      <c r="A426" s="39">
        <v>38695</v>
      </c>
      <c r="B426" s="41">
        <v>578.16</v>
      </c>
      <c r="C426" s="42">
        <v>17.7</v>
      </c>
      <c r="D426" s="40">
        <v>595.86</v>
      </c>
      <c r="O426" s="134" t="s">
        <v>499</v>
      </c>
      <c r="P426" s="11">
        <v>20641.009000000002</v>
      </c>
      <c r="R426" s="31"/>
    </row>
    <row r="427" spans="1:18" x14ac:dyDescent="0.2">
      <c r="A427" s="39">
        <v>38698</v>
      </c>
      <c r="B427" s="41">
        <v>202.84</v>
      </c>
      <c r="C427" s="42">
        <v>0</v>
      </c>
      <c r="D427" s="40">
        <v>202.84</v>
      </c>
      <c r="R427" s="31"/>
    </row>
    <row r="428" spans="1:18" x14ac:dyDescent="0.2">
      <c r="A428" s="39">
        <v>38699</v>
      </c>
      <c r="B428" s="41">
        <v>4.4000000000000004</v>
      </c>
      <c r="C428" s="42">
        <v>0</v>
      </c>
      <c r="D428" s="40">
        <v>4.4000000000000004</v>
      </c>
      <c r="P428" s="98"/>
      <c r="R428" s="31"/>
    </row>
    <row r="429" spans="1:18" x14ac:dyDescent="0.2">
      <c r="A429" s="39">
        <v>38700</v>
      </c>
      <c r="B429" s="41">
        <v>1006.28</v>
      </c>
      <c r="C429" s="42">
        <v>244.84999999999997</v>
      </c>
      <c r="D429" s="40">
        <v>1251.1300000000001</v>
      </c>
      <c r="O429"/>
      <c r="P429"/>
    </row>
    <row r="430" spans="1:18" x14ac:dyDescent="0.2">
      <c r="A430" s="39">
        <v>38701</v>
      </c>
      <c r="B430" s="41">
        <v>356.4</v>
      </c>
      <c r="C430" s="42">
        <v>123.89999999999999</v>
      </c>
      <c r="D430" s="40">
        <v>480.29999999999995</v>
      </c>
      <c r="O430"/>
      <c r="P430"/>
    </row>
    <row r="431" spans="1:18" x14ac:dyDescent="0.2">
      <c r="A431" s="39">
        <v>38702</v>
      </c>
      <c r="B431" s="41">
        <v>253</v>
      </c>
      <c r="C431" s="42">
        <v>29.5</v>
      </c>
      <c r="D431" s="40">
        <v>282.5</v>
      </c>
      <c r="O431"/>
      <c r="P431"/>
    </row>
    <row r="432" spans="1:18" x14ac:dyDescent="0.2">
      <c r="A432" s="39">
        <v>38703</v>
      </c>
      <c r="B432" s="41">
        <v>13.2</v>
      </c>
      <c r="C432" s="42">
        <v>0</v>
      </c>
      <c r="D432" s="40">
        <v>13.2</v>
      </c>
      <c r="O432"/>
      <c r="P432"/>
    </row>
    <row r="433" spans="1:16" x14ac:dyDescent="0.2">
      <c r="A433" s="39">
        <v>38704</v>
      </c>
      <c r="B433" s="41">
        <v>44</v>
      </c>
      <c r="C433" s="42">
        <v>0</v>
      </c>
      <c r="D433" s="40">
        <v>44</v>
      </c>
      <c r="O433"/>
      <c r="P433"/>
    </row>
    <row r="434" spans="1:16" x14ac:dyDescent="0.2">
      <c r="A434" s="39">
        <v>38705</v>
      </c>
      <c r="B434" s="41">
        <v>17.600000000000001</v>
      </c>
      <c r="C434" s="42">
        <v>0</v>
      </c>
      <c r="D434" s="40">
        <v>17.600000000000001</v>
      </c>
      <c r="O434"/>
      <c r="P434"/>
    </row>
    <row r="435" spans="1:16" x14ac:dyDescent="0.2">
      <c r="A435" s="39">
        <v>38706</v>
      </c>
      <c r="B435" s="41">
        <v>99.44</v>
      </c>
      <c r="C435" s="42">
        <v>0</v>
      </c>
      <c r="D435" s="40">
        <v>99.44</v>
      </c>
      <c r="O435"/>
      <c r="P435"/>
    </row>
    <row r="436" spans="1:16" x14ac:dyDescent="0.2">
      <c r="A436" s="39">
        <v>38707</v>
      </c>
      <c r="B436" s="41">
        <v>127.6</v>
      </c>
      <c r="C436" s="42">
        <v>0</v>
      </c>
      <c r="D436" s="40">
        <v>127.6</v>
      </c>
      <c r="O436"/>
      <c r="P436"/>
    </row>
    <row r="437" spans="1:16" x14ac:dyDescent="0.2">
      <c r="A437" s="39">
        <v>38708</v>
      </c>
      <c r="B437" s="41">
        <v>129.57999999999998</v>
      </c>
      <c r="C437" s="42">
        <v>0</v>
      </c>
      <c r="D437" s="40">
        <v>129.57999999999998</v>
      </c>
      <c r="O437"/>
      <c r="P437"/>
    </row>
    <row r="438" spans="1:16" x14ac:dyDescent="0.2">
      <c r="A438" s="39">
        <v>38716</v>
      </c>
      <c r="B438" s="41">
        <v>907.72</v>
      </c>
      <c r="C438" s="42">
        <v>109.14999999999999</v>
      </c>
      <c r="D438" s="40">
        <v>1016.87</v>
      </c>
      <c r="O438"/>
      <c r="P438"/>
    </row>
    <row r="439" spans="1:16" x14ac:dyDescent="0.2">
      <c r="A439" s="39">
        <v>38717</v>
      </c>
      <c r="B439" s="41">
        <v>88</v>
      </c>
      <c r="C439" s="42">
        <v>0</v>
      </c>
      <c r="D439" s="40">
        <v>88</v>
      </c>
      <c r="I439" s="104"/>
      <c r="J439" s="104"/>
      <c r="O439"/>
      <c r="P439"/>
    </row>
    <row r="440" spans="1:16" x14ac:dyDescent="0.2">
      <c r="A440" s="39">
        <v>38727</v>
      </c>
      <c r="B440" s="41">
        <v>74.8</v>
      </c>
      <c r="C440" s="42">
        <v>0</v>
      </c>
      <c r="D440" s="40">
        <v>74.8</v>
      </c>
      <c r="I440" s="104"/>
      <c r="J440" s="104"/>
      <c r="O440"/>
      <c r="P440"/>
    </row>
    <row r="441" spans="1:16" x14ac:dyDescent="0.2">
      <c r="A441" s="39">
        <v>38729</v>
      </c>
      <c r="B441" s="41">
        <v>70.400000000000006</v>
      </c>
      <c r="C441" s="42">
        <v>0</v>
      </c>
      <c r="D441" s="40">
        <v>70.400000000000006</v>
      </c>
      <c r="I441" s="104"/>
      <c r="J441" s="104"/>
      <c r="O441"/>
      <c r="P441"/>
    </row>
    <row r="442" spans="1:16" x14ac:dyDescent="0.2">
      <c r="A442" s="39">
        <v>38730</v>
      </c>
      <c r="B442" s="41">
        <v>33.264000000000003</v>
      </c>
      <c r="C442" s="42">
        <v>0</v>
      </c>
      <c r="D442" s="40">
        <v>33.264000000000003</v>
      </c>
      <c r="I442" s="104"/>
      <c r="J442" s="104"/>
      <c r="O442"/>
      <c r="P442"/>
    </row>
    <row r="443" spans="1:16" x14ac:dyDescent="0.2">
      <c r="A443" s="39">
        <v>38734</v>
      </c>
      <c r="B443" s="41">
        <v>358.11599999999999</v>
      </c>
      <c r="C443" s="42">
        <v>0</v>
      </c>
      <c r="D443" s="40">
        <v>358.11599999999999</v>
      </c>
      <c r="I443" s="104"/>
      <c r="J443" s="104"/>
      <c r="O443"/>
      <c r="P443"/>
    </row>
    <row r="444" spans="1:16" x14ac:dyDescent="0.2">
      <c r="A444" s="39">
        <v>38736</v>
      </c>
      <c r="B444" s="41">
        <v>26.4</v>
      </c>
      <c r="C444" s="42">
        <v>0</v>
      </c>
      <c r="D444" s="40">
        <v>26.4</v>
      </c>
      <c r="I444" s="104"/>
      <c r="J444" s="104"/>
      <c r="O444"/>
      <c r="P444"/>
    </row>
    <row r="445" spans="1:16" x14ac:dyDescent="0.2">
      <c r="A445" s="39">
        <v>38740</v>
      </c>
      <c r="B445" s="41">
        <v>776.16</v>
      </c>
      <c r="C445" s="42">
        <v>0</v>
      </c>
      <c r="D445" s="40">
        <v>776.16</v>
      </c>
      <c r="O445"/>
      <c r="P445"/>
    </row>
    <row r="446" spans="1:16" x14ac:dyDescent="0.2">
      <c r="A446" s="39">
        <v>38741</v>
      </c>
      <c r="B446" s="41">
        <v>259.82</v>
      </c>
      <c r="C446" s="42">
        <v>0</v>
      </c>
      <c r="D446" s="40">
        <v>259.82</v>
      </c>
      <c r="O446"/>
      <c r="P446"/>
    </row>
    <row r="447" spans="1:16" x14ac:dyDescent="0.2">
      <c r="A447" s="39">
        <v>38747</v>
      </c>
      <c r="B447" s="41">
        <v>466.84000000000003</v>
      </c>
      <c r="C447" s="42">
        <v>0</v>
      </c>
      <c r="D447" s="40">
        <v>466.84000000000003</v>
      </c>
      <c r="O447"/>
      <c r="P447"/>
    </row>
    <row r="448" spans="1:16" x14ac:dyDescent="0.2">
      <c r="A448" s="39">
        <v>38748</v>
      </c>
      <c r="B448" s="41">
        <v>70.400000000000006</v>
      </c>
      <c r="C448" s="42">
        <v>0</v>
      </c>
      <c r="D448" s="40">
        <v>70.400000000000006</v>
      </c>
      <c r="O448"/>
      <c r="P448"/>
    </row>
    <row r="449" spans="1:16" x14ac:dyDescent="0.2">
      <c r="A449" s="39">
        <v>38750</v>
      </c>
      <c r="B449" s="41">
        <v>26.4</v>
      </c>
      <c r="C449" s="42">
        <v>0</v>
      </c>
      <c r="D449" s="40">
        <v>26.4</v>
      </c>
      <c r="O449"/>
      <c r="P449"/>
    </row>
    <row r="450" spans="1:16" x14ac:dyDescent="0.2">
      <c r="A450" s="39">
        <v>38751</v>
      </c>
      <c r="B450" s="41">
        <v>46.2</v>
      </c>
      <c r="C450" s="42">
        <v>0</v>
      </c>
      <c r="D450" s="40">
        <v>46.2</v>
      </c>
      <c r="O450"/>
      <c r="P450"/>
    </row>
    <row r="451" spans="1:16" x14ac:dyDescent="0.2">
      <c r="A451" s="39">
        <v>38754</v>
      </c>
      <c r="B451" s="41">
        <v>27.72</v>
      </c>
      <c r="C451" s="42">
        <v>0</v>
      </c>
      <c r="D451" s="40">
        <v>27.72</v>
      </c>
      <c r="O451"/>
      <c r="P451"/>
    </row>
    <row r="452" spans="1:16" x14ac:dyDescent="0.2">
      <c r="A452" s="39">
        <v>38755</v>
      </c>
      <c r="B452" s="41">
        <v>138.6</v>
      </c>
      <c r="C452" s="42">
        <v>0</v>
      </c>
      <c r="D452" s="40">
        <v>138.6</v>
      </c>
      <c r="O452"/>
      <c r="P452"/>
    </row>
    <row r="453" spans="1:16" x14ac:dyDescent="0.2">
      <c r="A453" s="39">
        <v>38757</v>
      </c>
      <c r="B453" s="41">
        <v>317.89999999999998</v>
      </c>
      <c r="C453" s="42">
        <v>103.25</v>
      </c>
      <c r="D453" s="40">
        <v>421.15</v>
      </c>
      <c r="O453"/>
      <c r="P453"/>
    </row>
    <row r="454" spans="1:16" x14ac:dyDescent="0.2">
      <c r="A454" s="39">
        <v>38758</v>
      </c>
      <c r="B454" s="41">
        <v>124.608</v>
      </c>
      <c r="C454" s="42">
        <v>0</v>
      </c>
      <c r="D454" s="40">
        <v>124.608</v>
      </c>
      <c r="O454"/>
      <c r="P454"/>
    </row>
    <row r="455" spans="1:16" x14ac:dyDescent="0.2">
      <c r="A455" s="39">
        <v>38759</v>
      </c>
      <c r="B455" s="41">
        <v>160.6</v>
      </c>
      <c r="C455" s="42">
        <v>59</v>
      </c>
      <c r="D455" s="40">
        <v>219.6</v>
      </c>
      <c r="O455"/>
      <c r="P455"/>
    </row>
    <row r="456" spans="1:16" x14ac:dyDescent="0.2">
      <c r="A456" s="39">
        <v>38761</v>
      </c>
      <c r="B456" s="41">
        <v>188.49600000000001</v>
      </c>
      <c r="C456" s="42">
        <v>0</v>
      </c>
      <c r="D456" s="40">
        <v>188.49600000000001</v>
      </c>
      <c r="O456"/>
      <c r="P456"/>
    </row>
    <row r="457" spans="1:16" x14ac:dyDescent="0.2">
      <c r="A457" s="39">
        <v>38763</v>
      </c>
      <c r="B457" s="41">
        <v>423.5</v>
      </c>
      <c r="C457" s="42">
        <v>73.75</v>
      </c>
      <c r="D457" s="40">
        <v>497.25000000000006</v>
      </c>
      <c r="I457" s="104"/>
      <c r="J457" s="104"/>
      <c r="O457"/>
      <c r="P457"/>
    </row>
    <row r="458" spans="1:16" x14ac:dyDescent="0.2">
      <c r="A458" s="39">
        <v>38765</v>
      </c>
      <c r="B458" s="41">
        <v>263.12</v>
      </c>
      <c r="C458" s="42">
        <v>29.5</v>
      </c>
      <c r="D458" s="40">
        <v>292.62</v>
      </c>
      <c r="I458" s="104"/>
      <c r="J458" s="104"/>
      <c r="O458"/>
      <c r="P458"/>
    </row>
    <row r="459" spans="1:16" x14ac:dyDescent="0.2">
      <c r="A459" s="39">
        <v>38768</v>
      </c>
      <c r="B459" s="41">
        <v>230.56</v>
      </c>
      <c r="C459" s="42">
        <v>0</v>
      </c>
      <c r="D459" s="40">
        <v>230.56</v>
      </c>
      <c r="I459" s="104"/>
      <c r="J459" s="104"/>
      <c r="O459"/>
      <c r="P459"/>
    </row>
    <row r="460" spans="1:16" x14ac:dyDescent="0.2">
      <c r="A460" s="39">
        <v>38772</v>
      </c>
      <c r="B460" s="41">
        <v>92.4</v>
      </c>
      <c r="C460" s="42">
        <v>0</v>
      </c>
      <c r="D460" s="40">
        <v>92.4</v>
      </c>
      <c r="I460" s="104"/>
      <c r="J460" s="104"/>
      <c r="O460"/>
      <c r="P460"/>
    </row>
    <row r="461" spans="1:16" x14ac:dyDescent="0.2">
      <c r="A461" s="39">
        <v>38774</v>
      </c>
      <c r="B461" s="41">
        <v>138.6</v>
      </c>
      <c r="C461" s="42">
        <v>0</v>
      </c>
      <c r="D461" s="40">
        <v>138.6</v>
      </c>
      <c r="I461" s="104"/>
      <c r="J461" s="104"/>
      <c r="O461"/>
      <c r="P461"/>
    </row>
    <row r="462" spans="1:16" x14ac:dyDescent="0.2">
      <c r="A462" s="39">
        <v>38775</v>
      </c>
      <c r="B462" s="41">
        <v>24.2</v>
      </c>
      <c r="C462" s="42">
        <v>0</v>
      </c>
      <c r="D462" s="40">
        <v>24.2</v>
      </c>
      <c r="O462"/>
      <c r="P462"/>
    </row>
    <row r="463" spans="1:16" x14ac:dyDescent="0.2">
      <c r="A463" s="39">
        <v>38777</v>
      </c>
      <c r="B463" s="41">
        <v>28.6</v>
      </c>
      <c r="C463" s="42">
        <v>0</v>
      </c>
      <c r="D463" s="40">
        <v>28.6</v>
      </c>
    </row>
    <row r="464" spans="1:16" x14ac:dyDescent="0.2">
      <c r="A464" s="39">
        <v>38778</v>
      </c>
      <c r="B464" s="41">
        <v>412.5</v>
      </c>
      <c r="C464" s="42">
        <v>0</v>
      </c>
      <c r="D464" s="40">
        <v>412.5</v>
      </c>
      <c r="I464" s="104"/>
      <c r="J464" s="104"/>
    </row>
    <row r="465" spans="1:10" x14ac:dyDescent="0.2">
      <c r="A465" s="39">
        <v>38779</v>
      </c>
      <c r="B465" s="41">
        <v>40.26</v>
      </c>
      <c r="C465" s="42">
        <v>0</v>
      </c>
      <c r="D465" s="40">
        <v>40.26</v>
      </c>
      <c r="I465" s="104"/>
      <c r="J465" s="104"/>
    </row>
    <row r="466" spans="1:10" x14ac:dyDescent="0.2">
      <c r="A466" s="39">
        <v>38780</v>
      </c>
      <c r="B466" s="41">
        <v>17.600000000000001</v>
      </c>
      <c r="C466" s="42">
        <v>0</v>
      </c>
      <c r="D466" s="40">
        <v>17.600000000000001</v>
      </c>
      <c r="I466" s="104"/>
      <c r="J466" s="104"/>
    </row>
    <row r="467" spans="1:10" x14ac:dyDescent="0.2">
      <c r="A467" s="39">
        <v>38792</v>
      </c>
      <c r="B467" s="41">
        <v>1205.1600000000001</v>
      </c>
      <c r="C467" s="42">
        <v>17.7</v>
      </c>
      <c r="D467" s="40">
        <v>1222.8600000000001</v>
      </c>
      <c r="I467" s="104"/>
      <c r="J467" s="104"/>
    </row>
    <row r="468" spans="1:10" x14ac:dyDescent="0.2">
      <c r="A468" s="39">
        <v>38794</v>
      </c>
      <c r="B468" s="41">
        <v>28.6</v>
      </c>
      <c r="C468" s="42">
        <v>0</v>
      </c>
      <c r="D468" s="40">
        <v>28.6</v>
      </c>
    </row>
    <row r="469" spans="1:10" x14ac:dyDescent="0.2">
      <c r="A469" s="39">
        <v>38799</v>
      </c>
      <c r="B469" s="41">
        <v>241.12</v>
      </c>
      <c r="C469" s="42">
        <v>11.799999999999999</v>
      </c>
      <c r="D469" s="40">
        <v>252.92</v>
      </c>
    </row>
    <row r="470" spans="1:10" x14ac:dyDescent="0.2">
      <c r="A470" s="39">
        <v>38800</v>
      </c>
      <c r="B470" s="41">
        <v>98.472000000000008</v>
      </c>
      <c r="C470" s="42">
        <v>0</v>
      </c>
      <c r="D470" s="40">
        <v>98.472000000000008</v>
      </c>
    </row>
    <row r="471" spans="1:10" x14ac:dyDescent="0.2">
      <c r="A471" s="39">
        <v>38802</v>
      </c>
      <c r="B471" s="41">
        <v>253</v>
      </c>
      <c r="C471" s="42">
        <v>118</v>
      </c>
      <c r="D471" s="40">
        <v>371</v>
      </c>
    </row>
    <row r="472" spans="1:10" x14ac:dyDescent="0.2">
      <c r="A472" s="39">
        <v>38803</v>
      </c>
      <c r="B472" s="41">
        <v>8.8000000000000007</v>
      </c>
      <c r="C472" s="42">
        <v>0</v>
      </c>
      <c r="D472" s="40">
        <v>8.8000000000000007</v>
      </c>
    </row>
    <row r="473" spans="1:10" x14ac:dyDescent="0.2">
      <c r="A473" s="39">
        <v>38804</v>
      </c>
      <c r="B473" s="41">
        <v>39.6</v>
      </c>
      <c r="C473" s="42">
        <v>0</v>
      </c>
      <c r="D473" s="40">
        <v>39.6</v>
      </c>
    </row>
    <row r="474" spans="1:10" x14ac:dyDescent="0.2">
      <c r="A474" s="39">
        <v>39041</v>
      </c>
      <c r="B474" s="41">
        <v>17.600000000000001</v>
      </c>
      <c r="C474" s="42">
        <v>0</v>
      </c>
      <c r="D474" s="40">
        <v>17.600000000000001</v>
      </c>
    </row>
    <row r="475" spans="1:10" x14ac:dyDescent="0.2">
      <c r="A475" s="39">
        <v>39042</v>
      </c>
      <c r="B475" s="41">
        <v>159.06</v>
      </c>
      <c r="C475" s="42">
        <v>0</v>
      </c>
      <c r="D475" s="40">
        <v>159.06</v>
      </c>
    </row>
    <row r="476" spans="1:10" x14ac:dyDescent="0.2">
      <c r="A476" s="39">
        <v>39043</v>
      </c>
      <c r="B476" s="41">
        <v>73.7</v>
      </c>
      <c r="C476" s="42">
        <v>0</v>
      </c>
      <c r="D476" s="40">
        <v>73.7</v>
      </c>
    </row>
    <row r="477" spans="1:10" x14ac:dyDescent="0.2">
      <c r="A477" s="39">
        <v>39045</v>
      </c>
      <c r="B477" s="41">
        <v>81.84</v>
      </c>
      <c r="C477" s="42">
        <v>0</v>
      </c>
      <c r="D477" s="40">
        <v>81.84</v>
      </c>
    </row>
    <row r="478" spans="1:10" x14ac:dyDescent="0.2">
      <c r="A478" s="39">
        <v>39051</v>
      </c>
      <c r="B478" s="41">
        <v>422.40000000000003</v>
      </c>
      <c r="C478" s="42">
        <v>0</v>
      </c>
      <c r="D478" s="40">
        <v>422.40000000000003</v>
      </c>
    </row>
    <row r="479" spans="1:10" x14ac:dyDescent="0.2">
      <c r="A479" s="39">
        <v>39053</v>
      </c>
      <c r="B479" s="41">
        <v>263.56</v>
      </c>
      <c r="C479" s="42">
        <v>0</v>
      </c>
      <c r="D479" s="40">
        <v>263.56</v>
      </c>
      <c r="I479" s="109"/>
      <c r="J479" s="109"/>
    </row>
    <row r="480" spans="1:10" x14ac:dyDescent="0.2">
      <c r="A480" s="39">
        <v>39054</v>
      </c>
      <c r="B480" s="41">
        <v>22</v>
      </c>
      <c r="C480" s="42">
        <v>0</v>
      </c>
      <c r="D480" s="40">
        <v>22</v>
      </c>
      <c r="I480" s="109"/>
      <c r="J480" s="109"/>
    </row>
    <row r="481" spans="1:10" x14ac:dyDescent="0.2">
      <c r="A481" s="39">
        <v>39055</v>
      </c>
      <c r="B481" s="41">
        <v>154.66000000000003</v>
      </c>
      <c r="C481" s="42">
        <v>0</v>
      </c>
      <c r="D481" s="40">
        <v>154.66000000000003</v>
      </c>
      <c r="I481" s="109"/>
      <c r="J481" s="109"/>
    </row>
    <row r="482" spans="1:10" x14ac:dyDescent="0.2">
      <c r="A482" s="39">
        <v>39056</v>
      </c>
      <c r="B482" s="41">
        <v>552.20000000000005</v>
      </c>
      <c r="C482" s="42">
        <v>61.95</v>
      </c>
      <c r="D482" s="40">
        <v>614.15000000000009</v>
      </c>
      <c r="I482" s="109"/>
      <c r="J482" s="109"/>
    </row>
    <row r="483" spans="1:10" x14ac:dyDescent="0.2">
      <c r="A483" s="39">
        <v>39057</v>
      </c>
      <c r="B483" s="41">
        <v>138.6</v>
      </c>
      <c r="C483" s="42">
        <v>244.85</v>
      </c>
      <c r="D483" s="40">
        <v>383.45</v>
      </c>
      <c r="I483" s="91"/>
      <c r="J483" s="91"/>
    </row>
    <row r="484" spans="1:10" x14ac:dyDescent="0.2">
      <c r="A484" s="39">
        <v>39060</v>
      </c>
      <c r="B484" s="41">
        <v>13.2</v>
      </c>
      <c r="C484" s="42">
        <v>0</v>
      </c>
      <c r="D484" s="40">
        <v>13.2</v>
      </c>
      <c r="I484" s="104"/>
      <c r="J484" s="104"/>
    </row>
    <row r="485" spans="1:10" x14ac:dyDescent="0.2">
      <c r="A485" s="39">
        <v>39064</v>
      </c>
      <c r="B485" s="41">
        <v>4.4000000000000004</v>
      </c>
      <c r="C485" s="42">
        <v>0</v>
      </c>
      <c r="D485" s="40">
        <v>4.4000000000000004</v>
      </c>
    </row>
    <row r="486" spans="1:10" x14ac:dyDescent="0.2">
      <c r="A486" s="39">
        <v>39066</v>
      </c>
      <c r="B486" s="41">
        <v>83.16</v>
      </c>
      <c r="C486" s="42">
        <v>0</v>
      </c>
      <c r="D486" s="40">
        <v>83.16</v>
      </c>
    </row>
    <row r="487" spans="1:10" x14ac:dyDescent="0.2">
      <c r="A487" s="39">
        <v>39070</v>
      </c>
      <c r="B487" s="41">
        <v>121.616</v>
      </c>
      <c r="C487" s="42">
        <v>0</v>
      </c>
      <c r="D487" s="40">
        <v>121.616</v>
      </c>
      <c r="I487" s="104"/>
      <c r="J487" s="104"/>
    </row>
    <row r="488" spans="1:10" x14ac:dyDescent="0.2">
      <c r="A488" s="39">
        <v>39071</v>
      </c>
      <c r="B488" s="41">
        <v>87.78</v>
      </c>
      <c r="C488" s="42">
        <v>0</v>
      </c>
      <c r="D488" s="40">
        <v>87.78</v>
      </c>
      <c r="I488" s="104"/>
      <c r="J488" s="104"/>
    </row>
    <row r="489" spans="1:10" x14ac:dyDescent="0.2">
      <c r="A489" s="39">
        <v>39075</v>
      </c>
      <c r="B489" s="41">
        <v>88</v>
      </c>
      <c r="C489" s="42">
        <v>0</v>
      </c>
      <c r="D489" s="40">
        <v>88</v>
      </c>
    </row>
    <row r="490" spans="1:10" x14ac:dyDescent="0.2">
      <c r="A490" s="39">
        <v>39078</v>
      </c>
      <c r="B490" s="41">
        <v>17.600000000000001</v>
      </c>
      <c r="C490" s="42">
        <v>0</v>
      </c>
      <c r="D490" s="40">
        <v>17.600000000000001</v>
      </c>
    </row>
    <row r="491" spans="1:10" x14ac:dyDescent="0.2">
      <c r="A491" s="39">
        <v>39084</v>
      </c>
      <c r="B491" s="41">
        <v>17.600000000000001</v>
      </c>
      <c r="C491" s="42">
        <v>0</v>
      </c>
      <c r="D491" s="40">
        <v>17.600000000000001</v>
      </c>
    </row>
    <row r="492" spans="1:10" x14ac:dyDescent="0.2">
      <c r="A492" s="39">
        <v>39090</v>
      </c>
      <c r="B492" s="41">
        <v>8.8000000000000007</v>
      </c>
      <c r="C492" s="42">
        <v>0</v>
      </c>
      <c r="D492" s="40">
        <v>8.8000000000000007</v>
      </c>
    </row>
    <row r="493" spans="1:10" x14ac:dyDescent="0.2">
      <c r="A493" s="39">
        <v>39092</v>
      </c>
      <c r="B493" s="41">
        <v>2.2000000000000002</v>
      </c>
      <c r="C493" s="42">
        <v>0</v>
      </c>
      <c r="D493" s="40">
        <v>2.2000000000000002</v>
      </c>
    </row>
    <row r="494" spans="1:10" x14ac:dyDescent="0.2">
      <c r="A494" s="39">
        <v>39094</v>
      </c>
      <c r="B494" s="41">
        <v>121</v>
      </c>
      <c r="C494" s="42">
        <v>17.7</v>
      </c>
      <c r="D494" s="40">
        <v>138.69999999999999</v>
      </c>
    </row>
    <row r="495" spans="1:10" x14ac:dyDescent="0.2">
      <c r="A495" s="39">
        <v>39095</v>
      </c>
      <c r="B495" s="41">
        <v>85.36</v>
      </c>
      <c r="C495" s="42">
        <v>0</v>
      </c>
      <c r="D495" s="40">
        <v>85.36</v>
      </c>
    </row>
    <row r="496" spans="1:10" x14ac:dyDescent="0.2">
      <c r="A496" s="39">
        <v>39098</v>
      </c>
      <c r="B496" s="41">
        <v>330.66</v>
      </c>
      <c r="C496" s="42">
        <v>0</v>
      </c>
      <c r="D496" s="40">
        <v>330.66</v>
      </c>
      <c r="I496" s="109"/>
      <c r="J496" s="109"/>
    </row>
    <row r="497" spans="1:10" x14ac:dyDescent="0.2">
      <c r="A497" s="39">
        <v>39099</v>
      </c>
      <c r="B497" s="41">
        <v>114.84</v>
      </c>
      <c r="C497" s="42">
        <v>0</v>
      </c>
      <c r="D497" s="40">
        <v>114.84</v>
      </c>
      <c r="I497" s="109"/>
      <c r="J497" s="109"/>
    </row>
    <row r="498" spans="1:10" x14ac:dyDescent="0.2">
      <c r="A498" s="39">
        <v>39100</v>
      </c>
      <c r="B498" s="41">
        <v>239.79999999999998</v>
      </c>
      <c r="C498" s="42">
        <v>73.75</v>
      </c>
      <c r="D498" s="40">
        <v>313.55</v>
      </c>
      <c r="I498" s="91"/>
      <c r="J498" s="91"/>
    </row>
    <row r="499" spans="1:10" x14ac:dyDescent="0.2">
      <c r="A499" s="39">
        <v>39101</v>
      </c>
      <c r="B499" s="41">
        <v>186.78</v>
      </c>
      <c r="C499" s="42">
        <v>44.25</v>
      </c>
      <c r="D499" s="40">
        <v>231.03</v>
      </c>
    </row>
    <row r="500" spans="1:10" x14ac:dyDescent="0.2">
      <c r="A500" s="39">
        <v>39102</v>
      </c>
      <c r="B500" s="41">
        <v>17.600000000000001</v>
      </c>
      <c r="C500" s="42">
        <v>0</v>
      </c>
      <c r="D500" s="40">
        <v>17.600000000000001</v>
      </c>
    </row>
    <row r="501" spans="1:10" x14ac:dyDescent="0.2">
      <c r="A501" s="59">
        <v>39105</v>
      </c>
      <c r="B501" s="40">
        <v>847</v>
      </c>
      <c r="C501" s="42">
        <v>0</v>
      </c>
      <c r="D501" s="40">
        <v>847</v>
      </c>
      <c r="I501" s="109"/>
      <c r="J501" s="109"/>
    </row>
    <row r="502" spans="1:10" x14ac:dyDescent="0.2">
      <c r="A502" s="59">
        <v>39107</v>
      </c>
      <c r="B502" s="40">
        <v>4.4000000000000004</v>
      </c>
      <c r="C502" s="42">
        <v>0</v>
      </c>
      <c r="D502" s="40">
        <v>4.4000000000000004</v>
      </c>
      <c r="I502" s="109"/>
      <c r="J502" s="109"/>
    </row>
    <row r="503" spans="1:10" x14ac:dyDescent="0.2">
      <c r="A503" s="59">
        <v>39108</v>
      </c>
      <c r="B503" s="40">
        <v>90.2</v>
      </c>
      <c r="C503" s="42">
        <v>0</v>
      </c>
      <c r="D503" s="40">
        <v>90.2</v>
      </c>
      <c r="I503" s="109"/>
      <c r="J503" s="109"/>
    </row>
    <row r="504" spans="1:10" x14ac:dyDescent="0.2">
      <c r="A504" s="59">
        <v>39109</v>
      </c>
      <c r="B504" s="40">
        <v>6.6</v>
      </c>
      <c r="C504" s="42">
        <v>0</v>
      </c>
      <c r="D504" s="40">
        <v>6.6</v>
      </c>
    </row>
    <row r="505" spans="1:10" x14ac:dyDescent="0.2">
      <c r="A505" s="59">
        <v>39111</v>
      </c>
      <c r="B505" s="40">
        <v>802.56</v>
      </c>
      <c r="C505" s="42">
        <v>244.85</v>
      </c>
      <c r="D505" s="40">
        <v>1047.4099999999999</v>
      </c>
    </row>
    <row r="506" spans="1:10" x14ac:dyDescent="0.2">
      <c r="A506" s="59">
        <v>39112</v>
      </c>
      <c r="B506" s="40">
        <v>763.84</v>
      </c>
      <c r="C506" s="42">
        <v>651.94999999999993</v>
      </c>
      <c r="D506" s="40">
        <v>1415.79</v>
      </c>
    </row>
    <row r="507" spans="1:10" x14ac:dyDescent="0.2">
      <c r="A507" s="59">
        <v>39113</v>
      </c>
      <c r="B507" s="40">
        <v>55</v>
      </c>
      <c r="C507" s="42">
        <v>38.349999999999994</v>
      </c>
      <c r="D507" s="40">
        <v>93.35</v>
      </c>
    </row>
    <row r="508" spans="1:10" x14ac:dyDescent="0.2">
      <c r="A508" s="59">
        <v>39114</v>
      </c>
      <c r="B508" s="40">
        <v>160.16</v>
      </c>
      <c r="C508" s="42">
        <v>88.5</v>
      </c>
      <c r="D508" s="40">
        <v>248.66</v>
      </c>
    </row>
    <row r="509" spans="1:10" x14ac:dyDescent="0.2">
      <c r="A509" s="59">
        <v>39115</v>
      </c>
      <c r="B509" s="40">
        <v>52.8</v>
      </c>
      <c r="C509" s="42">
        <v>0</v>
      </c>
      <c r="D509" s="40">
        <v>52.8</v>
      </c>
    </row>
    <row r="510" spans="1:10" x14ac:dyDescent="0.2">
      <c r="A510" s="59">
        <v>39117</v>
      </c>
      <c r="B510" s="40">
        <v>77</v>
      </c>
      <c r="C510" s="42">
        <v>0</v>
      </c>
      <c r="D510" s="40">
        <v>77</v>
      </c>
    </row>
    <row r="511" spans="1:10" x14ac:dyDescent="0.2">
      <c r="A511" s="59">
        <v>39118</v>
      </c>
      <c r="B511" s="40">
        <v>25.96</v>
      </c>
      <c r="C511" s="42">
        <v>0</v>
      </c>
      <c r="D511" s="40">
        <v>25.96</v>
      </c>
    </row>
    <row r="512" spans="1:10" x14ac:dyDescent="0.2">
      <c r="A512" s="59">
        <v>39119</v>
      </c>
      <c r="B512" s="40">
        <v>509.52</v>
      </c>
      <c r="C512" s="42">
        <v>0</v>
      </c>
      <c r="D512" s="40">
        <v>509.52</v>
      </c>
    </row>
    <row r="513" spans="1:14" x14ac:dyDescent="0.2">
      <c r="A513" s="59">
        <v>39120</v>
      </c>
      <c r="B513" s="40">
        <v>391.16</v>
      </c>
      <c r="C513" s="42">
        <v>0</v>
      </c>
      <c r="D513" s="40">
        <v>391.16</v>
      </c>
    </row>
    <row r="514" spans="1:14" x14ac:dyDescent="0.2">
      <c r="A514" s="59">
        <v>39125</v>
      </c>
      <c r="B514" s="40">
        <v>818.40000000000009</v>
      </c>
      <c r="C514" s="42">
        <v>29.5</v>
      </c>
      <c r="D514" s="40">
        <v>847.90000000000009</v>
      </c>
    </row>
    <row r="515" spans="1:14" x14ac:dyDescent="0.2">
      <c r="A515" s="59">
        <v>39126</v>
      </c>
      <c r="B515" s="40">
        <v>1305.48</v>
      </c>
      <c r="C515" s="42">
        <v>53.099999999999994</v>
      </c>
      <c r="D515" s="40">
        <v>1358.58</v>
      </c>
    </row>
    <row r="516" spans="1:14" x14ac:dyDescent="0.2">
      <c r="A516" s="59">
        <v>39127</v>
      </c>
      <c r="B516" s="40">
        <v>19.8</v>
      </c>
      <c r="C516" s="42">
        <v>0</v>
      </c>
      <c r="D516" s="40">
        <v>19.8</v>
      </c>
    </row>
    <row r="517" spans="1:14" x14ac:dyDescent="0.2">
      <c r="A517" s="59">
        <v>39128</v>
      </c>
      <c r="B517" s="40">
        <v>4.4000000000000004</v>
      </c>
      <c r="C517" s="42">
        <v>0</v>
      </c>
      <c r="D517" s="40">
        <v>4.4000000000000004</v>
      </c>
    </row>
    <row r="518" spans="1:14" x14ac:dyDescent="0.2">
      <c r="A518" s="59">
        <v>39133</v>
      </c>
      <c r="B518" s="40">
        <v>98.12</v>
      </c>
      <c r="C518" s="42">
        <v>0</v>
      </c>
      <c r="D518" s="40">
        <v>98.12</v>
      </c>
    </row>
    <row r="519" spans="1:14" x14ac:dyDescent="0.2">
      <c r="A519" s="59">
        <v>39134</v>
      </c>
      <c r="B519" s="40">
        <v>407.44</v>
      </c>
      <c r="C519" s="42">
        <v>0</v>
      </c>
      <c r="D519" s="40">
        <v>407.44</v>
      </c>
      <c r="I519" s="109"/>
      <c r="J519" s="109"/>
    </row>
    <row r="520" spans="1:14" x14ac:dyDescent="0.2">
      <c r="A520" s="59">
        <v>39139</v>
      </c>
      <c r="B520" s="40">
        <v>156.63999999999999</v>
      </c>
      <c r="C520" s="42">
        <v>0</v>
      </c>
      <c r="D520" s="40">
        <v>156.63999999999999</v>
      </c>
    </row>
    <row r="521" spans="1:14" x14ac:dyDescent="0.2">
      <c r="A521" s="59">
        <v>39140</v>
      </c>
      <c r="B521" s="40">
        <v>558.36</v>
      </c>
      <c r="C521" s="42">
        <v>47.199999999999996</v>
      </c>
      <c r="D521" s="40">
        <v>605.55999999999995</v>
      </c>
    </row>
    <row r="522" spans="1:14" x14ac:dyDescent="0.2">
      <c r="A522" s="59">
        <v>39141</v>
      </c>
      <c r="B522" s="40">
        <v>338.8</v>
      </c>
      <c r="C522" s="42">
        <v>0</v>
      </c>
      <c r="D522" s="40">
        <v>338.8</v>
      </c>
      <c r="I522" s="109"/>
      <c r="J522" s="109"/>
    </row>
    <row r="523" spans="1:14" x14ac:dyDescent="0.2">
      <c r="A523" s="59">
        <v>39143</v>
      </c>
      <c r="B523" s="40">
        <v>124.08</v>
      </c>
      <c r="C523" s="42">
        <v>5.8999999999999995</v>
      </c>
      <c r="D523" s="40">
        <v>129.98000000000002</v>
      </c>
      <c r="K523" s="120"/>
      <c r="L523" s="120"/>
      <c r="M523" s="97"/>
      <c r="N523" s="97"/>
    </row>
    <row r="524" spans="1:14" x14ac:dyDescent="0.2">
      <c r="A524" s="59">
        <v>39144</v>
      </c>
      <c r="B524" s="40">
        <v>67.583999999999989</v>
      </c>
      <c r="C524" s="42">
        <v>73.75</v>
      </c>
      <c r="D524" s="40">
        <v>141.334</v>
      </c>
    </row>
    <row r="525" spans="1:14" x14ac:dyDescent="0.2">
      <c r="A525" s="59">
        <v>39147</v>
      </c>
      <c r="B525" s="40">
        <v>586.96</v>
      </c>
      <c r="C525" s="42">
        <v>398.25</v>
      </c>
      <c r="D525" s="40">
        <v>985.21</v>
      </c>
    </row>
    <row r="526" spans="1:14" x14ac:dyDescent="0.2">
      <c r="A526" s="59">
        <v>39148</v>
      </c>
      <c r="B526" s="40">
        <v>540.31999999999994</v>
      </c>
      <c r="C526" s="42">
        <v>70.8</v>
      </c>
      <c r="D526" s="40">
        <v>611.11999999999989</v>
      </c>
    </row>
    <row r="527" spans="1:14" x14ac:dyDescent="0.2">
      <c r="A527" s="59">
        <v>39150</v>
      </c>
      <c r="B527" s="40">
        <v>30.8</v>
      </c>
      <c r="C527" s="42">
        <v>0</v>
      </c>
      <c r="D527" s="40">
        <v>30.8</v>
      </c>
    </row>
    <row r="528" spans="1:14" x14ac:dyDescent="0.2">
      <c r="A528" s="59">
        <v>39157</v>
      </c>
      <c r="B528" s="40">
        <v>108.24</v>
      </c>
      <c r="C528" s="42">
        <v>0</v>
      </c>
      <c r="D528" s="40">
        <v>108.24</v>
      </c>
    </row>
    <row r="529" spans="1:12" x14ac:dyDescent="0.2">
      <c r="A529" s="59">
        <v>39158</v>
      </c>
      <c r="B529" s="40">
        <v>17.600000000000001</v>
      </c>
      <c r="C529" s="42">
        <v>0</v>
      </c>
      <c r="D529" s="40">
        <v>17.600000000000001</v>
      </c>
    </row>
    <row r="530" spans="1:12" x14ac:dyDescent="0.2">
      <c r="A530" s="59">
        <v>39180</v>
      </c>
      <c r="B530" s="40">
        <v>83.16</v>
      </c>
      <c r="C530" s="42">
        <v>0</v>
      </c>
      <c r="D530" s="40">
        <v>83.16</v>
      </c>
      <c r="I530" s="104"/>
      <c r="J530" s="104"/>
      <c r="K530" s="104"/>
      <c r="L530" s="104"/>
    </row>
    <row r="531" spans="1:12" x14ac:dyDescent="0.2">
      <c r="A531" s="59">
        <v>39182</v>
      </c>
      <c r="B531" s="40">
        <v>79.2</v>
      </c>
      <c r="C531" s="42">
        <v>0</v>
      </c>
      <c r="D531" s="40">
        <v>79.2</v>
      </c>
    </row>
    <row r="532" spans="1:12" x14ac:dyDescent="0.2">
      <c r="A532" s="69">
        <v>39387</v>
      </c>
      <c r="B532" s="70" t="s">
        <v>14</v>
      </c>
      <c r="C532" s="58" t="s">
        <v>14</v>
      </c>
      <c r="D532" s="71"/>
    </row>
    <row r="533" spans="1:12" x14ac:dyDescent="0.2">
      <c r="A533" s="69">
        <v>39388</v>
      </c>
      <c r="B533" s="70" t="s">
        <v>14</v>
      </c>
      <c r="C533" s="58" t="s">
        <v>14</v>
      </c>
      <c r="D533" s="71"/>
    </row>
    <row r="534" spans="1:12" x14ac:dyDescent="0.2">
      <c r="A534" s="57">
        <v>39389</v>
      </c>
      <c r="B534" s="58" t="s">
        <v>14</v>
      </c>
      <c r="C534" s="58" t="s">
        <v>14</v>
      </c>
      <c r="D534" s="56"/>
    </row>
    <row r="535" spans="1:12" x14ac:dyDescent="0.2">
      <c r="A535" s="57">
        <v>39390</v>
      </c>
      <c r="B535" s="58" t="s">
        <v>14</v>
      </c>
      <c r="C535" s="58" t="s">
        <v>14</v>
      </c>
      <c r="D535" s="56"/>
    </row>
    <row r="536" spans="1:12" x14ac:dyDescent="0.2">
      <c r="A536" s="57">
        <v>39391</v>
      </c>
      <c r="B536" s="58" t="s">
        <v>14</v>
      </c>
      <c r="C536" s="58" t="s">
        <v>14</v>
      </c>
      <c r="D536" s="56"/>
    </row>
    <row r="537" spans="1:12" x14ac:dyDescent="0.2">
      <c r="A537" s="57">
        <v>39392</v>
      </c>
      <c r="B537" s="58" t="s">
        <v>14</v>
      </c>
      <c r="C537" s="58" t="s">
        <v>14</v>
      </c>
      <c r="D537" s="56"/>
    </row>
    <row r="538" spans="1:12" x14ac:dyDescent="0.2">
      <c r="A538" s="57">
        <v>39393</v>
      </c>
      <c r="B538" s="58" t="s">
        <v>14</v>
      </c>
      <c r="C538" s="58" t="s">
        <v>14</v>
      </c>
      <c r="D538" s="56"/>
    </row>
    <row r="539" spans="1:12" x14ac:dyDescent="0.2">
      <c r="A539" s="57">
        <v>39394</v>
      </c>
      <c r="B539" s="58" t="s">
        <v>14</v>
      </c>
      <c r="C539" s="58" t="s">
        <v>14</v>
      </c>
      <c r="D539" s="56"/>
      <c r="I539" s="104"/>
      <c r="J539" s="104"/>
    </row>
    <row r="540" spans="1:12" x14ac:dyDescent="0.2">
      <c r="A540" s="57">
        <v>39395</v>
      </c>
      <c r="B540" s="58" t="s">
        <v>14</v>
      </c>
      <c r="C540" s="58" t="s">
        <v>14</v>
      </c>
      <c r="D540" s="56"/>
      <c r="I540" s="104"/>
      <c r="J540" s="104"/>
    </row>
    <row r="541" spans="1:12" x14ac:dyDescent="0.2">
      <c r="A541" s="57">
        <v>39396</v>
      </c>
      <c r="B541" s="58" t="s">
        <v>14</v>
      </c>
      <c r="C541" s="58" t="s">
        <v>14</v>
      </c>
      <c r="D541" s="56"/>
      <c r="I541" s="104"/>
      <c r="J541" s="104"/>
    </row>
    <row r="542" spans="1:12" x14ac:dyDescent="0.2">
      <c r="A542" s="57">
        <v>39397</v>
      </c>
      <c r="B542" s="58" t="s">
        <v>14</v>
      </c>
      <c r="C542" s="58" t="s">
        <v>14</v>
      </c>
      <c r="D542" s="56"/>
      <c r="I542" s="104"/>
      <c r="J542" s="104"/>
    </row>
    <row r="543" spans="1:12" x14ac:dyDescent="0.2">
      <c r="A543" s="57">
        <v>39398</v>
      </c>
      <c r="B543" s="58" t="s">
        <v>14</v>
      </c>
      <c r="C543" s="58" t="s">
        <v>14</v>
      </c>
      <c r="D543" s="56"/>
      <c r="I543" s="104"/>
      <c r="J543" s="104"/>
    </row>
    <row r="544" spans="1:12" x14ac:dyDescent="0.2">
      <c r="A544" s="57">
        <v>39399</v>
      </c>
      <c r="B544" s="58" t="s">
        <v>14</v>
      </c>
      <c r="C544" s="58" t="s">
        <v>14</v>
      </c>
      <c r="D544" s="56"/>
      <c r="I544" s="104"/>
      <c r="J544" s="104"/>
    </row>
    <row r="545" spans="1:10" x14ac:dyDescent="0.2">
      <c r="A545" s="57">
        <v>39400</v>
      </c>
      <c r="B545" s="58" t="s">
        <v>14</v>
      </c>
      <c r="C545" s="58" t="s">
        <v>14</v>
      </c>
      <c r="D545" s="56"/>
      <c r="I545" s="104"/>
      <c r="J545" s="104"/>
    </row>
    <row r="546" spans="1:10" x14ac:dyDescent="0.2">
      <c r="A546" s="57">
        <v>39401</v>
      </c>
      <c r="B546" s="58" t="s">
        <v>14</v>
      </c>
      <c r="C546" s="58" t="s">
        <v>14</v>
      </c>
      <c r="D546" s="56"/>
    </row>
    <row r="547" spans="1:10" x14ac:dyDescent="0.2">
      <c r="A547" s="57">
        <v>39402</v>
      </c>
      <c r="B547" s="58">
        <v>38.808</v>
      </c>
      <c r="C547" s="58">
        <v>0</v>
      </c>
      <c r="D547" s="56">
        <v>38.808</v>
      </c>
    </row>
    <row r="548" spans="1:10" x14ac:dyDescent="0.2">
      <c r="A548" s="57">
        <v>39403</v>
      </c>
      <c r="B548" s="58" t="s">
        <v>14</v>
      </c>
      <c r="C548" s="58" t="s">
        <v>14</v>
      </c>
      <c r="D548" s="56"/>
    </row>
    <row r="549" spans="1:10" x14ac:dyDescent="0.2">
      <c r="A549" s="57">
        <v>39404</v>
      </c>
      <c r="B549" s="58" t="s">
        <v>14</v>
      </c>
      <c r="C549" s="58" t="s">
        <v>14</v>
      </c>
      <c r="D549" s="56"/>
    </row>
    <row r="550" spans="1:10" x14ac:dyDescent="0.2">
      <c r="A550" s="57">
        <v>39405</v>
      </c>
      <c r="B550" s="58" t="s">
        <v>14</v>
      </c>
      <c r="C550" s="58" t="s">
        <v>14</v>
      </c>
      <c r="D550" s="56"/>
    </row>
    <row r="551" spans="1:10" x14ac:dyDescent="0.2">
      <c r="A551" s="57">
        <v>39406</v>
      </c>
      <c r="B551" s="58" t="s">
        <v>14</v>
      </c>
      <c r="C551" s="58" t="s">
        <v>14</v>
      </c>
      <c r="D551" s="56"/>
    </row>
    <row r="552" spans="1:10" x14ac:dyDescent="0.2">
      <c r="A552" s="57">
        <v>39407</v>
      </c>
      <c r="B552" s="58">
        <v>171.6</v>
      </c>
      <c r="C552" s="58">
        <v>76.7</v>
      </c>
      <c r="D552" s="56">
        <v>248.3</v>
      </c>
    </row>
    <row r="553" spans="1:10" x14ac:dyDescent="0.2">
      <c r="A553" s="57">
        <v>39408</v>
      </c>
      <c r="B553" s="58">
        <v>288.28800000000001</v>
      </c>
      <c r="C553" s="58">
        <v>29.5</v>
      </c>
      <c r="D553" s="56">
        <v>317.78800000000001</v>
      </c>
    </row>
    <row r="554" spans="1:10" x14ac:dyDescent="0.2">
      <c r="A554" s="57">
        <v>39409</v>
      </c>
      <c r="B554" s="58">
        <v>110.88</v>
      </c>
      <c r="C554" s="58">
        <v>0</v>
      </c>
      <c r="D554" s="56">
        <v>110.88</v>
      </c>
    </row>
    <row r="555" spans="1:10" x14ac:dyDescent="0.2">
      <c r="A555" s="57">
        <v>39410</v>
      </c>
      <c r="B555" s="58">
        <v>33.264000000000003</v>
      </c>
      <c r="C555" s="58">
        <v>0</v>
      </c>
      <c r="D555" s="56">
        <v>33.264000000000003</v>
      </c>
    </row>
    <row r="556" spans="1:10" x14ac:dyDescent="0.2">
      <c r="A556" s="57">
        <v>39411</v>
      </c>
      <c r="B556" s="58" t="s">
        <v>14</v>
      </c>
      <c r="C556" s="56"/>
      <c r="D556" s="56"/>
    </row>
    <row r="557" spans="1:10" x14ac:dyDescent="0.2">
      <c r="A557" s="57">
        <v>39412</v>
      </c>
      <c r="B557" s="58" t="s">
        <v>14</v>
      </c>
      <c r="C557" s="56"/>
      <c r="D557" s="56"/>
    </row>
    <row r="558" spans="1:10" x14ac:dyDescent="0.2">
      <c r="A558" s="57">
        <v>39413</v>
      </c>
      <c r="B558" s="58" t="s">
        <v>14</v>
      </c>
      <c r="C558" s="56"/>
      <c r="D558" s="56"/>
    </row>
    <row r="559" spans="1:10" x14ac:dyDescent="0.2">
      <c r="A559" s="57">
        <v>39414</v>
      </c>
      <c r="B559" s="58" t="s">
        <v>14</v>
      </c>
      <c r="C559" s="56"/>
      <c r="D559" s="56"/>
    </row>
    <row r="560" spans="1:10" x14ac:dyDescent="0.2">
      <c r="A560" s="57">
        <v>39415</v>
      </c>
      <c r="B560" s="58" t="s">
        <v>14</v>
      </c>
      <c r="C560" s="56"/>
      <c r="D560" s="56"/>
    </row>
    <row r="561" spans="1:10" x14ac:dyDescent="0.2">
      <c r="A561" s="57">
        <v>39416</v>
      </c>
      <c r="B561" s="58" t="s">
        <v>14</v>
      </c>
      <c r="C561" s="56"/>
      <c r="D561" s="56"/>
    </row>
    <row r="562" spans="1:10" x14ac:dyDescent="0.2">
      <c r="A562" s="57">
        <v>39420</v>
      </c>
      <c r="B562" s="58">
        <v>3604.48</v>
      </c>
      <c r="C562" s="58">
        <v>182.9</v>
      </c>
      <c r="D562" s="56">
        <v>3787.38</v>
      </c>
    </row>
    <row r="563" spans="1:10" x14ac:dyDescent="0.2">
      <c r="A563" s="57">
        <v>39421</v>
      </c>
      <c r="B563" s="58">
        <v>1555.664</v>
      </c>
      <c r="C563" s="58">
        <v>20.65</v>
      </c>
      <c r="D563" s="56">
        <v>1576.3140000000001</v>
      </c>
    </row>
    <row r="564" spans="1:10" x14ac:dyDescent="0.2">
      <c r="A564" s="57">
        <v>39422</v>
      </c>
      <c r="B564" s="58">
        <v>1000.384</v>
      </c>
      <c r="C564" s="58">
        <v>244.85</v>
      </c>
      <c r="D564" s="56">
        <v>1245.2339999999999</v>
      </c>
    </row>
    <row r="565" spans="1:10" x14ac:dyDescent="0.2">
      <c r="A565" s="57">
        <v>39423</v>
      </c>
      <c r="B565" s="58">
        <v>627.66</v>
      </c>
      <c r="C565" s="58">
        <v>0</v>
      </c>
      <c r="D565" s="56">
        <v>627.66</v>
      </c>
      <c r="I565" s="104"/>
      <c r="J565" s="104"/>
    </row>
    <row r="566" spans="1:10" x14ac:dyDescent="0.2">
      <c r="A566" s="57">
        <v>39424</v>
      </c>
      <c r="B566" s="58" t="s">
        <v>14</v>
      </c>
      <c r="C566" s="58" t="s">
        <v>14</v>
      </c>
      <c r="D566" s="56"/>
      <c r="I566" s="104"/>
      <c r="J566" s="104"/>
    </row>
    <row r="567" spans="1:10" x14ac:dyDescent="0.2">
      <c r="A567" s="57">
        <v>39425</v>
      </c>
      <c r="B567" s="58" t="s">
        <v>14</v>
      </c>
      <c r="C567" s="58" t="s">
        <v>14</v>
      </c>
      <c r="D567" s="56"/>
      <c r="I567" s="104"/>
      <c r="J567" s="104"/>
    </row>
    <row r="568" spans="1:10" x14ac:dyDescent="0.2">
      <c r="A568" s="57">
        <v>39426</v>
      </c>
      <c r="B568" s="58">
        <v>172.48</v>
      </c>
      <c r="C568" s="58">
        <v>0</v>
      </c>
      <c r="D568" s="56">
        <v>172.48</v>
      </c>
      <c r="I568" s="91"/>
      <c r="J568" s="91"/>
    </row>
    <row r="569" spans="1:10" x14ac:dyDescent="0.2">
      <c r="A569" s="57">
        <v>39429</v>
      </c>
      <c r="B569" s="58">
        <v>308.13200000000001</v>
      </c>
      <c r="C569" s="58">
        <v>2.95</v>
      </c>
      <c r="D569" s="56">
        <v>311.08199999999999</v>
      </c>
      <c r="I569" s="91"/>
      <c r="J569" s="91"/>
    </row>
    <row r="570" spans="1:10" x14ac:dyDescent="0.2">
      <c r="A570" s="57">
        <v>39430</v>
      </c>
      <c r="B570" s="58">
        <v>97.02</v>
      </c>
      <c r="C570" s="58">
        <v>0</v>
      </c>
      <c r="D570" s="56">
        <v>97.02</v>
      </c>
      <c r="I570" s="109"/>
      <c r="J570" s="109"/>
    </row>
    <row r="571" spans="1:10" x14ac:dyDescent="0.2">
      <c r="A571" s="57">
        <v>39431</v>
      </c>
      <c r="B571" s="58">
        <v>378.22399999999999</v>
      </c>
      <c r="C571" s="58">
        <v>141.6</v>
      </c>
      <c r="D571" s="56">
        <v>519.82399999999996</v>
      </c>
      <c r="I571" s="109"/>
      <c r="J571" s="109"/>
    </row>
    <row r="572" spans="1:10" x14ac:dyDescent="0.2">
      <c r="A572" s="57">
        <v>39432</v>
      </c>
      <c r="B572" s="58" t="s">
        <v>14</v>
      </c>
      <c r="C572" s="58" t="s">
        <v>14</v>
      </c>
      <c r="D572" s="56"/>
      <c r="I572" s="109"/>
      <c r="J572" s="109"/>
    </row>
    <row r="573" spans="1:10" x14ac:dyDescent="0.2">
      <c r="A573" s="57">
        <v>39433</v>
      </c>
      <c r="B573" s="58">
        <v>550</v>
      </c>
      <c r="C573" s="58">
        <v>0</v>
      </c>
      <c r="D573" s="56">
        <v>550</v>
      </c>
    </row>
    <row r="574" spans="1:10" x14ac:dyDescent="0.2">
      <c r="A574" s="57">
        <v>39434</v>
      </c>
      <c r="B574" s="58">
        <v>107.58</v>
      </c>
      <c r="C574" s="58">
        <v>0</v>
      </c>
      <c r="D574" s="56">
        <v>107.58</v>
      </c>
    </row>
    <row r="575" spans="1:10" x14ac:dyDescent="0.2">
      <c r="A575" s="57">
        <v>39435</v>
      </c>
      <c r="B575" s="58">
        <v>74.8</v>
      </c>
      <c r="C575" s="58">
        <v>0</v>
      </c>
      <c r="D575" s="56">
        <v>74.8</v>
      </c>
    </row>
    <row r="576" spans="1:10" x14ac:dyDescent="0.2">
      <c r="A576" s="57">
        <v>39436</v>
      </c>
      <c r="B576" s="58">
        <v>115.896</v>
      </c>
      <c r="C576" s="58">
        <v>0</v>
      </c>
      <c r="D576" s="56">
        <v>115.896</v>
      </c>
    </row>
    <row r="577" spans="1:4" x14ac:dyDescent="0.2">
      <c r="A577" s="57">
        <v>39437</v>
      </c>
      <c r="B577" s="58">
        <v>41.58</v>
      </c>
      <c r="C577" s="58">
        <v>0</v>
      </c>
      <c r="D577" s="56">
        <v>41.58</v>
      </c>
    </row>
    <row r="578" spans="1:4" x14ac:dyDescent="0.2">
      <c r="A578" s="57">
        <v>39438</v>
      </c>
      <c r="B578" s="58">
        <v>27.72</v>
      </c>
      <c r="C578" s="58">
        <v>138.65</v>
      </c>
      <c r="D578" s="56">
        <v>166.37</v>
      </c>
    </row>
    <row r="579" spans="1:4" x14ac:dyDescent="0.2">
      <c r="A579" s="57">
        <v>39439</v>
      </c>
      <c r="B579" s="58">
        <v>166.32</v>
      </c>
      <c r="C579" s="58">
        <v>29.5</v>
      </c>
      <c r="D579" s="56">
        <v>195.82</v>
      </c>
    </row>
    <row r="580" spans="1:4" x14ac:dyDescent="0.2">
      <c r="A580" s="57">
        <v>39440</v>
      </c>
      <c r="B580" s="58">
        <v>85.932000000000002</v>
      </c>
      <c r="C580" s="58">
        <v>0</v>
      </c>
      <c r="D580" s="56">
        <v>85.932000000000002</v>
      </c>
    </row>
    <row r="581" spans="1:4" x14ac:dyDescent="0.2">
      <c r="A581" s="57">
        <v>39441</v>
      </c>
      <c r="B581" s="58" t="s">
        <v>14</v>
      </c>
      <c r="C581" s="58" t="s">
        <v>14</v>
      </c>
      <c r="D581" s="56"/>
    </row>
    <row r="582" spans="1:4" x14ac:dyDescent="0.2">
      <c r="A582" s="57">
        <v>39442</v>
      </c>
      <c r="B582" s="58">
        <v>88.44</v>
      </c>
      <c r="C582" s="58">
        <v>0</v>
      </c>
      <c r="D582" s="56">
        <v>88.44</v>
      </c>
    </row>
    <row r="583" spans="1:4" x14ac:dyDescent="0.2">
      <c r="A583" s="57">
        <v>39443</v>
      </c>
      <c r="B583" s="58">
        <v>363.88</v>
      </c>
      <c r="C583" s="58">
        <v>0</v>
      </c>
      <c r="D583" s="56">
        <v>363.88</v>
      </c>
    </row>
    <row r="584" spans="1:4" x14ac:dyDescent="0.2">
      <c r="A584" s="57">
        <v>39444</v>
      </c>
      <c r="B584" s="58">
        <v>725.56</v>
      </c>
      <c r="C584" s="58">
        <v>44.25</v>
      </c>
      <c r="D584" s="56">
        <v>769.81</v>
      </c>
    </row>
    <row r="585" spans="1:4" x14ac:dyDescent="0.2">
      <c r="A585" s="57">
        <v>39445</v>
      </c>
      <c r="B585" s="58">
        <v>1635.48</v>
      </c>
      <c r="C585" s="58">
        <v>0</v>
      </c>
      <c r="D585" s="56">
        <v>1635.48</v>
      </c>
    </row>
    <row r="586" spans="1:4" x14ac:dyDescent="0.2">
      <c r="A586" s="57">
        <v>39446</v>
      </c>
      <c r="B586" s="58" t="s">
        <v>14</v>
      </c>
      <c r="C586" s="58" t="s">
        <v>14</v>
      </c>
      <c r="D586" s="56"/>
    </row>
    <row r="587" spans="1:4" x14ac:dyDescent="0.2">
      <c r="A587" s="57">
        <v>39447</v>
      </c>
      <c r="B587" s="58">
        <v>331.32</v>
      </c>
      <c r="C587" s="58">
        <v>0</v>
      </c>
      <c r="D587" s="56">
        <v>331.32</v>
      </c>
    </row>
    <row r="588" spans="1:4" x14ac:dyDescent="0.2">
      <c r="A588" s="57">
        <v>39448</v>
      </c>
      <c r="B588" s="58">
        <v>300.95999999999998</v>
      </c>
      <c r="C588" s="58">
        <v>106.2</v>
      </c>
      <c r="D588" s="56">
        <v>407.15999999999997</v>
      </c>
    </row>
    <row r="589" spans="1:4" x14ac:dyDescent="0.2">
      <c r="A589" s="57">
        <v>39449</v>
      </c>
      <c r="B589" s="58">
        <v>132</v>
      </c>
      <c r="C589" s="58">
        <v>0</v>
      </c>
      <c r="D589" s="56">
        <v>132</v>
      </c>
    </row>
    <row r="590" spans="1:4" x14ac:dyDescent="0.2">
      <c r="A590" s="57">
        <v>39450</v>
      </c>
      <c r="B590" s="58">
        <v>75.635999999999996</v>
      </c>
      <c r="C590" s="58">
        <v>0</v>
      </c>
      <c r="D590" s="56">
        <v>75.635999999999996</v>
      </c>
    </row>
    <row r="591" spans="1:4" x14ac:dyDescent="0.2">
      <c r="A591" s="57">
        <v>39451</v>
      </c>
      <c r="B591" s="58" t="s">
        <v>14</v>
      </c>
      <c r="C591" s="58" t="s">
        <v>14</v>
      </c>
      <c r="D591" s="56"/>
    </row>
    <row r="592" spans="1:4" x14ac:dyDescent="0.2">
      <c r="A592" s="57">
        <v>39457</v>
      </c>
      <c r="B592" s="58">
        <v>358.6</v>
      </c>
      <c r="C592" s="58">
        <v>118</v>
      </c>
      <c r="D592" s="56">
        <v>476.6</v>
      </c>
    </row>
    <row r="593" spans="1:10" x14ac:dyDescent="0.2">
      <c r="A593" s="57">
        <v>39458</v>
      </c>
      <c r="B593" s="58">
        <v>1549.68</v>
      </c>
      <c r="C593" s="58">
        <v>118</v>
      </c>
      <c r="D593" s="56">
        <v>1667.68</v>
      </c>
    </row>
    <row r="594" spans="1:10" x14ac:dyDescent="0.2">
      <c r="A594" s="57">
        <v>39459</v>
      </c>
      <c r="B594" s="58">
        <v>66</v>
      </c>
      <c r="C594" s="58">
        <v>0</v>
      </c>
      <c r="D594" s="56">
        <v>66</v>
      </c>
    </row>
    <row r="595" spans="1:10" x14ac:dyDescent="0.2">
      <c r="A595" s="57">
        <v>39460</v>
      </c>
      <c r="B595" s="58" t="s">
        <v>14</v>
      </c>
      <c r="C595" s="58" t="s">
        <v>14</v>
      </c>
      <c r="D595" s="56"/>
    </row>
    <row r="596" spans="1:10" x14ac:dyDescent="0.2">
      <c r="A596" s="57">
        <v>39461</v>
      </c>
      <c r="B596" s="58" t="s">
        <v>14</v>
      </c>
      <c r="C596" s="58" t="s">
        <v>14</v>
      </c>
      <c r="D596" s="56"/>
    </row>
    <row r="597" spans="1:10" x14ac:dyDescent="0.2">
      <c r="A597" s="57">
        <v>39462</v>
      </c>
      <c r="B597" s="58">
        <v>166.32</v>
      </c>
      <c r="C597" s="58">
        <v>0</v>
      </c>
      <c r="D597" s="56">
        <v>166.32</v>
      </c>
    </row>
    <row r="598" spans="1:10" x14ac:dyDescent="0.2">
      <c r="A598" s="57">
        <v>39463</v>
      </c>
      <c r="B598" s="58">
        <v>382.536</v>
      </c>
      <c r="C598" s="58">
        <v>0</v>
      </c>
      <c r="D598" s="56">
        <v>382.536</v>
      </c>
    </row>
    <row r="599" spans="1:10" x14ac:dyDescent="0.2">
      <c r="A599" s="57">
        <v>39464</v>
      </c>
      <c r="B599" s="58" t="s">
        <v>14</v>
      </c>
      <c r="C599" s="58" t="s">
        <v>14</v>
      </c>
      <c r="D599" s="56"/>
    </row>
    <row r="600" spans="1:10" x14ac:dyDescent="0.2">
      <c r="A600" s="57">
        <v>39465</v>
      </c>
      <c r="B600" s="58" t="s">
        <v>14</v>
      </c>
      <c r="C600" s="58" t="s">
        <v>14</v>
      </c>
      <c r="D600" s="56"/>
    </row>
    <row r="601" spans="1:10" x14ac:dyDescent="0.2">
      <c r="A601" s="57">
        <v>39466</v>
      </c>
      <c r="B601" s="58">
        <v>194.04</v>
      </c>
      <c r="C601" s="58">
        <v>0</v>
      </c>
      <c r="D601" s="56">
        <v>194.04</v>
      </c>
    </row>
    <row r="602" spans="1:10" x14ac:dyDescent="0.2">
      <c r="A602" s="57">
        <v>39467</v>
      </c>
      <c r="B602" s="58" t="s">
        <v>14</v>
      </c>
      <c r="C602" s="58" t="s">
        <v>14</v>
      </c>
      <c r="D602" s="56"/>
    </row>
    <row r="603" spans="1:10" x14ac:dyDescent="0.2">
      <c r="A603" s="57">
        <v>39468</v>
      </c>
      <c r="B603" s="58">
        <v>990</v>
      </c>
      <c r="C603" s="58">
        <v>112.1</v>
      </c>
      <c r="D603" s="56">
        <v>1102.0999999999999</v>
      </c>
    </row>
    <row r="604" spans="1:10" x14ac:dyDescent="0.2">
      <c r="A604" s="57">
        <v>39469</v>
      </c>
      <c r="B604" s="58">
        <v>1590.6</v>
      </c>
      <c r="C604" s="58">
        <v>179.95</v>
      </c>
      <c r="D604" s="56">
        <v>1770.55</v>
      </c>
    </row>
    <row r="605" spans="1:10" x14ac:dyDescent="0.2">
      <c r="A605" s="57">
        <v>39470</v>
      </c>
      <c r="B605" s="58">
        <v>261.36</v>
      </c>
      <c r="C605" s="58">
        <v>0</v>
      </c>
      <c r="D605" s="56">
        <v>261.36</v>
      </c>
    </row>
    <row r="606" spans="1:10" x14ac:dyDescent="0.2">
      <c r="A606" s="57">
        <v>39471</v>
      </c>
      <c r="B606" s="58">
        <v>723.88800000000003</v>
      </c>
      <c r="C606" s="58">
        <v>0</v>
      </c>
      <c r="D606" s="56">
        <v>723.88800000000003</v>
      </c>
    </row>
    <row r="607" spans="1:10" x14ac:dyDescent="0.2">
      <c r="A607" s="57">
        <v>39472</v>
      </c>
      <c r="B607" s="58">
        <v>184.8</v>
      </c>
      <c r="C607" s="58">
        <v>29.5</v>
      </c>
      <c r="D607" s="56">
        <v>214.3</v>
      </c>
    </row>
    <row r="608" spans="1:10" x14ac:dyDescent="0.2">
      <c r="A608" s="57">
        <v>39473</v>
      </c>
      <c r="B608" s="58">
        <v>194.04</v>
      </c>
      <c r="C608" s="58">
        <v>0</v>
      </c>
      <c r="D608" s="56">
        <v>194.04</v>
      </c>
      <c r="I608" s="104"/>
      <c r="J608" s="104"/>
    </row>
    <row r="609" spans="1:10" x14ac:dyDescent="0.2">
      <c r="A609" s="57">
        <v>39474</v>
      </c>
      <c r="B609" s="58" t="s">
        <v>14</v>
      </c>
      <c r="C609" s="58" t="s">
        <v>14</v>
      </c>
      <c r="D609" s="56"/>
      <c r="I609" s="104"/>
      <c r="J609" s="104"/>
    </row>
    <row r="610" spans="1:10" x14ac:dyDescent="0.2">
      <c r="A610" s="57">
        <v>39475</v>
      </c>
      <c r="B610" s="58">
        <v>13.86</v>
      </c>
      <c r="C610" s="58">
        <v>0</v>
      </c>
      <c r="D610" s="56">
        <v>13.86</v>
      </c>
      <c r="I610" s="104"/>
      <c r="J610" s="104"/>
    </row>
    <row r="611" spans="1:10" x14ac:dyDescent="0.2">
      <c r="A611" s="57">
        <v>39476</v>
      </c>
      <c r="B611" s="58" t="s">
        <v>14</v>
      </c>
      <c r="C611" s="58" t="s">
        <v>14</v>
      </c>
      <c r="D611" s="56"/>
      <c r="I611" s="104"/>
      <c r="J611" s="104"/>
    </row>
    <row r="612" spans="1:10" x14ac:dyDescent="0.2">
      <c r="A612" s="57">
        <v>39477</v>
      </c>
      <c r="B612" s="58">
        <v>388.08</v>
      </c>
      <c r="C612" s="58">
        <v>123.9</v>
      </c>
      <c r="D612" s="56">
        <v>511.98</v>
      </c>
    </row>
    <row r="613" spans="1:10" x14ac:dyDescent="0.2">
      <c r="A613" s="57">
        <v>39478</v>
      </c>
      <c r="B613" s="58"/>
      <c r="C613" s="58"/>
      <c r="D613" s="56">
        <v>0</v>
      </c>
    </row>
    <row r="614" spans="1:10" x14ac:dyDescent="0.2">
      <c r="A614" s="57">
        <v>39479</v>
      </c>
      <c r="B614" s="58">
        <v>1548.36</v>
      </c>
      <c r="C614" s="58">
        <v>174.05</v>
      </c>
      <c r="D614" s="56">
        <v>1722.4099999999999</v>
      </c>
    </row>
    <row r="615" spans="1:10" x14ac:dyDescent="0.2">
      <c r="A615" s="57">
        <v>39480</v>
      </c>
      <c r="B615" s="58">
        <v>908.16</v>
      </c>
      <c r="C615" s="58">
        <v>0</v>
      </c>
      <c r="D615" s="56">
        <v>908.16</v>
      </c>
    </row>
    <row r="616" spans="1:10" x14ac:dyDescent="0.2">
      <c r="A616" s="57">
        <v>39481</v>
      </c>
      <c r="B616" s="58" t="s">
        <v>14</v>
      </c>
      <c r="C616" s="58" t="s">
        <v>14</v>
      </c>
      <c r="D616" s="56"/>
    </row>
    <row r="617" spans="1:10" x14ac:dyDescent="0.2">
      <c r="A617" s="57">
        <v>39482</v>
      </c>
      <c r="B617" s="58">
        <v>640.64</v>
      </c>
      <c r="C617" s="58">
        <v>73.75</v>
      </c>
      <c r="D617" s="56">
        <v>714.39</v>
      </c>
    </row>
    <row r="618" spans="1:10" x14ac:dyDescent="0.2">
      <c r="A618" s="57">
        <v>39483</v>
      </c>
      <c r="B618" s="58">
        <v>560.55999999999995</v>
      </c>
      <c r="C618" s="58">
        <v>47.2</v>
      </c>
      <c r="D618" s="56">
        <v>607.76</v>
      </c>
    </row>
    <row r="619" spans="1:10" x14ac:dyDescent="0.2">
      <c r="A619" s="57">
        <v>39484</v>
      </c>
      <c r="B619" s="58">
        <v>1897.94</v>
      </c>
      <c r="C619" s="58">
        <v>327.45</v>
      </c>
      <c r="D619" s="56">
        <v>2225.39</v>
      </c>
    </row>
    <row r="620" spans="1:10" x14ac:dyDescent="0.2">
      <c r="A620" s="57">
        <v>39485</v>
      </c>
      <c r="B620" s="58">
        <v>242</v>
      </c>
      <c r="C620" s="58">
        <v>0</v>
      </c>
      <c r="D620" s="56">
        <v>242</v>
      </c>
    </row>
    <row r="621" spans="1:10" x14ac:dyDescent="0.2">
      <c r="A621" s="57">
        <v>39486</v>
      </c>
      <c r="B621" s="58">
        <v>1632.4</v>
      </c>
      <c r="C621" s="58">
        <v>153.4</v>
      </c>
      <c r="D621" s="56">
        <v>1785.8000000000002</v>
      </c>
    </row>
    <row r="622" spans="1:10" x14ac:dyDescent="0.2">
      <c r="A622" s="57">
        <v>39487</v>
      </c>
      <c r="B622" s="58">
        <v>198.26400000000001</v>
      </c>
      <c r="C622" s="58">
        <v>17.7</v>
      </c>
      <c r="D622" s="56">
        <v>215.964</v>
      </c>
    </row>
    <row r="623" spans="1:10" x14ac:dyDescent="0.2">
      <c r="A623" s="57">
        <v>39488</v>
      </c>
      <c r="B623" s="58" t="s">
        <v>14</v>
      </c>
      <c r="C623" s="58" t="s">
        <v>14</v>
      </c>
      <c r="D623" s="56"/>
    </row>
    <row r="624" spans="1:10" x14ac:dyDescent="0.2">
      <c r="A624" s="57">
        <v>39489</v>
      </c>
      <c r="B624" s="58">
        <v>88</v>
      </c>
      <c r="C624" s="58">
        <v>50.15</v>
      </c>
      <c r="D624" s="56">
        <v>138.15</v>
      </c>
    </row>
    <row r="625" spans="1:10" x14ac:dyDescent="0.2">
      <c r="A625" s="57">
        <v>39490</v>
      </c>
      <c r="B625" s="58">
        <v>590.91999999999996</v>
      </c>
      <c r="C625" s="58">
        <v>197.65</v>
      </c>
      <c r="D625" s="56">
        <v>788.56999999999994</v>
      </c>
    </row>
    <row r="626" spans="1:10" x14ac:dyDescent="0.2">
      <c r="A626" s="57">
        <v>39491</v>
      </c>
      <c r="B626" s="58">
        <v>845.24</v>
      </c>
      <c r="C626" s="58">
        <v>59</v>
      </c>
      <c r="D626" s="56">
        <v>904.24</v>
      </c>
    </row>
    <row r="627" spans="1:10" x14ac:dyDescent="0.2">
      <c r="A627" s="57">
        <v>39492</v>
      </c>
      <c r="B627" s="58">
        <v>422.4</v>
      </c>
      <c r="C627" s="58">
        <v>0</v>
      </c>
      <c r="D627" s="56">
        <v>422.4</v>
      </c>
    </row>
    <row r="628" spans="1:10" x14ac:dyDescent="0.2">
      <c r="A628" s="57">
        <v>39493</v>
      </c>
      <c r="B628" s="58">
        <v>638</v>
      </c>
      <c r="C628" s="58">
        <v>0</v>
      </c>
      <c r="D628" s="56">
        <v>638</v>
      </c>
    </row>
    <row r="629" spans="1:10" x14ac:dyDescent="0.2">
      <c r="A629" s="57">
        <v>39494</v>
      </c>
      <c r="B629" s="58">
        <v>0</v>
      </c>
      <c r="C629" s="58">
        <v>144.55000000000001</v>
      </c>
      <c r="D629" s="56">
        <v>144.55000000000001</v>
      </c>
    </row>
    <row r="630" spans="1:10" x14ac:dyDescent="0.2">
      <c r="A630" s="57">
        <v>39497</v>
      </c>
      <c r="B630" s="58">
        <v>530.64</v>
      </c>
      <c r="C630" s="58">
        <v>0</v>
      </c>
      <c r="D630" s="56">
        <v>530.64</v>
      </c>
      <c r="I630" s="109"/>
      <c r="J630" s="109"/>
    </row>
    <row r="631" spans="1:10" x14ac:dyDescent="0.2">
      <c r="A631" s="57">
        <v>39498</v>
      </c>
      <c r="B631" s="58">
        <v>72.599999999999994</v>
      </c>
      <c r="C631" s="58">
        <v>0</v>
      </c>
      <c r="D631" s="56">
        <v>72.599999999999994</v>
      </c>
      <c r="I631" s="109"/>
      <c r="J631" s="109"/>
    </row>
    <row r="632" spans="1:10" x14ac:dyDescent="0.2">
      <c r="A632" s="57">
        <v>39499</v>
      </c>
      <c r="B632" s="58">
        <v>68.2</v>
      </c>
      <c r="C632" s="58">
        <v>0</v>
      </c>
      <c r="D632" s="56">
        <v>68.2</v>
      </c>
    </row>
    <row r="633" spans="1:10" x14ac:dyDescent="0.2">
      <c r="A633" s="57">
        <v>39500</v>
      </c>
      <c r="B633" s="58" t="s">
        <v>14</v>
      </c>
      <c r="C633" s="58" t="s">
        <v>14</v>
      </c>
      <c r="D633" s="56"/>
    </row>
    <row r="634" spans="1:10" x14ac:dyDescent="0.2">
      <c r="A634" s="57">
        <v>39501</v>
      </c>
      <c r="B634" s="58">
        <v>35.200000000000003</v>
      </c>
      <c r="C634" s="58">
        <v>0</v>
      </c>
      <c r="D634" s="56">
        <v>35.200000000000003</v>
      </c>
    </row>
    <row r="635" spans="1:10" x14ac:dyDescent="0.2">
      <c r="A635" s="57">
        <v>39502</v>
      </c>
      <c r="B635" s="58" t="s">
        <v>14</v>
      </c>
      <c r="C635" s="58" t="s">
        <v>14</v>
      </c>
      <c r="D635" s="56"/>
    </row>
    <row r="636" spans="1:10" x14ac:dyDescent="0.2">
      <c r="A636" s="57">
        <v>39503</v>
      </c>
      <c r="B636" s="58">
        <v>462</v>
      </c>
      <c r="C636" s="58">
        <v>165.2</v>
      </c>
      <c r="D636" s="56">
        <v>627.20000000000005</v>
      </c>
    </row>
    <row r="637" spans="1:10" x14ac:dyDescent="0.2">
      <c r="A637" s="57">
        <v>39504</v>
      </c>
      <c r="B637" s="58">
        <v>867.24</v>
      </c>
      <c r="C637" s="58">
        <v>35.4</v>
      </c>
      <c r="D637" s="56">
        <v>902.64</v>
      </c>
    </row>
    <row r="638" spans="1:10" x14ac:dyDescent="0.2">
      <c r="A638" s="57">
        <v>39505</v>
      </c>
      <c r="B638" s="58">
        <v>26.4</v>
      </c>
      <c r="C638" s="58">
        <v>0</v>
      </c>
      <c r="D638" s="56">
        <v>26.4</v>
      </c>
    </row>
    <row r="639" spans="1:10" x14ac:dyDescent="0.2">
      <c r="A639" s="57">
        <v>39506</v>
      </c>
      <c r="B639" s="58">
        <v>425.40960000000001</v>
      </c>
      <c r="C639" s="58">
        <v>162.25</v>
      </c>
      <c r="D639" s="56">
        <v>587.65959999999995</v>
      </c>
    </row>
    <row r="640" spans="1:10" x14ac:dyDescent="0.2">
      <c r="A640" s="57">
        <v>39507</v>
      </c>
      <c r="B640" s="58"/>
      <c r="C640" s="58"/>
      <c r="D640" s="56">
        <v>0</v>
      </c>
    </row>
    <row r="641" spans="1:10" x14ac:dyDescent="0.2">
      <c r="A641" s="57">
        <v>39508</v>
      </c>
      <c r="B641" s="58" t="s">
        <v>14</v>
      </c>
      <c r="C641" s="58" t="s">
        <v>14</v>
      </c>
      <c r="D641" s="56"/>
      <c r="I641" s="104"/>
      <c r="J641" s="104"/>
    </row>
    <row r="642" spans="1:10" x14ac:dyDescent="0.2">
      <c r="A642" s="57">
        <v>39509</v>
      </c>
      <c r="B642" s="58" t="s">
        <v>14</v>
      </c>
      <c r="C642" s="58" t="s">
        <v>14</v>
      </c>
      <c r="D642" s="56"/>
      <c r="I642" s="104"/>
      <c r="J642" s="104"/>
    </row>
    <row r="643" spans="1:10" x14ac:dyDescent="0.2">
      <c r="A643" s="57">
        <v>39510</v>
      </c>
      <c r="B643" s="58">
        <v>334.4</v>
      </c>
      <c r="C643" s="58">
        <v>0</v>
      </c>
      <c r="D643" s="56">
        <v>334.4</v>
      </c>
      <c r="I643" s="104"/>
      <c r="J643" s="104"/>
    </row>
    <row r="644" spans="1:10" x14ac:dyDescent="0.2">
      <c r="A644" s="57">
        <v>39511</v>
      </c>
      <c r="B644" s="58">
        <v>11</v>
      </c>
      <c r="C644" s="58">
        <v>0</v>
      </c>
      <c r="D644" s="56">
        <v>11</v>
      </c>
    </row>
    <row r="645" spans="1:10" x14ac:dyDescent="0.2">
      <c r="A645" s="57">
        <v>39512</v>
      </c>
      <c r="B645" s="58">
        <v>75.680000000000007</v>
      </c>
      <c r="C645" s="58">
        <v>44.25</v>
      </c>
      <c r="D645" s="56">
        <v>119.93</v>
      </c>
      <c r="I645" s="104"/>
      <c r="J645" s="104"/>
    </row>
    <row r="646" spans="1:10" x14ac:dyDescent="0.2">
      <c r="A646" s="57">
        <v>39513</v>
      </c>
      <c r="B646" s="58">
        <v>88</v>
      </c>
      <c r="C646" s="58">
        <v>0</v>
      </c>
      <c r="D646" s="56">
        <v>88</v>
      </c>
      <c r="I646" s="104"/>
      <c r="J646" s="104"/>
    </row>
    <row r="647" spans="1:10" x14ac:dyDescent="0.2">
      <c r="A647" s="57">
        <v>39514</v>
      </c>
      <c r="B647" s="58" t="s">
        <v>14</v>
      </c>
      <c r="C647" s="58" t="s">
        <v>14</v>
      </c>
      <c r="D647" s="56"/>
    </row>
    <row r="648" spans="1:10" x14ac:dyDescent="0.2">
      <c r="A648" s="57">
        <v>39515</v>
      </c>
      <c r="B648" s="58" t="s">
        <v>14</v>
      </c>
      <c r="C648" s="58" t="s">
        <v>14</v>
      </c>
      <c r="D648" s="56"/>
    </row>
    <row r="649" spans="1:10" x14ac:dyDescent="0.2">
      <c r="A649" s="57">
        <v>39516</v>
      </c>
      <c r="B649" s="58" t="s">
        <v>14</v>
      </c>
      <c r="C649" s="58" t="s">
        <v>14</v>
      </c>
      <c r="D649" s="56"/>
    </row>
    <row r="650" spans="1:10" x14ac:dyDescent="0.2">
      <c r="A650" s="57">
        <v>39517</v>
      </c>
      <c r="B650" s="58">
        <v>5.28</v>
      </c>
      <c r="C650" s="58">
        <v>0</v>
      </c>
      <c r="D650" s="56">
        <v>5.28</v>
      </c>
    </row>
    <row r="651" spans="1:10" x14ac:dyDescent="0.2">
      <c r="A651" s="57">
        <v>39518</v>
      </c>
      <c r="B651" s="58">
        <v>52.8</v>
      </c>
      <c r="C651" s="58">
        <v>0</v>
      </c>
      <c r="D651" s="56">
        <v>52.8</v>
      </c>
    </row>
    <row r="652" spans="1:10" x14ac:dyDescent="0.2">
      <c r="A652" s="57">
        <v>39519</v>
      </c>
      <c r="B652" s="58" t="s">
        <v>14</v>
      </c>
      <c r="C652" s="58" t="s">
        <v>14</v>
      </c>
      <c r="D652" s="56"/>
    </row>
    <row r="653" spans="1:10" x14ac:dyDescent="0.2">
      <c r="A653" s="57">
        <v>39520</v>
      </c>
      <c r="B653" s="58">
        <v>35.200000000000003</v>
      </c>
      <c r="C653" s="58">
        <v>0</v>
      </c>
      <c r="D653" s="56">
        <v>35.200000000000003</v>
      </c>
    </row>
    <row r="654" spans="1:10" x14ac:dyDescent="0.2">
      <c r="A654" s="57">
        <v>39521</v>
      </c>
      <c r="B654" s="58">
        <v>26.4</v>
      </c>
      <c r="C654" s="58">
        <v>0</v>
      </c>
      <c r="D654" s="56">
        <v>26.4</v>
      </c>
    </row>
    <row r="655" spans="1:10" x14ac:dyDescent="0.2">
      <c r="A655" s="57">
        <v>39522</v>
      </c>
      <c r="B655" s="58">
        <v>17.600000000000001</v>
      </c>
      <c r="C655" s="58">
        <v>0</v>
      </c>
      <c r="D655" s="56">
        <v>17.600000000000001</v>
      </c>
    </row>
    <row r="656" spans="1:10" x14ac:dyDescent="0.2">
      <c r="A656" s="57">
        <v>39523</v>
      </c>
      <c r="B656" s="58" t="s">
        <v>14</v>
      </c>
      <c r="C656" s="58" t="s">
        <v>14</v>
      </c>
      <c r="D656" s="56"/>
    </row>
    <row r="657" spans="1:12" x14ac:dyDescent="0.2">
      <c r="A657" s="57">
        <v>39524</v>
      </c>
      <c r="B657" s="58">
        <v>4.84</v>
      </c>
      <c r="C657" s="58">
        <v>0</v>
      </c>
      <c r="D657" s="56">
        <v>4.84</v>
      </c>
    </row>
    <row r="658" spans="1:12" x14ac:dyDescent="0.2">
      <c r="A658" s="171">
        <v>39525</v>
      </c>
      <c r="B658" s="166" t="s">
        <v>14</v>
      </c>
      <c r="C658" s="167" t="s">
        <v>14</v>
      </c>
      <c r="D658" s="169"/>
      <c r="I658" s="104"/>
      <c r="J658" s="104"/>
      <c r="K658" s="104"/>
      <c r="L658" s="104"/>
    </row>
    <row r="659" spans="1:12" x14ac:dyDescent="0.2">
      <c r="A659" s="65">
        <v>39526</v>
      </c>
      <c r="B659" s="66" t="s">
        <v>14</v>
      </c>
      <c r="C659" s="58" t="s">
        <v>14</v>
      </c>
      <c r="D659" s="67"/>
    </row>
    <row r="660" spans="1:12" x14ac:dyDescent="0.2">
      <c r="A660" s="65">
        <v>39527</v>
      </c>
      <c r="B660" s="66" t="s">
        <v>14</v>
      </c>
      <c r="C660" s="58" t="s">
        <v>14</v>
      </c>
      <c r="D660" s="67"/>
    </row>
    <row r="661" spans="1:12" x14ac:dyDescent="0.2">
      <c r="A661" s="65">
        <v>39530</v>
      </c>
      <c r="B661" s="66" t="s">
        <v>14</v>
      </c>
      <c r="C661" s="58" t="s">
        <v>14</v>
      </c>
      <c r="D661" s="67"/>
      <c r="I661" s="109"/>
      <c r="J661" s="109"/>
    </row>
    <row r="662" spans="1:12" x14ac:dyDescent="0.2">
      <c r="A662" s="65">
        <v>39531</v>
      </c>
      <c r="B662" s="66">
        <v>5.28</v>
      </c>
      <c r="C662" s="58">
        <v>0</v>
      </c>
      <c r="D662" s="67">
        <v>5.28</v>
      </c>
    </row>
    <row r="663" spans="1:12" x14ac:dyDescent="0.2">
      <c r="A663" s="65">
        <v>39535</v>
      </c>
      <c r="B663" s="66" t="s">
        <v>14</v>
      </c>
      <c r="C663" s="58" t="s">
        <v>14</v>
      </c>
      <c r="D663" s="67"/>
    </row>
    <row r="664" spans="1:12" x14ac:dyDescent="0.2">
      <c r="A664" s="65">
        <v>39536</v>
      </c>
      <c r="B664" s="66">
        <v>24.2</v>
      </c>
      <c r="C664" s="58">
        <v>0</v>
      </c>
      <c r="D664" s="67">
        <v>24.2</v>
      </c>
      <c r="I664" s="104"/>
      <c r="J664" s="104"/>
      <c r="K664" s="104"/>
    </row>
    <row r="665" spans="1:12" x14ac:dyDescent="0.2">
      <c r="A665" s="65">
        <v>39537</v>
      </c>
      <c r="B665" s="66" t="s">
        <v>14</v>
      </c>
      <c r="C665" s="56"/>
      <c r="D665" s="67"/>
    </row>
    <row r="666" spans="1:12" x14ac:dyDescent="0.2">
      <c r="A666" s="65">
        <v>39538</v>
      </c>
      <c r="B666" s="66" t="s">
        <v>14</v>
      </c>
      <c r="C666" s="56"/>
      <c r="D666" s="67"/>
    </row>
    <row r="667" spans="1:12" x14ac:dyDescent="0.2">
      <c r="A667" s="79">
        <v>39769</v>
      </c>
      <c r="B667" s="80">
        <v>246.84</v>
      </c>
      <c r="C667" s="85">
        <v>0</v>
      </c>
      <c r="D667" s="82">
        <v>246.84</v>
      </c>
    </row>
    <row r="668" spans="1:12" x14ac:dyDescent="0.2">
      <c r="A668" s="79">
        <v>39776</v>
      </c>
      <c r="B668" s="80">
        <v>1668.7439999999999</v>
      </c>
      <c r="C668" s="81">
        <v>0</v>
      </c>
      <c r="D668" s="82">
        <v>1668.7439999999999</v>
      </c>
    </row>
    <row r="669" spans="1:12" x14ac:dyDescent="0.2">
      <c r="A669" s="79">
        <v>39777</v>
      </c>
      <c r="B669" s="80">
        <v>61.6</v>
      </c>
      <c r="C669" s="81">
        <v>0</v>
      </c>
      <c r="D669" s="82">
        <v>61.6</v>
      </c>
    </row>
    <row r="670" spans="1:12" x14ac:dyDescent="0.2">
      <c r="A670" s="79">
        <v>39778</v>
      </c>
      <c r="B670" s="80">
        <v>50.6</v>
      </c>
      <c r="C670" s="81">
        <v>0</v>
      </c>
      <c r="D670" s="82">
        <v>50.6</v>
      </c>
    </row>
    <row r="671" spans="1:12" x14ac:dyDescent="0.2">
      <c r="A671" s="79">
        <v>39780</v>
      </c>
      <c r="B671" s="80">
        <v>22</v>
      </c>
      <c r="C671" s="81">
        <v>0</v>
      </c>
      <c r="D671" s="82">
        <v>22</v>
      </c>
    </row>
    <row r="672" spans="1:12" x14ac:dyDescent="0.2">
      <c r="A672" s="79">
        <v>39781</v>
      </c>
      <c r="B672" s="80">
        <v>11</v>
      </c>
      <c r="C672" s="81">
        <v>0</v>
      </c>
      <c r="D672" s="82">
        <v>11</v>
      </c>
    </row>
    <row r="673" spans="1:10" x14ac:dyDescent="0.2">
      <c r="A673" s="25">
        <v>39784</v>
      </c>
      <c r="B673" s="13">
        <v>712.8</v>
      </c>
      <c r="C673" s="11">
        <v>0</v>
      </c>
      <c r="D673" s="14">
        <v>712.8</v>
      </c>
    </row>
    <row r="674" spans="1:10" x14ac:dyDescent="0.2">
      <c r="A674" s="25">
        <v>39785</v>
      </c>
      <c r="B674" s="13">
        <v>1367.52</v>
      </c>
      <c r="C674" s="11">
        <v>59</v>
      </c>
      <c r="D674" s="14">
        <v>1426.52</v>
      </c>
    </row>
    <row r="675" spans="1:10" x14ac:dyDescent="0.2">
      <c r="A675" s="25">
        <v>39786</v>
      </c>
      <c r="B675" s="13">
        <v>320.32</v>
      </c>
      <c r="C675" s="11">
        <v>0</v>
      </c>
      <c r="D675" s="14">
        <v>320.32</v>
      </c>
    </row>
    <row r="676" spans="1:10" x14ac:dyDescent="0.2">
      <c r="A676" s="25">
        <v>39787</v>
      </c>
      <c r="B676" s="13">
        <v>175.38400000000001</v>
      </c>
      <c r="C676" s="11">
        <v>29.5</v>
      </c>
      <c r="D676" s="14">
        <v>204.88400000000001</v>
      </c>
    </row>
    <row r="677" spans="1:10" x14ac:dyDescent="0.2">
      <c r="A677" s="25">
        <v>39788</v>
      </c>
      <c r="B677" s="13">
        <v>159.54400000000001</v>
      </c>
      <c r="C677" s="11">
        <v>29.5</v>
      </c>
      <c r="D677" s="14">
        <v>189.04400000000001</v>
      </c>
    </row>
    <row r="678" spans="1:10" x14ac:dyDescent="0.2">
      <c r="A678" s="25">
        <v>39792</v>
      </c>
      <c r="B678" s="13">
        <v>185.68</v>
      </c>
      <c r="C678" s="11">
        <v>0</v>
      </c>
      <c r="D678" s="14">
        <v>185.68</v>
      </c>
    </row>
    <row r="679" spans="1:10" x14ac:dyDescent="0.2">
      <c r="A679" s="136">
        <v>39798</v>
      </c>
      <c r="B679" s="29">
        <v>540.31999999999994</v>
      </c>
      <c r="C679" s="11">
        <v>120.95</v>
      </c>
      <c r="D679" s="29">
        <v>661.27</v>
      </c>
    </row>
    <row r="680" spans="1:10" x14ac:dyDescent="0.2">
      <c r="A680" s="136">
        <v>39799</v>
      </c>
      <c r="B680" s="29">
        <v>975.7</v>
      </c>
      <c r="C680" s="11">
        <v>14.75</v>
      </c>
      <c r="D680" s="29">
        <v>990.45</v>
      </c>
    </row>
    <row r="681" spans="1:10" x14ac:dyDescent="0.2">
      <c r="A681" s="136">
        <v>39800</v>
      </c>
      <c r="B681" s="29">
        <v>48.4</v>
      </c>
      <c r="C681" s="11">
        <v>0</v>
      </c>
      <c r="D681" s="29">
        <v>48.4</v>
      </c>
    </row>
    <row r="682" spans="1:10" x14ac:dyDescent="0.2">
      <c r="A682" s="136">
        <v>39801</v>
      </c>
      <c r="B682" s="29">
        <v>396.88</v>
      </c>
      <c r="C682" s="11">
        <v>0</v>
      </c>
      <c r="D682" s="29">
        <v>396.88</v>
      </c>
    </row>
    <row r="683" spans="1:10" x14ac:dyDescent="0.2">
      <c r="A683" s="136">
        <v>39803</v>
      </c>
      <c r="B683" s="29">
        <v>220</v>
      </c>
      <c r="C683" s="11">
        <v>29.5</v>
      </c>
      <c r="D683" s="29">
        <v>249.5</v>
      </c>
    </row>
    <row r="684" spans="1:10" x14ac:dyDescent="0.2">
      <c r="A684" s="136">
        <v>39804</v>
      </c>
      <c r="B684" s="29">
        <v>603.24</v>
      </c>
      <c r="C684" s="11">
        <v>0</v>
      </c>
      <c r="D684" s="29">
        <v>603.24</v>
      </c>
    </row>
    <row r="685" spans="1:10" x14ac:dyDescent="0.2">
      <c r="A685" s="136">
        <v>39805</v>
      </c>
      <c r="B685" s="29">
        <v>1034.6600000000001</v>
      </c>
      <c r="C685" s="11">
        <v>132.75</v>
      </c>
      <c r="D685" s="29">
        <v>1167.4100000000001</v>
      </c>
      <c r="I685" s="104"/>
      <c r="J685" s="104"/>
    </row>
    <row r="686" spans="1:10" x14ac:dyDescent="0.2">
      <c r="A686" s="136">
        <v>39806</v>
      </c>
      <c r="B686" s="29">
        <v>904.2</v>
      </c>
      <c r="C686" s="11">
        <v>191.75</v>
      </c>
      <c r="D686" s="29">
        <v>1095.95</v>
      </c>
    </row>
    <row r="687" spans="1:10" x14ac:dyDescent="0.2">
      <c r="A687" s="136">
        <v>39808</v>
      </c>
      <c r="B687" s="29">
        <v>364.32</v>
      </c>
      <c r="C687" s="11">
        <v>8.85</v>
      </c>
      <c r="D687" s="29">
        <v>373.16999999999996</v>
      </c>
    </row>
    <row r="688" spans="1:10" x14ac:dyDescent="0.2">
      <c r="A688" s="136">
        <v>39810</v>
      </c>
      <c r="B688" s="29">
        <v>264</v>
      </c>
      <c r="C688" s="11">
        <v>0</v>
      </c>
      <c r="D688" s="29">
        <v>264</v>
      </c>
    </row>
    <row r="689" spans="1:4" x14ac:dyDescent="0.2">
      <c r="A689" s="136">
        <v>39811</v>
      </c>
      <c r="B689" s="29">
        <v>295.45999999999998</v>
      </c>
      <c r="C689" s="11">
        <v>0</v>
      </c>
      <c r="D689" s="29">
        <v>295.45999999999998</v>
      </c>
    </row>
    <row r="690" spans="1:4" x14ac:dyDescent="0.2">
      <c r="A690" s="136">
        <v>39812</v>
      </c>
      <c r="B690" s="29">
        <v>364.32</v>
      </c>
      <c r="C690" s="11">
        <v>44.25</v>
      </c>
      <c r="D690" s="29">
        <v>408.57</v>
      </c>
    </row>
    <row r="691" spans="1:4" x14ac:dyDescent="0.2">
      <c r="A691" s="83">
        <v>39816</v>
      </c>
      <c r="B691" s="85">
        <v>0</v>
      </c>
      <c r="C691" s="81">
        <v>70.8</v>
      </c>
      <c r="D691" s="85">
        <v>70.8</v>
      </c>
    </row>
    <row r="692" spans="1:4" x14ac:dyDescent="0.2">
      <c r="A692" s="83">
        <v>39817</v>
      </c>
      <c r="B692" s="85">
        <v>22</v>
      </c>
      <c r="C692" s="81">
        <v>0</v>
      </c>
      <c r="D692" s="85">
        <v>22</v>
      </c>
    </row>
    <row r="693" spans="1:4" x14ac:dyDescent="0.2">
      <c r="A693" s="83">
        <v>39818</v>
      </c>
      <c r="B693" s="85">
        <v>55.44</v>
      </c>
      <c r="C693" s="81">
        <v>0</v>
      </c>
      <c r="D693" s="85">
        <v>55.44</v>
      </c>
    </row>
    <row r="694" spans="1:4" x14ac:dyDescent="0.2">
      <c r="A694" s="83">
        <v>39819</v>
      </c>
      <c r="B694" s="85">
        <v>575.96</v>
      </c>
      <c r="C694" s="81">
        <v>35.4</v>
      </c>
      <c r="D694" s="85">
        <v>611.36</v>
      </c>
    </row>
    <row r="695" spans="1:4" x14ac:dyDescent="0.2">
      <c r="A695" s="83">
        <v>39820</v>
      </c>
      <c r="B695" s="85">
        <v>475.2</v>
      </c>
      <c r="C695" s="81">
        <v>0</v>
      </c>
      <c r="D695" s="85">
        <v>475.2</v>
      </c>
    </row>
    <row r="696" spans="1:4" x14ac:dyDescent="0.2">
      <c r="A696" s="83">
        <v>39821</v>
      </c>
      <c r="B696" s="85">
        <v>68.64</v>
      </c>
      <c r="C696" s="81">
        <v>0</v>
      </c>
      <c r="D696" s="85">
        <v>68.64</v>
      </c>
    </row>
    <row r="697" spans="1:4" x14ac:dyDescent="0.2">
      <c r="A697" s="83">
        <v>39825</v>
      </c>
      <c r="B697" s="85">
        <v>1097.58</v>
      </c>
      <c r="C697" s="81">
        <v>88.5</v>
      </c>
      <c r="D697" s="85">
        <v>1186.08</v>
      </c>
    </row>
    <row r="698" spans="1:4" x14ac:dyDescent="0.2">
      <c r="A698" s="83">
        <v>39826</v>
      </c>
      <c r="B698" s="85">
        <v>105.16</v>
      </c>
      <c r="C698" s="81">
        <v>0</v>
      </c>
      <c r="D698" s="85">
        <v>105.16</v>
      </c>
    </row>
    <row r="699" spans="1:4" x14ac:dyDescent="0.2">
      <c r="A699" s="83">
        <v>39827</v>
      </c>
      <c r="B699" s="85">
        <v>1271.5999999999999</v>
      </c>
      <c r="C699" s="81">
        <v>132.75</v>
      </c>
      <c r="D699" s="85">
        <v>1404.35</v>
      </c>
    </row>
    <row r="700" spans="1:4" x14ac:dyDescent="0.2">
      <c r="A700" s="83">
        <v>39830</v>
      </c>
      <c r="B700" s="85">
        <v>196.24</v>
      </c>
      <c r="C700" s="81">
        <v>59</v>
      </c>
      <c r="D700" s="85">
        <v>255.24</v>
      </c>
    </row>
    <row r="701" spans="1:4" x14ac:dyDescent="0.2">
      <c r="A701" s="83">
        <v>39832</v>
      </c>
      <c r="B701" s="85">
        <v>184.58</v>
      </c>
      <c r="C701" s="81">
        <v>0</v>
      </c>
      <c r="D701" s="85">
        <v>184.58</v>
      </c>
    </row>
    <row r="702" spans="1:4" x14ac:dyDescent="0.2">
      <c r="A702" s="83">
        <v>39833</v>
      </c>
      <c r="B702" s="85">
        <v>170.54400000000001</v>
      </c>
      <c r="C702" s="81">
        <v>0</v>
      </c>
      <c r="D702" s="85">
        <v>170.54400000000001</v>
      </c>
    </row>
    <row r="703" spans="1:4" x14ac:dyDescent="0.2">
      <c r="A703" s="83">
        <v>39834</v>
      </c>
      <c r="B703" s="85">
        <v>110.88</v>
      </c>
      <c r="C703" s="81">
        <v>0</v>
      </c>
      <c r="D703" s="85">
        <v>110.88</v>
      </c>
    </row>
    <row r="704" spans="1:4" x14ac:dyDescent="0.2">
      <c r="A704" s="83">
        <v>39835</v>
      </c>
      <c r="B704" s="85">
        <v>224.84</v>
      </c>
      <c r="C704" s="81">
        <v>0</v>
      </c>
      <c r="D704" s="85">
        <v>224.84</v>
      </c>
    </row>
    <row r="705" spans="1:10" x14ac:dyDescent="0.2">
      <c r="A705" s="83">
        <v>39836</v>
      </c>
      <c r="B705" s="85">
        <v>256.95999999999998</v>
      </c>
      <c r="C705" s="81">
        <v>0</v>
      </c>
      <c r="D705" s="85">
        <v>256.95999999999998</v>
      </c>
    </row>
    <row r="706" spans="1:10" x14ac:dyDescent="0.2">
      <c r="A706" s="83">
        <v>39839</v>
      </c>
      <c r="B706" s="85">
        <v>110.88</v>
      </c>
      <c r="C706" s="81">
        <v>0</v>
      </c>
      <c r="D706" s="85">
        <v>110.88</v>
      </c>
    </row>
    <row r="707" spans="1:10" x14ac:dyDescent="0.2">
      <c r="A707" s="83">
        <v>39841</v>
      </c>
      <c r="B707" s="85">
        <v>27.72</v>
      </c>
      <c r="C707" s="81">
        <v>14.75</v>
      </c>
      <c r="D707" s="85">
        <v>42.47</v>
      </c>
    </row>
    <row r="708" spans="1:10" x14ac:dyDescent="0.2">
      <c r="A708" s="83">
        <v>39842</v>
      </c>
      <c r="B708" s="85">
        <v>207.23999999999998</v>
      </c>
      <c r="C708" s="81">
        <v>11.799999999999999</v>
      </c>
      <c r="D708" s="85">
        <v>219.04</v>
      </c>
    </row>
    <row r="709" spans="1:10" x14ac:dyDescent="0.2">
      <c r="A709" s="83">
        <v>39847</v>
      </c>
      <c r="B709" s="85">
        <v>166.32</v>
      </c>
      <c r="C709" s="81">
        <v>0</v>
      </c>
      <c r="D709" s="85">
        <v>166.32</v>
      </c>
    </row>
    <row r="710" spans="1:10" x14ac:dyDescent="0.2">
      <c r="A710" s="83">
        <v>39849</v>
      </c>
      <c r="B710" s="85">
        <v>83.16</v>
      </c>
      <c r="C710" s="81">
        <v>0</v>
      </c>
      <c r="D710" s="85">
        <v>83.16</v>
      </c>
      <c r="I710" s="104"/>
      <c r="J710" s="104"/>
    </row>
    <row r="711" spans="1:10" x14ac:dyDescent="0.2">
      <c r="A711" s="83">
        <v>39850</v>
      </c>
      <c r="B711" s="85">
        <v>83.16</v>
      </c>
      <c r="C711" s="81">
        <v>0</v>
      </c>
      <c r="D711" s="85">
        <v>83.16</v>
      </c>
    </row>
    <row r="712" spans="1:10" x14ac:dyDescent="0.2">
      <c r="A712" s="83">
        <v>39853</v>
      </c>
      <c r="B712" s="85">
        <v>5.5439999999999996</v>
      </c>
      <c r="C712" s="81">
        <v>5.8999999999999995</v>
      </c>
      <c r="D712" s="85">
        <v>11.443999999999999</v>
      </c>
    </row>
    <row r="713" spans="1:10" x14ac:dyDescent="0.2">
      <c r="A713" s="83">
        <v>39857</v>
      </c>
      <c r="B713" s="85">
        <v>166.32</v>
      </c>
      <c r="C713" s="81">
        <v>11.799999999999999</v>
      </c>
      <c r="D713" s="85">
        <v>178.12</v>
      </c>
    </row>
    <row r="714" spans="1:10" x14ac:dyDescent="0.2">
      <c r="A714" s="83">
        <v>39858</v>
      </c>
      <c r="B714" s="85">
        <v>138.6</v>
      </c>
      <c r="C714" s="81">
        <v>0</v>
      </c>
      <c r="D714" s="85">
        <v>138.6</v>
      </c>
    </row>
    <row r="715" spans="1:10" x14ac:dyDescent="0.2">
      <c r="A715" s="83">
        <v>39860</v>
      </c>
      <c r="B715" s="85">
        <v>124.74</v>
      </c>
      <c r="C715" s="81">
        <v>0</v>
      </c>
      <c r="D715" s="85">
        <v>124.74</v>
      </c>
      <c r="I715" s="104"/>
      <c r="J715" s="104"/>
    </row>
    <row r="716" spans="1:10" x14ac:dyDescent="0.2">
      <c r="A716" s="83">
        <v>39861</v>
      </c>
      <c r="B716" s="85">
        <v>166.32</v>
      </c>
      <c r="C716" s="81">
        <v>0</v>
      </c>
      <c r="D716" s="85">
        <v>166.32</v>
      </c>
      <c r="I716" s="104"/>
      <c r="J716" s="104"/>
    </row>
    <row r="717" spans="1:10" x14ac:dyDescent="0.2">
      <c r="A717" s="83">
        <v>39862</v>
      </c>
      <c r="B717" s="85">
        <v>321.55200000000002</v>
      </c>
      <c r="C717" s="81">
        <v>26.549999999999997</v>
      </c>
      <c r="D717" s="85">
        <v>348.10200000000003</v>
      </c>
    </row>
    <row r="718" spans="1:10" x14ac:dyDescent="0.2">
      <c r="A718" s="83">
        <v>39867</v>
      </c>
      <c r="B718" s="85">
        <v>415.8</v>
      </c>
      <c r="C718" s="81">
        <v>0</v>
      </c>
      <c r="D718" s="85">
        <v>415.8</v>
      </c>
    </row>
    <row r="719" spans="1:10" x14ac:dyDescent="0.2">
      <c r="A719" s="83">
        <v>39868</v>
      </c>
      <c r="B719" s="85">
        <v>22.175999999999998</v>
      </c>
      <c r="C719" s="81">
        <v>0</v>
      </c>
      <c r="D719" s="85">
        <v>22.175999999999998</v>
      </c>
    </row>
    <row r="720" spans="1:10" x14ac:dyDescent="0.2">
      <c r="A720" s="83">
        <v>39870</v>
      </c>
      <c r="B720" s="85">
        <v>8.3160000000000007</v>
      </c>
      <c r="C720" s="81">
        <v>0</v>
      </c>
      <c r="D720" s="85">
        <v>8.3160000000000007</v>
      </c>
    </row>
    <row r="721" spans="1:12" x14ac:dyDescent="0.2">
      <c r="A721" s="83">
        <v>39874</v>
      </c>
      <c r="B721" s="85">
        <v>521.4</v>
      </c>
      <c r="C721" s="81">
        <v>17.7</v>
      </c>
      <c r="D721" s="85">
        <v>539.1</v>
      </c>
      <c r="I721" s="104"/>
      <c r="J721" s="104"/>
    </row>
    <row r="722" spans="1:12" x14ac:dyDescent="0.2">
      <c r="A722" s="83">
        <v>39875</v>
      </c>
      <c r="B722" s="85">
        <v>2204.84</v>
      </c>
      <c r="C722" s="81">
        <v>0</v>
      </c>
      <c r="D722" s="85">
        <v>2204.84</v>
      </c>
    </row>
    <row r="723" spans="1:12" x14ac:dyDescent="0.2">
      <c r="A723" s="83">
        <v>39881</v>
      </c>
      <c r="B723" s="85">
        <v>95.47999999999999</v>
      </c>
      <c r="C723" s="81">
        <v>0</v>
      </c>
      <c r="D723" s="85">
        <v>95.47999999999999</v>
      </c>
    </row>
    <row r="724" spans="1:12" x14ac:dyDescent="0.2">
      <c r="A724" s="83">
        <v>39885</v>
      </c>
      <c r="B724" s="85">
        <v>91.783999999999992</v>
      </c>
      <c r="C724" s="81">
        <v>0</v>
      </c>
      <c r="D724" s="85">
        <v>91.783999999999992</v>
      </c>
    </row>
    <row r="725" spans="1:12" x14ac:dyDescent="0.2">
      <c r="A725" s="60">
        <v>40148</v>
      </c>
      <c r="B725" s="40">
        <v>15.4</v>
      </c>
      <c r="C725" s="42">
        <v>0</v>
      </c>
      <c r="D725" s="40">
        <v>15.4</v>
      </c>
      <c r="L725" s="124"/>
    </row>
    <row r="726" spans="1:12" x14ac:dyDescent="0.2">
      <c r="A726" s="60">
        <v>40150</v>
      </c>
      <c r="B726" s="40">
        <v>464.64</v>
      </c>
      <c r="C726" s="42">
        <v>50.268000000000001</v>
      </c>
      <c r="D726" s="40">
        <v>514.90800000000002</v>
      </c>
    </row>
    <row r="727" spans="1:12" x14ac:dyDescent="0.2">
      <c r="A727" s="60">
        <v>40151</v>
      </c>
      <c r="B727" s="40">
        <v>282.03999999999996</v>
      </c>
      <c r="C727" s="42">
        <v>0</v>
      </c>
      <c r="D727" s="40">
        <v>282.03999999999996</v>
      </c>
    </row>
    <row r="728" spans="1:12" x14ac:dyDescent="0.2">
      <c r="A728" s="60">
        <v>40154</v>
      </c>
      <c r="B728" s="40">
        <v>320.98</v>
      </c>
      <c r="C728" s="42">
        <v>8.85</v>
      </c>
      <c r="D728" s="40">
        <v>329.83000000000004</v>
      </c>
    </row>
    <row r="729" spans="1:12" x14ac:dyDescent="0.2">
      <c r="A729" s="60">
        <v>40157</v>
      </c>
      <c r="B729" s="40">
        <v>79.2</v>
      </c>
      <c r="C729" s="42">
        <v>0</v>
      </c>
      <c r="D729" s="40">
        <v>79.2</v>
      </c>
    </row>
    <row r="730" spans="1:12" x14ac:dyDescent="0.2">
      <c r="A730" s="60">
        <v>40159</v>
      </c>
      <c r="B730" s="40">
        <v>17.600000000000001</v>
      </c>
      <c r="C730" s="42">
        <v>0</v>
      </c>
      <c r="D730" s="40">
        <v>17.600000000000001</v>
      </c>
    </row>
    <row r="731" spans="1:12" x14ac:dyDescent="0.2">
      <c r="A731" s="60">
        <v>40161</v>
      </c>
      <c r="B731" s="40">
        <v>256.74</v>
      </c>
      <c r="C731" s="42">
        <v>0</v>
      </c>
      <c r="D731" s="40">
        <v>256.74</v>
      </c>
    </row>
    <row r="732" spans="1:12" x14ac:dyDescent="0.2">
      <c r="A732" s="60">
        <v>40162</v>
      </c>
      <c r="B732" s="40">
        <v>36.519999999999996</v>
      </c>
      <c r="C732" s="42">
        <v>0</v>
      </c>
      <c r="D732" s="40">
        <v>36.519999999999996</v>
      </c>
    </row>
    <row r="733" spans="1:12" x14ac:dyDescent="0.2">
      <c r="A733" s="60">
        <v>40168</v>
      </c>
      <c r="B733" s="40">
        <v>27.72</v>
      </c>
      <c r="C733" s="42">
        <v>0</v>
      </c>
      <c r="D733" s="40">
        <v>27.72</v>
      </c>
    </row>
    <row r="734" spans="1:12" x14ac:dyDescent="0.2">
      <c r="A734" s="60">
        <v>40169</v>
      </c>
      <c r="B734" s="40">
        <v>1068.0999999999999</v>
      </c>
      <c r="C734" s="42">
        <v>61.95</v>
      </c>
      <c r="D734" s="40">
        <v>1130.05</v>
      </c>
    </row>
    <row r="735" spans="1:12" x14ac:dyDescent="0.2">
      <c r="A735" s="60">
        <v>40170</v>
      </c>
      <c r="B735" s="40">
        <v>1354.76</v>
      </c>
      <c r="C735" s="42">
        <v>306.8</v>
      </c>
      <c r="D735" s="40">
        <v>1661.56</v>
      </c>
    </row>
    <row r="736" spans="1:12" x14ac:dyDescent="0.2">
      <c r="A736" s="60">
        <v>40171</v>
      </c>
      <c r="B736" s="40">
        <v>83.16</v>
      </c>
      <c r="C736" s="42">
        <v>0</v>
      </c>
      <c r="D736" s="40">
        <v>83.16</v>
      </c>
    </row>
    <row r="737" spans="1:16" x14ac:dyDescent="0.2">
      <c r="A737" s="60">
        <v>40173</v>
      </c>
      <c r="B737" s="40">
        <v>107.58</v>
      </c>
      <c r="C737" s="42">
        <v>0</v>
      </c>
      <c r="D737" s="40">
        <v>107.58</v>
      </c>
    </row>
    <row r="738" spans="1:16" x14ac:dyDescent="0.2">
      <c r="A738" s="60">
        <v>40174</v>
      </c>
      <c r="B738" s="40">
        <v>286</v>
      </c>
      <c r="C738" s="42">
        <v>0</v>
      </c>
      <c r="D738" s="40">
        <v>286</v>
      </c>
    </row>
    <row r="739" spans="1:16" x14ac:dyDescent="0.2">
      <c r="A739" s="60">
        <v>40175</v>
      </c>
      <c r="B739" s="40">
        <v>166.32</v>
      </c>
      <c r="C739" s="42">
        <v>0</v>
      </c>
      <c r="D739" s="40">
        <v>166.32</v>
      </c>
    </row>
    <row r="740" spans="1:16" x14ac:dyDescent="0.2">
      <c r="A740" s="60">
        <v>40176</v>
      </c>
      <c r="B740" s="40">
        <v>234.3</v>
      </c>
      <c r="C740" s="42">
        <v>0</v>
      </c>
      <c r="D740" s="40">
        <v>234.3</v>
      </c>
    </row>
    <row r="741" spans="1:16" x14ac:dyDescent="0.2">
      <c r="A741" s="60">
        <v>40177</v>
      </c>
      <c r="B741" s="40">
        <v>22</v>
      </c>
      <c r="C741" s="42">
        <v>0</v>
      </c>
      <c r="D741" s="40">
        <v>22</v>
      </c>
    </row>
    <row r="742" spans="1:16" x14ac:dyDescent="0.2">
      <c r="A742" s="60">
        <v>40178</v>
      </c>
      <c r="B742" s="40">
        <v>136.4</v>
      </c>
      <c r="C742" s="42">
        <v>0</v>
      </c>
      <c r="D742" s="40">
        <v>136.4</v>
      </c>
    </row>
    <row r="743" spans="1:16" x14ac:dyDescent="0.2">
      <c r="A743" s="60">
        <v>40180</v>
      </c>
      <c r="B743" s="40">
        <v>13.2</v>
      </c>
      <c r="C743" s="42">
        <v>0</v>
      </c>
      <c r="D743" s="40">
        <v>13.2</v>
      </c>
    </row>
    <row r="744" spans="1:16" x14ac:dyDescent="0.2">
      <c r="A744" s="60">
        <v>40181</v>
      </c>
      <c r="B744" s="40">
        <v>0</v>
      </c>
      <c r="C744" s="42">
        <v>29.5</v>
      </c>
      <c r="D744" s="40">
        <v>29.5</v>
      </c>
    </row>
    <row r="745" spans="1:16" x14ac:dyDescent="0.2">
      <c r="A745" s="60">
        <v>40182</v>
      </c>
      <c r="B745" s="40">
        <v>27.72</v>
      </c>
      <c r="C745" s="42">
        <v>0</v>
      </c>
      <c r="D745" s="40">
        <v>27.72</v>
      </c>
    </row>
    <row r="746" spans="1:16" x14ac:dyDescent="0.2">
      <c r="A746" s="60">
        <v>40183</v>
      </c>
      <c r="B746" s="40">
        <v>26.4</v>
      </c>
      <c r="C746" s="42">
        <v>0</v>
      </c>
      <c r="D746" s="40">
        <v>26.4</v>
      </c>
      <c r="O746"/>
      <c r="P746"/>
    </row>
    <row r="747" spans="1:16" x14ac:dyDescent="0.2">
      <c r="A747" s="60">
        <v>40185</v>
      </c>
      <c r="B747" s="40">
        <v>2483.3599999999997</v>
      </c>
      <c r="C747" s="42">
        <v>351.04999999999995</v>
      </c>
      <c r="D747" s="40">
        <v>2834.41</v>
      </c>
    </row>
    <row r="748" spans="1:16" x14ac:dyDescent="0.2">
      <c r="A748" s="60">
        <v>40186</v>
      </c>
      <c r="B748" s="40">
        <v>388.08</v>
      </c>
      <c r="C748" s="42">
        <v>20.65</v>
      </c>
      <c r="D748" s="40">
        <v>408.72999999999996</v>
      </c>
      <c r="I748" s="104"/>
      <c r="J748" s="104"/>
      <c r="K748" s="104"/>
      <c r="L748" s="104"/>
    </row>
    <row r="749" spans="1:16" x14ac:dyDescent="0.2">
      <c r="A749" s="60">
        <v>40191</v>
      </c>
      <c r="B749" s="40">
        <v>8.8000000000000007</v>
      </c>
      <c r="C749" s="42">
        <v>0</v>
      </c>
      <c r="D749" s="40">
        <v>8.8000000000000007</v>
      </c>
    </row>
    <row r="750" spans="1:16" x14ac:dyDescent="0.2">
      <c r="A750" s="60">
        <v>40192</v>
      </c>
      <c r="B750" s="40">
        <v>115.5</v>
      </c>
      <c r="C750" s="42">
        <v>0</v>
      </c>
      <c r="D750" s="40">
        <v>115.5</v>
      </c>
    </row>
    <row r="751" spans="1:16" x14ac:dyDescent="0.2">
      <c r="A751" s="60">
        <v>40193</v>
      </c>
      <c r="B751" s="40">
        <v>3.96</v>
      </c>
      <c r="C751" s="42">
        <v>0</v>
      </c>
      <c r="D751" s="40">
        <v>3.96</v>
      </c>
      <c r="I751" s="104"/>
      <c r="J751" s="104"/>
    </row>
    <row r="752" spans="1:16" x14ac:dyDescent="0.2">
      <c r="A752" s="60">
        <v>40196</v>
      </c>
      <c r="B752" s="40">
        <v>13.86</v>
      </c>
      <c r="C752" s="42">
        <v>0</v>
      </c>
      <c r="D752" s="40">
        <v>13.86</v>
      </c>
    </row>
    <row r="753" spans="1:10" x14ac:dyDescent="0.2">
      <c r="A753" s="60">
        <v>40197</v>
      </c>
      <c r="B753" s="40">
        <v>22</v>
      </c>
      <c r="C753" s="42">
        <v>0</v>
      </c>
      <c r="D753" s="40">
        <v>22</v>
      </c>
    </row>
    <row r="754" spans="1:10" x14ac:dyDescent="0.2">
      <c r="A754" s="60">
        <v>40208</v>
      </c>
      <c r="B754" s="40">
        <v>22</v>
      </c>
      <c r="C754" s="42">
        <v>14.75</v>
      </c>
      <c r="D754" s="40">
        <v>36.75</v>
      </c>
      <c r="I754" s="104"/>
      <c r="J754" s="104"/>
    </row>
    <row r="755" spans="1:10" x14ac:dyDescent="0.2">
      <c r="A755" s="60">
        <v>40238</v>
      </c>
      <c r="B755" s="40">
        <v>4.4000000000000004</v>
      </c>
      <c r="C755" s="42">
        <v>0</v>
      </c>
      <c r="D755" s="40">
        <v>4.4000000000000004</v>
      </c>
    </row>
    <row r="756" spans="1:10" x14ac:dyDescent="0.2">
      <c r="A756" s="60">
        <v>40242</v>
      </c>
      <c r="B756" s="40">
        <v>21.56</v>
      </c>
      <c r="C756" s="42">
        <v>0</v>
      </c>
      <c r="D756" s="40">
        <v>21.56</v>
      </c>
    </row>
    <row r="757" spans="1:10" x14ac:dyDescent="0.2">
      <c r="A757" s="60">
        <v>40243</v>
      </c>
      <c r="B757" s="40">
        <v>11</v>
      </c>
      <c r="C757" s="42">
        <v>0</v>
      </c>
      <c r="D757" s="40">
        <v>11</v>
      </c>
    </row>
    <row r="758" spans="1:10" x14ac:dyDescent="0.2">
      <c r="A758" s="60">
        <v>40257</v>
      </c>
      <c r="B758" s="40">
        <v>88</v>
      </c>
      <c r="C758" s="42">
        <v>44.25</v>
      </c>
      <c r="D758" s="40">
        <v>132.25</v>
      </c>
    </row>
    <row r="759" spans="1:10" x14ac:dyDescent="0.2">
      <c r="A759" s="60">
        <v>40259</v>
      </c>
      <c r="B759" s="40">
        <v>2.2000000000000002</v>
      </c>
      <c r="C759" s="42">
        <v>0</v>
      </c>
      <c r="D759" s="40">
        <v>2.2000000000000002</v>
      </c>
      <c r="I759" s="104"/>
      <c r="J759" s="104"/>
    </row>
    <row r="760" spans="1:10" x14ac:dyDescent="0.2">
      <c r="A760" s="60">
        <v>40260</v>
      </c>
      <c r="B760" s="40">
        <v>15.4</v>
      </c>
      <c r="C760" s="42">
        <v>0</v>
      </c>
      <c r="D760" s="40">
        <v>15.4</v>
      </c>
    </row>
    <row r="761" spans="1:10" x14ac:dyDescent="0.2">
      <c r="A761" s="60">
        <v>40266</v>
      </c>
      <c r="B761" s="40">
        <v>33</v>
      </c>
      <c r="C761" s="42">
        <v>0</v>
      </c>
      <c r="D761" s="40">
        <v>33</v>
      </c>
    </row>
    <row r="762" spans="1:10" x14ac:dyDescent="0.2">
      <c r="A762" s="60">
        <v>40497</v>
      </c>
      <c r="B762" s="40">
        <v>3.08</v>
      </c>
      <c r="C762" s="42">
        <v>0</v>
      </c>
      <c r="D762" s="40">
        <v>3.08</v>
      </c>
    </row>
    <row r="763" spans="1:10" x14ac:dyDescent="0.2">
      <c r="A763" s="60">
        <v>40500</v>
      </c>
      <c r="B763" s="40">
        <v>49.72</v>
      </c>
      <c r="C763" s="42">
        <v>0</v>
      </c>
      <c r="D763" s="40">
        <v>49.72</v>
      </c>
    </row>
    <row r="764" spans="1:10" x14ac:dyDescent="0.2">
      <c r="A764" s="60">
        <v>40513</v>
      </c>
      <c r="B764" s="40">
        <v>35.200000000000003</v>
      </c>
      <c r="C764" s="42">
        <v>0</v>
      </c>
      <c r="D764" s="40">
        <v>35.200000000000003</v>
      </c>
    </row>
    <row r="765" spans="1:10" x14ac:dyDescent="0.2">
      <c r="A765" s="60">
        <v>40515</v>
      </c>
      <c r="B765" s="40">
        <v>33</v>
      </c>
      <c r="C765" s="42">
        <v>0</v>
      </c>
      <c r="D765" s="40">
        <v>33</v>
      </c>
    </row>
    <row r="766" spans="1:10" x14ac:dyDescent="0.2">
      <c r="A766" s="60">
        <v>40516</v>
      </c>
      <c r="B766" s="40">
        <v>404.8</v>
      </c>
      <c r="C766" s="42">
        <v>56.05</v>
      </c>
      <c r="D766" s="40">
        <v>460.85</v>
      </c>
    </row>
    <row r="767" spans="1:10" x14ac:dyDescent="0.2">
      <c r="A767" s="60">
        <v>40521</v>
      </c>
      <c r="B767" s="40">
        <v>387.2</v>
      </c>
      <c r="C767" s="42">
        <v>0</v>
      </c>
      <c r="D767" s="40">
        <v>387.2</v>
      </c>
    </row>
    <row r="768" spans="1:10" x14ac:dyDescent="0.2">
      <c r="A768" s="60">
        <v>40523</v>
      </c>
      <c r="B768" s="40">
        <v>13.2</v>
      </c>
      <c r="C768" s="42">
        <v>0</v>
      </c>
      <c r="D768" s="40">
        <v>13.2</v>
      </c>
    </row>
    <row r="769" spans="1:4" x14ac:dyDescent="0.2">
      <c r="A769" s="60">
        <v>40524</v>
      </c>
      <c r="B769" s="40">
        <v>154</v>
      </c>
      <c r="C769" s="42">
        <v>29.5</v>
      </c>
      <c r="D769" s="40">
        <v>183.5</v>
      </c>
    </row>
    <row r="770" spans="1:4" x14ac:dyDescent="0.2">
      <c r="A770" s="60">
        <v>40525</v>
      </c>
      <c r="B770" s="40">
        <v>8.8000000000000007</v>
      </c>
      <c r="C770" s="42">
        <v>0</v>
      </c>
      <c r="D770" s="40">
        <v>8.8000000000000007</v>
      </c>
    </row>
    <row r="771" spans="1:4" x14ac:dyDescent="0.2">
      <c r="A771" s="60">
        <v>40526</v>
      </c>
      <c r="B771" s="40">
        <v>30.8</v>
      </c>
      <c r="C771" s="42">
        <v>0</v>
      </c>
      <c r="D771" s="40">
        <v>30.8</v>
      </c>
    </row>
    <row r="772" spans="1:4" x14ac:dyDescent="0.2">
      <c r="A772" s="60">
        <v>40527</v>
      </c>
      <c r="B772" s="40">
        <v>81.400000000000006</v>
      </c>
      <c r="C772" s="42">
        <v>0</v>
      </c>
      <c r="D772" s="40">
        <v>81.400000000000006</v>
      </c>
    </row>
    <row r="773" spans="1:4" x14ac:dyDescent="0.2">
      <c r="A773" s="60">
        <v>40528</v>
      </c>
      <c r="B773" s="40">
        <v>66</v>
      </c>
      <c r="C773" s="42">
        <v>0</v>
      </c>
      <c r="D773" s="40">
        <v>66</v>
      </c>
    </row>
    <row r="774" spans="1:4" x14ac:dyDescent="0.2">
      <c r="A774" s="60">
        <v>40530</v>
      </c>
      <c r="B774" s="40">
        <v>94.6</v>
      </c>
      <c r="C774" s="42">
        <v>0</v>
      </c>
      <c r="D774" s="40">
        <v>94.6</v>
      </c>
    </row>
    <row r="775" spans="1:4" x14ac:dyDescent="0.2">
      <c r="A775" s="60">
        <v>40533</v>
      </c>
      <c r="B775" s="40">
        <v>281.60000000000002</v>
      </c>
      <c r="C775" s="42">
        <v>44.25</v>
      </c>
      <c r="D775" s="40">
        <v>325.85000000000002</v>
      </c>
    </row>
    <row r="776" spans="1:4" x14ac:dyDescent="0.2">
      <c r="A776" s="60">
        <v>40534</v>
      </c>
      <c r="B776" s="40">
        <v>255.2</v>
      </c>
      <c r="C776" s="42">
        <v>0</v>
      </c>
      <c r="D776" s="40">
        <v>255.2</v>
      </c>
    </row>
    <row r="777" spans="1:4" x14ac:dyDescent="0.2">
      <c r="A777" s="60">
        <v>40536</v>
      </c>
      <c r="B777" s="40">
        <v>2.2000000000000002</v>
      </c>
      <c r="C777" s="42">
        <v>0</v>
      </c>
      <c r="D777" s="40">
        <v>2.2000000000000002</v>
      </c>
    </row>
    <row r="778" spans="1:4" x14ac:dyDescent="0.2">
      <c r="A778" s="60">
        <v>40543</v>
      </c>
      <c r="B778" s="40">
        <v>4449.0600000000004</v>
      </c>
      <c r="C778" s="42">
        <v>177</v>
      </c>
      <c r="D778" s="40">
        <v>4626.0600000000004</v>
      </c>
    </row>
    <row r="779" spans="1:4" x14ac:dyDescent="0.2">
      <c r="A779" s="52">
        <v>40546</v>
      </c>
      <c r="B779" s="42">
        <v>110.88</v>
      </c>
      <c r="C779" s="42">
        <v>0</v>
      </c>
      <c r="D779" s="42">
        <v>110.88</v>
      </c>
    </row>
    <row r="780" spans="1:4" x14ac:dyDescent="0.2">
      <c r="A780" s="52">
        <v>40547</v>
      </c>
      <c r="B780" s="42">
        <v>5.5439999999999996</v>
      </c>
      <c r="C780" s="42">
        <v>0</v>
      </c>
      <c r="D780" s="42">
        <v>5.5439999999999996</v>
      </c>
    </row>
    <row r="781" spans="1:4" x14ac:dyDescent="0.2">
      <c r="A781" s="52">
        <v>40548</v>
      </c>
      <c r="B781" s="42">
        <v>715.44</v>
      </c>
      <c r="C781" s="42">
        <v>295</v>
      </c>
      <c r="D781" s="42">
        <v>1010.44</v>
      </c>
    </row>
    <row r="782" spans="1:4" x14ac:dyDescent="0.2">
      <c r="A782" s="52">
        <v>40549</v>
      </c>
      <c r="B782" s="42">
        <v>321.2</v>
      </c>
      <c r="C782" s="42">
        <v>0</v>
      </c>
      <c r="D782" s="42">
        <v>321.2</v>
      </c>
    </row>
    <row r="783" spans="1:4" x14ac:dyDescent="0.2">
      <c r="A783" s="52">
        <v>40550</v>
      </c>
      <c r="B783" s="42">
        <v>210.32</v>
      </c>
      <c r="C783" s="42">
        <v>112.1</v>
      </c>
      <c r="D783" s="42">
        <v>322.41999999999996</v>
      </c>
    </row>
    <row r="784" spans="1:4" x14ac:dyDescent="0.2">
      <c r="A784" s="52">
        <v>40551</v>
      </c>
      <c r="B784" s="42">
        <v>26.4</v>
      </c>
      <c r="C784" s="42">
        <v>0</v>
      </c>
      <c r="D784" s="42">
        <v>26.4</v>
      </c>
    </row>
    <row r="785" spans="1:4" x14ac:dyDescent="0.2">
      <c r="A785" s="52">
        <v>40553</v>
      </c>
      <c r="B785" s="42">
        <v>279.83999999999997</v>
      </c>
      <c r="C785" s="42">
        <v>59</v>
      </c>
      <c r="D785" s="42">
        <v>338.84</v>
      </c>
    </row>
    <row r="786" spans="1:4" x14ac:dyDescent="0.2">
      <c r="A786" s="52">
        <v>40554</v>
      </c>
      <c r="B786" s="42">
        <v>1781.12</v>
      </c>
      <c r="C786" s="42">
        <v>67.849999999999994</v>
      </c>
      <c r="D786" s="42">
        <v>1848.9699999999998</v>
      </c>
    </row>
    <row r="787" spans="1:4" x14ac:dyDescent="0.2">
      <c r="A787" s="84">
        <v>40555</v>
      </c>
      <c r="B787" s="36">
        <v>321.2</v>
      </c>
      <c r="C787" s="37">
        <v>14.75</v>
      </c>
      <c r="D787" s="37">
        <v>335.95</v>
      </c>
    </row>
    <row r="788" spans="1:4" x14ac:dyDescent="0.2">
      <c r="A788" s="73">
        <v>40556</v>
      </c>
      <c r="B788" s="41">
        <v>404.8</v>
      </c>
      <c r="C788" s="40">
        <v>88.5</v>
      </c>
      <c r="D788" s="40">
        <v>493.3</v>
      </c>
    </row>
    <row r="789" spans="1:4" x14ac:dyDescent="0.2">
      <c r="A789" s="73">
        <v>40557</v>
      </c>
      <c r="B789" s="41">
        <v>673.19999999999993</v>
      </c>
      <c r="C789" s="42">
        <v>59</v>
      </c>
      <c r="D789" s="40">
        <v>732.2</v>
      </c>
    </row>
    <row r="790" spans="1:4" x14ac:dyDescent="0.2">
      <c r="A790" s="73">
        <v>40558</v>
      </c>
      <c r="B790" s="41">
        <v>2.2000000000000002</v>
      </c>
      <c r="C790" s="42">
        <v>0</v>
      </c>
      <c r="D790" s="40">
        <v>2.2000000000000002</v>
      </c>
    </row>
    <row r="791" spans="1:4" x14ac:dyDescent="0.2">
      <c r="A791" s="73">
        <v>40559</v>
      </c>
      <c r="B791" s="41">
        <v>88</v>
      </c>
      <c r="C791" s="42">
        <v>0</v>
      </c>
      <c r="D791" s="40">
        <v>88</v>
      </c>
    </row>
    <row r="792" spans="1:4" x14ac:dyDescent="0.2">
      <c r="A792" s="73">
        <v>40560</v>
      </c>
      <c r="B792" s="41">
        <v>1207.8</v>
      </c>
      <c r="C792" s="42">
        <v>118</v>
      </c>
      <c r="D792" s="40">
        <v>1325.8</v>
      </c>
    </row>
    <row r="793" spans="1:4" x14ac:dyDescent="0.2">
      <c r="A793" s="73">
        <v>40561</v>
      </c>
      <c r="B793" s="41">
        <v>255.15600000000001</v>
      </c>
      <c r="C793" s="42">
        <v>0</v>
      </c>
      <c r="D793" s="40">
        <v>255.15600000000001</v>
      </c>
    </row>
    <row r="794" spans="1:4" x14ac:dyDescent="0.2">
      <c r="A794" s="73">
        <v>40565</v>
      </c>
      <c r="B794" s="41">
        <v>8.8000000000000007</v>
      </c>
      <c r="C794" s="42">
        <v>11.799999999999999</v>
      </c>
      <c r="D794" s="40">
        <v>20.6</v>
      </c>
    </row>
    <row r="795" spans="1:4" x14ac:dyDescent="0.2">
      <c r="A795" s="73">
        <v>40567</v>
      </c>
      <c r="B795" s="41">
        <v>721.59999999999991</v>
      </c>
      <c r="C795" s="42">
        <v>0</v>
      </c>
      <c r="D795" s="40">
        <v>721.59999999999991</v>
      </c>
    </row>
    <row r="796" spans="1:4" x14ac:dyDescent="0.2">
      <c r="A796" s="73">
        <v>40569</v>
      </c>
      <c r="B796" s="41">
        <v>66</v>
      </c>
      <c r="C796" s="42">
        <v>0</v>
      </c>
      <c r="D796" s="40">
        <v>66</v>
      </c>
    </row>
    <row r="797" spans="1:4" x14ac:dyDescent="0.2">
      <c r="A797" s="73">
        <v>40570</v>
      </c>
      <c r="B797" s="41">
        <v>937.2</v>
      </c>
      <c r="C797" s="42">
        <v>118</v>
      </c>
      <c r="D797" s="40">
        <v>1055.2</v>
      </c>
    </row>
    <row r="798" spans="1:4" x14ac:dyDescent="0.2">
      <c r="A798" s="73">
        <v>40571</v>
      </c>
      <c r="B798" s="41">
        <v>55.44</v>
      </c>
      <c r="C798" s="42">
        <v>14.75</v>
      </c>
      <c r="D798" s="40">
        <v>70.19</v>
      </c>
    </row>
    <row r="799" spans="1:4" x14ac:dyDescent="0.2">
      <c r="A799" s="73">
        <v>40572</v>
      </c>
      <c r="B799" s="41">
        <v>154.88</v>
      </c>
      <c r="C799" s="42">
        <v>0</v>
      </c>
      <c r="D799" s="40">
        <v>154.88</v>
      </c>
    </row>
    <row r="800" spans="1:4" x14ac:dyDescent="0.2">
      <c r="A800" s="73">
        <v>40574</v>
      </c>
      <c r="B800" s="41">
        <v>950.4</v>
      </c>
      <c r="C800" s="42">
        <v>132.75</v>
      </c>
      <c r="D800" s="40">
        <v>1083.1500000000001</v>
      </c>
    </row>
    <row r="801" spans="1:10" x14ac:dyDescent="0.2">
      <c r="A801" s="73">
        <v>40575</v>
      </c>
      <c r="B801" s="41">
        <v>52.667999999999999</v>
      </c>
      <c r="C801" s="42">
        <v>23.599999999999998</v>
      </c>
      <c r="D801" s="40">
        <v>76.268000000000001</v>
      </c>
    </row>
    <row r="802" spans="1:10" x14ac:dyDescent="0.2">
      <c r="A802" s="73">
        <v>40576</v>
      </c>
      <c r="B802" s="41">
        <v>27.72</v>
      </c>
      <c r="C802" s="42">
        <v>0</v>
      </c>
      <c r="D802" s="40">
        <v>27.72</v>
      </c>
    </row>
    <row r="803" spans="1:10" x14ac:dyDescent="0.2">
      <c r="A803" s="73">
        <v>40580</v>
      </c>
      <c r="B803" s="41">
        <v>88</v>
      </c>
      <c r="C803" s="42">
        <v>14.75</v>
      </c>
      <c r="D803" s="40">
        <v>102.75</v>
      </c>
    </row>
    <row r="804" spans="1:10" x14ac:dyDescent="0.2">
      <c r="A804" s="73">
        <v>40581</v>
      </c>
      <c r="B804" s="41">
        <v>562.76</v>
      </c>
      <c r="C804" s="42">
        <v>0</v>
      </c>
      <c r="D804" s="40">
        <v>562.76</v>
      </c>
    </row>
    <row r="805" spans="1:10" x14ac:dyDescent="0.2">
      <c r="A805" s="73">
        <v>40582</v>
      </c>
      <c r="B805" s="41">
        <v>616</v>
      </c>
      <c r="C805" s="42">
        <v>0</v>
      </c>
      <c r="D805" s="40">
        <v>616</v>
      </c>
    </row>
    <row r="806" spans="1:10" x14ac:dyDescent="0.2">
      <c r="A806" s="73">
        <v>40584</v>
      </c>
      <c r="B806" s="41">
        <v>27.72</v>
      </c>
      <c r="C806" s="42">
        <v>0</v>
      </c>
      <c r="D806" s="40">
        <v>27.72</v>
      </c>
    </row>
    <row r="807" spans="1:10" x14ac:dyDescent="0.2">
      <c r="A807" s="73">
        <v>40585</v>
      </c>
      <c r="B807" s="41">
        <v>110.88</v>
      </c>
      <c r="C807" s="42">
        <v>20.65</v>
      </c>
      <c r="D807" s="40">
        <v>131.53</v>
      </c>
    </row>
    <row r="808" spans="1:10" x14ac:dyDescent="0.2">
      <c r="A808" s="73">
        <v>40586</v>
      </c>
      <c r="B808" s="41">
        <v>102.52</v>
      </c>
      <c r="C808" s="42">
        <v>0</v>
      </c>
      <c r="D808" s="40">
        <v>102.52</v>
      </c>
      <c r="I808" s="104"/>
      <c r="J808" s="104"/>
    </row>
    <row r="809" spans="1:10" x14ac:dyDescent="0.2">
      <c r="A809" s="73">
        <v>40588</v>
      </c>
      <c r="B809" s="41">
        <v>55.44</v>
      </c>
      <c r="C809" s="42">
        <v>0</v>
      </c>
      <c r="D809" s="40">
        <v>55.44</v>
      </c>
      <c r="I809" s="91"/>
      <c r="J809" s="91"/>
    </row>
    <row r="810" spans="1:10" x14ac:dyDescent="0.2">
      <c r="A810" s="73">
        <v>40595</v>
      </c>
      <c r="B810" s="41">
        <v>5404.96</v>
      </c>
      <c r="C810" s="42">
        <v>132.75</v>
      </c>
      <c r="D810" s="40">
        <v>5537.71</v>
      </c>
      <c r="I810" s="91"/>
      <c r="J810" s="91"/>
    </row>
    <row r="811" spans="1:10" x14ac:dyDescent="0.2">
      <c r="A811" s="73">
        <v>40596</v>
      </c>
      <c r="B811" s="41">
        <v>429.66</v>
      </c>
      <c r="C811" s="42">
        <v>0</v>
      </c>
      <c r="D811" s="40">
        <v>429.66</v>
      </c>
    </row>
    <row r="812" spans="1:10" x14ac:dyDescent="0.2">
      <c r="A812" s="73">
        <v>40598</v>
      </c>
      <c r="B812" s="41">
        <v>121.44</v>
      </c>
      <c r="C812" s="42">
        <v>0</v>
      </c>
      <c r="D812" s="40">
        <v>121.44</v>
      </c>
    </row>
    <row r="813" spans="1:10" x14ac:dyDescent="0.2">
      <c r="A813" s="73">
        <v>40599</v>
      </c>
      <c r="B813" s="41">
        <v>259.512</v>
      </c>
      <c r="C813" s="42">
        <v>47.199999999999996</v>
      </c>
      <c r="D813" s="40">
        <v>306.71199999999999</v>
      </c>
    </row>
    <row r="814" spans="1:10" x14ac:dyDescent="0.2">
      <c r="A814" s="73">
        <v>40600</v>
      </c>
      <c r="B814" s="41">
        <v>66</v>
      </c>
      <c r="C814" s="42">
        <v>0</v>
      </c>
      <c r="D814" s="40">
        <v>66</v>
      </c>
    </row>
    <row r="815" spans="1:10" x14ac:dyDescent="0.2">
      <c r="A815" s="73">
        <v>40602</v>
      </c>
      <c r="B815" s="41">
        <v>188.1</v>
      </c>
      <c r="C815" s="42">
        <v>0</v>
      </c>
      <c r="D815" s="40">
        <v>188.1</v>
      </c>
    </row>
    <row r="816" spans="1:10" x14ac:dyDescent="0.2">
      <c r="A816" s="73">
        <v>40606</v>
      </c>
      <c r="B816" s="41">
        <v>22.175999999999998</v>
      </c>
      <c r="C816" s="42">
        <v>18.172000000000001</v>
      </c>
      <c r="D816" s="40">
        <v>40.347999999999999</v>
      </c>
    </row>
    <row r="817" spans="1:4" x14ac:dyDescent="0.2">
      <c r="A817" s="73">
        <v>40607</v>
      </c>
      <c r="B817" s="41">
        <v>718.07999999999993</v>
      </c>
      <c r="C817" s="42">
        <v>0</v>
      </c>
      <c r="D817" s="40">
        <v>718.07999999999993</v>
      </c>
    </row>
    <row r="818" spans="1:4" x14ac:dyDescent="0.2">
      <c r="A818" s="73">
        <v>40609</v>
      </c>
      <c r="B818" s="41">
        <v>11.572000000000001</v>
      </c>
      <c r="C818" s="42">
        <v>0</v>
      </c>
      <c r="D818" s="40">
        <v>11.572000000000001</v>
      </c>
    </row>
    <row r="819" spans="1:4" x14ac:dyDescent="0.2">
      <c r="A819" s="73">
        <v>40611</v>
      </c>
      <c r="B819" s="41">
        <v>1107.48</v>
      </c>
      <c r="C819" s="42">
        <v>72.688000000000002</v>
      </c>
      <c r="D819" s="40">
        <v>1180.1680000000001</v>
      </c>
    </row>
    <row r="820" spans="1:4" x14ac:dyDescent="0.2">
      <c r="A820" s="73">
        <v>40613</v>
      </c>
      <c r="B820" s="41">
        <v>27.72</v>
      </c>
      <c r="C820" s="42">
        <v>0</v>
      </c>
      <c r="D820" s="40">
        <v>27.72</v>
      </c>
    </row>
    <row r="821" spans="1:4" x14ac:dyDescent="0.2">
      <c r="A821" s="73">
        <v>40616</v>
      </c>
      <c r="B821" s="41">
        <v>91.96</v>
      </c>
      <c r="C821" s="42">
        <v>0</v>
      </c>
      <c r="D821" s="40">
        <v>91.96</v>
      </c>
    </row>
    <row r="822" spans="1:4" x14ac:dyDescent="0.2">
      <c r="A822" s="73">
        <v>40617</v>
      </c>
      <c r="B822" s="41">
        <v>168.07999999999998</v>
      </c>
      <c r="C822" s="42">
        <v>0</v>
      </c>
      <c r="D822" s="40">
        <v>168.07999999999998</v>
      </c>
    </row>
    <row r="823" spans="1:4" x14ac:dyDescent="0.2">
      <c r="A823" s="73">
        <v>40618</v>
      </c>
      <c r="B823" s="41">
        <v>27.06</v>
      </c>
      <c r="C823" s="42">
        <v>0</v>
      </c>
      <c r="D823" s="40">
        <v>27.06</v>
      </c>
    </row>
    <row r="824" spans="1:4" x14ac:dyDescent="0.2">
      <c r="A824" s="73">
        <v>40625</v>
      </c>
      <c r="B824" s="41">
        <v>1025.2</v>
      </c>
      <c r="C824" s="42">
        <v>77.88</v>
      </c>
      <c r="D824" s="40">
        <v>1103.08</v>
      </c>
    </row>
    <row r="825" spans="1:4" x14ac:dyDescent="0.2">
      <c r="A825" s="73">
        <v>40626</v>
      </c>
      <c r="B825" s="41">
        <v>406.56</v>
      </c>
      <c r="C825" s="42">
        <v>0</v>
      </c>
      <c r="D825" s="40">
        <v>406.56</v>
      </c>
    </row>
    <row r="826" spans="1:4" x14ac:dyDescent="0.2">
      <c r="A826" s="73">
        <v>40627</v>
      </c>
      <c r="B826" s="41">
        <v>195.58</v>
      </c>
      <c r="C826" s="42">
        <v>0</v>
      </c>
      <c r="D826" s="40">
        <v>195.58</v>
      </c>
    </row>
    <row r="827" spans="1:4" x14ac:dyDescent="0.2">
      <c r="A827" s="73">
        <v>40631</v>
      </c>
      <c r="B827" s="41">
        <v>13.86</v>
      </c>
      <c r="C827" s="42">
        <v>0</v>
      </c>
      <c r="D827" s="40">
        <v>13.86</v>
      </c>
    </row>
    <row r="828" spans="1:4" x14ac:dyDescent="0.2">
      <c r="A828" s="73">
        <v>40632</v>
      </c>
      <c r="B828" s="41">
        <v>27.72</v>
      </c>
      <c r="C828" s="42">
        <v>0</v>
      </c>
      <c r="D828" s="40">
        <v>27.72</v>
      </c>
    </row>
    <row r="829" spans="1:4" x14ac:dyDescent="0.2">
      <c r="A829" s="73">
        <v>40633</v>
      </c>
      <c r="B829" s="41">
        <v>76.295999999999992</v>
      </c>
      <c r="C829" s="42">
        <v>0</v>
      </c>
      <c r="D829" s="40">
        <v>76.295999999999992</v>
      </c>
    </row>
    <row r="1066" spans="1:4" x14ac:dyDescent="0.2">
      <c r="A1066" s="47"/>
      <c r="B1066" s="47"/>
      <c r="C1066" s="48"/>
      <c r="D1066" s="48"/>
    </row>
    <row r="1067" spans="1:4" x14ac:dyDescent="0.2">
      <c r="A1067" s="61"/>
      <c r="B1067" s="61"/>
      <c r="D1067" s="104"/>
    </row>
    <row r="1068" spans="1:4" x14ac:dyDescent="0.2">
      <c r="A1068" s="61"/>
      <c r="B1068" s="61"/>
      <c r="D1068" s="104"/>
    </row>
    <row r="1069" spans="1:4" x14ac:dyDescent="0.2">
      <c r="A1069" s="61"/>
      <c r="B1069" s="61"/>
      <c r="D1069" s="104"/>
    </row>
    <row r="1070" spans="1:4" x14ac:dyDescent="0.2">
      <c r="A1070" s="61"/>
      <c r="B1070" s="61"/>
      <c r="D1070" s="104"/>
    </row>
    <row r="1071" spans="1:4" x14ac:dyDescent="0.2">
      <c r="A1071" s="61"/>
      <c r="B1071" s="61"/>
      <c r="D1071" s="104"/>
    </row>
    <row r="1072" spans="1:4" x14ac:dyDescent="0.2">
      <c r="A1072" s="61"/>
      <c r="B1072" s="61"/>
      <c r="D1072" s="104"/>
    </row>
    <row r="1073" spans="1:4" x14ac:dyDescent="0.2">
      <c r="A1073" s="61"/>
      <c r="B1073" s="61"/>
      <c r="D1073" s="104"/>
    </row>
    <row r="1074" spans="1:4" x14ac:dyDescent="0.2">
      <c r="A1074" s="61"/>
      <c r="B1074" s="61"/>
      <c r="D1074" s="104"/>
    </row>
    <row r="1075" spans="1:4" x14ac:dyDescent="0.2">
      <c r="A1075" s="61"/>
      <c r="B1075" s="61"/>
      <c r="D1075" s="104"/>
    </row>
    <row r="1076" spans="1:4" x14ac:dyDescent="0.2">
      <c r="A1076" s="61"/>
      <c r="B1076" s="61"/>
      <c r="D1076" s="104"/>
    </row>
    <row r="1077" spans="1:4" x14ac:dyDescent="0.2">
      <c r="A1077" s="61"/>
      <c r="B1077" s="61"/>
      <c r="D1077" s="104"/>
    </row>
    <row r="1078" spans="1:4" x14ac:dyDescent="0.2">
      <c r="A1078" s="61"/>
      <c r="B1078" s="61"/>
      <c r="D1078" s="104"/>
    </row>
    <row r="1079" spans="1:4" x14ac:dyDescent="0.2">
      <c r="A1079" s="61"/>
      <c r="B1079" s="61"/>
      <c r="D1079" s="104"/>
    </row>
    <row r="1080" spans="1:4" x14ac:dyDescent="0.2">
      <c r="A1080" s="61"/>
      <c r="B1080" s="61"/>
      <c r="D1080" s="104"/>
    </row>
    <row r="1081" spans="1:4" x14ac:dyDescent="0.2">
      <c r="A1081" s="61"/>
      <c r="B1081" s="61"/>
      <c r="D1081" s="104"/>
    </row>
    <row r="1082" spans="1:4" x14ac:dyDescent="0.2">
      <c r="A1082" s="61"/>
      <c r="B1082" s="61"/>
      <c r="D1082" s="104"/>
    </row>
    <row r="1083" spans="1:4" x14ac:dyDescent="0.2">
      <c r="A1083" s="61"/>
      <c r="B1083" s="61"/>
      <c r="D1083" s="104"/>
    </row>
    <row r="1084" spans="1:4" x14ac:dyDescent="0.2">
      <c r="A1084" s="61"/>
      <c r="B1084" s="61"/>
      <c r="D1084" s="104"/>
    </row>
    <row r="1085" spans="1:4" x14ac:dyDescent="0.2">
      <c r="A1085" s="61"/>
      <c r="B1085" s="61"/>
      <c r="D1085" s="104"/>
    </row>
    <row r="1086" spans="1:4" x14ac:dyDescent="0.2">
      <c r="A1086" s="61"/>
      <c r="B1086" s="61"/>
      <c r="D1086" s="104"/>
    </row>
    <row r="1087" spans="1:4" x14ac:dyDescent="0.2">
      <c r="A1087" s="61"/>
      <c r="B1087" s="61"/>
      <c r="D1087" s="104"/>
    </row>
    <row r="1088" spans="1:4" x14ac:dyDescent="0.2">
      <c r="A1088" s="61"/>
      <c r="B1088" s="61"/>
      <c r="D1088" s="104"/>
    </row>
    <row r="1089" spans="1:4" x14ac:dyDescent="0.2">
      <c r="A1089" s="61"/>
      <c r="B1089" s="61"/>
      <c r="D1089" s="104"/>
    </row>
    <row r="1090" spans="1:4" x14ac:dyDescent="0.2">
      <c r="A1090" s="61"/>
      <c r="B1090" s="61"/>
      <c r="D1090" s="104"/>
    </row>
    <row r="1091" spans="1:4" x14ac:dyDescent="0.2">
      <c r="A1091" s="61"/>
      <c r="B1091" s="61"/>
      <c r="D1091" s="104"/>
    </row>
    <row r="1092" spans="1:4" x14ac:dyDescent="0.2">
      <c r="A1092" s="61"/>
      <c r="B1092" s="61"/>
      <c r="D1092" s="104"/>
    </row>
    <row r="1093" spans="1:4" x14ac:dyDescent="0.2">
      <c r="A1093" s="61"/>
      <c r="B1093" s="61"/>
      <c r="D1093" s="104"/>
    </row>
    <row r="1094" spans="1:4" x14ac:dyDescent="0.2">
      <c r="A1094" s="61"/>
      <c r="B1094" s="61"/>
      <c r="D1094" s="104"/>
    </row>
    <row r="1095" spans="1:4" x14ac:dyDescent="0.2">
      <c r="A1095" s="61"/>
      <c r="B1095" s="61"/>
      <c r="D1095" s="104"/>
    </row>
    <row r="1096" spans="1:4" x14ac:dyDescent="0.2">
      <c r="A1096" s="61"/>
      <c r="B1096" s="61"/>
      <c r="D1096" s="104"/>
    </row>
    <row r="1097" spans="1:4" x14ac:dyDescent="0.2">
      <c r="A1097" s="61"/>
      <c r="B1097" s="61"/>
      <c r="D1097" s="104"/>
    </row>
    <row r="1098" spans="1:4" x14ac:dyDescent="0.2">
      <c r="A1098" s="61"/>
      <c r="B1098" s="61"/>
      <c r="D1098" s="104"/>
    </row>
    <row r="1099" spans="1:4" x14ac:dyDescent="0.2">
      <c r="A1099" s="61"/>
      <c r="B1099" s="61"/>
      <c r="D1099" s="104"/>
    </row>
    <row r="1100" spans="1:4" x14ac:dyDescent="0.2">
      <c r="A1100" s="61"/>
      <c r="B1100" s="61"/>
      <c r="D1100" s="104"/>
    </row>
    <row r="1101" spans="1:4" x14ac:dyDescent="0.2">
      <c r="A1101" s="61"/>
      <c r="B1101" s="61"/>
      <c r="D1101" s="104"/>
    </row>
    <row r="1102" spans="1:4" x14ac:dyDescent="0.2">
      <c r="A1102" s="61"/>
      <c r="B1102" s="61"/>
      <c r="D1102" s="104"/>
    </row>
    <row r="1103" spans="1:4" x14ac:dyDescent="0.2">
      <c r="A1103" s="61"/>
      <c r="B1103" s="61"/>
      <c r="D1103" s="104"/>
    </row>
    <row r="1104" spans="1:4" x14ac:dyDescent="0.2">
      <c r="A1104" s="61"/>
      <c r="B1104" s="61"/>
      <c r="D1104" s="104"/>
    </row>
    <row r="1105" spans="1:4" x14ac:dyDescent="0.2">
      <c r="A1105" s="61"/>
      <c r="B1105" s="61"/>
      <c r="D1105" s="104"/>
    </row>
    <row r="1106" spans="1:4" x14ac:dyDescent="0.2">
      <c r="A1106" s="61"/>
      <c r="B1106" s="61"/>
      <c r="D1106" s="104"/>
    </row>
    <row r="1107" spans="1:4" x14ac:dyDescent="0.2">
      <c r="A1107" s="61"/>
      <c r="B1107" s="61"/>
      <c r="D1107" s="104"/>
    </row>
    <row r="1108" spans="1:4" x14ac:dyDescent="0.2">
      <c r="A1108" s="61"/>
      <c r="B1108" s="61"/>
      <c r="D1108" s="104"/>
    </row>
    <row r="1109" spans="1:4" x14ac:dyDescent="0.2">
      <c r="A1109" s="61"/>
      <c r="B1109" s="61"/>
      <c r="D1109" s="104"/>
    </row>
    <row r="1110" spans="1:4" x14ac:dyDescent="0.2">
      <c r="A1110" s="61"/>
      <c r="B1110" s="61"/>
      <c r="D1110" s="104"/>
    </row>
    <row r="1111" spans="1:4" x14ac:dyDescent="0.2">
      <c r="A1111" s="61"/>
      <c r="B1111" s="61"/>
      <c r="D1111" s="104"/>
    </row>
    <row r="1112" spans="1:4" x14ac:dyDescent="0.2">
      <c r="A1112" s="61"/>
      <c r="B1112" s="61"/>
      <c r="D1112" s="104"/>
    </row>
    <row r="1113" spans="1:4" x14ac:dyDescent="0.2">
      <c r="A1113" s="61"/>
      <c r="B1113" s="61"/>
      <c r="D1113" s="104"/>
    </row>
    <row r="1114" spans="1:4" x14ac:dyDescent="0.2">
      <c r="A1114" s="61"/>
      <c r="B1114" s="61"/>
      <c r="D1114" s="104"/>
    </row>
    <row r="1115" spans="1:4" x14ac:dyDescent="0.2">
      <c r="A1115" s="61"/>
      <c r="B1115" s="61"/>
      <c r="D1115" s="104"/>
    </row>
    <row r="1116" spans="1:4" x14ac:dyDescent="0.2">
      <c r="A1116" s="61"/>
      <c r="B1116" s="61"/>
      <c r="D1116" s="104"/>
    </row>
    <row r="1117" spans="1:4" x14ac:dyDescent="0.2">
      <c r="A1117" s="61"/>
      <c r="B1117" s="61"/>
      <c r="D1117" s="104"/>
    </row>
    <row r="1118" spans="1:4" x14ac:dyDescent="0.2">
      <c r="A1118" s="61"/>
      <c r="B1118" s="61"/>
      <c r="D1118" s="104"/>
    </row>
    <row r="1119" spans="1:4" x14ac:dyDescent="0.2">
      <c r="A1119" s="61"/>
      <c r="B1119" s="61"/>
      <c r="D1119" s="104"/>
    </row>
    <row r="1120" spans="1:4" x14ac:dyDescent="0.2">
      <c r="A1120" s="61"/>
      <c r="B1120" s="61"/>
      <c r="D1120" s="104"/>
    </row>
    <row r="1121" spans="1:4" x14ac:dyDescent="0.2">
      <c r="A1121" s="61"/>
      <c r="B1121" s="61"/>
      <c r="D1121" s="104"/>
    </row>
    <row r="1122" spans="1:4" x14ac:dyDescent="0.2">
      <c r="A1122" s="61"/>
      <c r="B1122" s="61"/>
      <c r="D1122" s="104"/>
    </row>
    <row r="1123" spans="1:4" x14ac:dyDescent="0.2">
      <c r="A1123" s="61"/>
      <c r="B1123" s="61"/>
      <c r="D1123" s="104"/>
    </row>
    <row r="1124" spans="1:4" x14ac:dyDescent="0.2">
      <c r="A1124" s="61"/>
      <c r="B1124" s="61"/>
      <c r="D1124" s="104"/>
    </row>
    <row r="1125" spans="1:4" x14ac:dyDescent="0.2">
      <c r="A1125" s="61"/>
      <c r="B1125" s="61"/>
      <c r="D1125" s="104"/>
    </row>
    <row r="1126" spans="1:4" x14ac:dyDescent="0.2">
      <c r="A1126" s="61"/>
      <c r="B1126" s="61"/>
      <c r="D1126" s="104"/>
    </row>
    <row r="1127" spans="1:4" x14ac:dyDescent="0.2">
      <c r="A1127" s="61"/>
      <c r="B1127" s="61"/>
      <c r="D1127" s="104"/>
    </row>
    <row r="1128" spans="1:4" x14ac:dyDescent="0.2">
      <c r="A1128" s="61"/>
      <c r="B1128" s="61"/>
      <c r="D1128" s="104"/>
    </row>
    <row r="1129" spans="1:4" x14ac:dyDescent="0.2">
      <c r="A1129" s="61"/>
      <c r="B1129" s="61"/>
      <c r="D1129" s="104"/>
    </row>
    <row r="1130" spans="1:4" x14ac:dyDescent="0.2">
      <c r="A1130" s="61"/>
      <c r="B1130" s="61"/>
      <c r="D1130" s="104"/>
    </row>
    <row r="1131" spans="1:4" x14ac:dyDescent="0.2">
      <c r="A1131" s="61"/>
      <c r="B1131" s="61"/>
      <c r="D1131" s="104"/>
    </row>
    <row r="1132" spans="1:4" x14ac:dyDescent="0.2">
      <c r="A1132" s="61"/>
      <c r="B1132" s="61"/>
      <c r="D1132" s="104"/>
    </row>
  </sheetData>
  <sortState ref="E2:N49">
    <sortCondition ref="E2:E49"/>
  </sortState>
  <pageMargins left="0.75" right="0.75" top="1" bottom="1" header="0.5" footer="0.5"/>
  <pageSetup orientation="portrait" r:id="rId3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365"/>
  <sheetViews>
    <sheetView zoomScale="80" zoomScaleNormal="80" workbookViewId="0">
      <pane ySplit="1260" topLeftCell="A124" activePane="bottomLeft"/>
      <selection activeCell="L1" sqref="L1:V1048576"/>
      <selection pane="bottomLeft" activeCell="K152" sqref="K152"/>
    </sheetView>
  </sheetViews>
  <sheetFormatPr defaultRowHeight="12.75" x14ac:dyDescent="0.2"/>
  <cols>
    <col min="1" max="6" width="13.42578125" style="31" customWidth="1"/>
    <col min="7" max="7" width="9.140625" style="31"/>
    <col min="8" max="8" width="13.42578125" style="31" customWidth="1"/>
    <col min="9" max="11" width="9.140625" style="31"/>
    <col min="12" max="14" width="5.42578125" style="31" customWidth="1"/>
    <col min="15" max="15" width="11.5703125" style="31" customWidth="1"/>
    <col min="16" max="22" width="5.42578125" style="31" customWidth="1"/>
    <col min="23" max="23" width="17.85546875" style="31" customWidth="1"/>
    <col min="24" max="24" width="9.140625" style="31"/>
    <col min="25" max="25" width="13.42578125" style="31" customWidth="1"/>
    <col min="26" max="40" width="9.140625" style="31"/>
    <col min="41" max="41" width="31.42578125" style="31" customWidth="1"/>
    <col min="42" max="16384" width="9.140625" style="31"/>
  </cols>
  <sheetData>
    <row r="1" spans="1:26" ht="51" customHeight="1" x14ac:dyDescent="0.2">
      <c r="A1" s="30" t="s">
        <v>0</v>
      </c>
      <c r="B1" s="30" t="s">
        <v>25</v>
      </c>
      <c r="C1" s="30" t="s">
        <v>26</v>
      </c>
      <c r="D1" s="30" t="s">
        <v>27</v>
      </c>
      <c r="E1" s="30" t="s">
        <v>28</v>
      </c>
      <c r="F1" s="30" t="s">
        <v>29</v>
      </c>
      <c r="G1" s="30"/>
      <c r="H1" s="30" t="s">
        <v>0</v>
      </c>
      <c r="I1" s="31" t="s">
        <v>22</v>
      </c>
      <c r="J1" s="31" t="s">
        <v>23</v>
      </c>
      <c r="K1" s="31" t="s">
        <v>24</v>
      </c>
      <c r="O1" s="30" t="s">
        <v>0</v>
      </c>
      <c r="P1" s="30" t="s">
        <v>1</v>
      </c>
      <c r="Q1" s="30" t="s">
        <v>3</v>
      </c>
      <c r="R1" s="30" t="s">
        <v>4</v>
      </c>
      <c r="S1" s="30" t="s">
        <v>6</v>
      </c>
      <c r="T1" s="30" t="s">
        <v>7</v>
      </c>
      <c r="U1" s="30"/>
      <c r="V1" s="30"/>
      <c r="W1" s="30" t="s">
        <v>0</v>
      </c>
      <c r="X1" s="31" t="s">
        <v>19</v>
      </c>
      <c r="Y1" s="31" t="s">
        <v>20</v>
      </c>
      <c r="Z1" s="31" t="s">
        <v>21</v>
      </c>
    </row>
    <row r="2" spans="1:26" x14ac:dyDescent="0.2">
      <c r="A2" s="32">
        <v>37196</v>
      </c>
      <c r="B2" s="33">
        <v>0</v>
      </c>
      <c r="C2" s="33">
        <v>0</v>
      </c>
      <c r="D2" s="33">
        <v>0</v>
      </c>
      <c r="E2" s="33">
        <v>0</v>
      </c>
      <c r="F2" s="33">
        <v>0</v>
      </c>
      <c r="G2" s="33"/>
      <c r="H2" s="54">
        <v>37196</v>
      </c>
      <c r="I2" s="55">
        <f t="shared" ref="I2:I33" si="0">D2*0.88</f>
        <v>0</v>
      </c>
      <c r="J2" s="55">
        <f t="shared" ref="J2:J33" si="1">E2*0.59</f>
        <v>0</v>
      </c>
      <c r="K2" s="56">
        <f t="shared" ref="K2:K33" si="2">I2+J2</f>
        <v>0</v>
      </c>
      <c r="O2" s="32">
        <v>37196</v>
      </c>
      <c r="P2" s="33">
        <v>0</v>
      </c>
      <c r="Q2" s="33">
        <v>0</v>
      </c>
      <c r="R2" s="33">
        <v>0</v>
      </c>
      <c r="S2" s="33">
        <v>0</v>
      </c>
      <c r="T2" s="33">
        <v>0</v>
      </c>
      <c r="U2" s="33"/>
      <c r="V2" s="33"/>
      <c r="W2" s="54">
        <v>37196</v>
      </c>
      <c r="X2" s="56">
        <f t="shared" ref="X2:X33" si="3">R2*0.88</f>
        <v>0</v>
      </c>
      <c r="Y2" s="56">
        <f t="shared" ref="Y2:Y33" si="4">S2*0.59</f>
        <v>0</v>
      </c>
      <c r="Z2" s="56">
        <f t="shared" ref="Z2:Z33" si="5">X2+Y2</f>
        <v>0</v>
      </c>
    </row>
    <row r="3" spans="1:26" x14ac:dyDescent="0.2">
      <c r="A3" s="32">
        <v>37197</v>
      </c>
      <c r="B3" s="33">
        <v>0</v>
      </c>
      <c r="C3" s="33">
        <v>0</v>
      </c>
      <c r="D3" s="33">
        <v>0</v>
      </c>
      <c r="E3" s="33">
        <v>0</v>
      </c>
      <c r="F3" s="33">
        <v>0</v>
      </c>
      <c r="G3" s="33"/>
      <c r="H3" s="54">
        <v>37197</v>
      </c>
      <c r="I3" s="55">
        <f t="shared" si="0"/>
        <v>0</v>
      </c>
      <c r="J3" s="55">
        <f t="shared" si="1"/>
        <v>0</v>
      </c>
      <c r="K3" s="56">
        <f t="shared" si="2"/>
        <v>0</v>
      </c>
      <c r="O3" s="32">
        <v>37197</v>
      </c>
      <c r="P3" s="33">
        <v>0</v>
      </c>
      <c r="Q3" s="33">
        <v>0</v>
      </c>
      <c r="R3" s="33">
        <v>0</v>
      </c>
      <c r="S3" s="33">
        <v>0</v>
      </c>
      <c r="T3" s="33">
        <v>0</v>
      </c>
      <c r="U3" s="33"/>
      <c r="V3" s="33"/>
      <c r="W3" s="54">
        <v>37197</v>
      </c>
      <c r="X3" s="56">
        <f t="shared" si="3"/>
        <v>0</v>
      </c>
      <c r="Y3" s="56">
        <f t="shared" si="4"/>
        <v>0</v>
      </c>
      <c r="Z3" s="56">
        <f t="shared" si="5"/>
        <v>0</v>
      </c>
    </row>
    <row r="4" spans="1:26" x14ac:dyDescent="0.2">
      <c r="A4" s="32">
        <v>37198</v>
      </c>
      <c r="B4" s="33">
        <v>12.5</v>
      </c>
      <c r="C4" s="33">
        <v>0</v>
      </c>
      <c r="D4" s="33">
        <v>11</v>
      </c>
      <c r="E4" s="33">
        <v>0</v>
      </c>
      <c r="F4" s="33">
        <v>11</v>
      </c>
      <c r="G4" s="33"/>
      <c r="H4" s="54">
        <v>37198</v>
      </c>
      <c r="I4" s="55">
        <f t="shared" si="0"/>
        <v>9.68</v>
      </c>
      <c r="J4" s="55">
        <f t="shared" si="1"/>
        <v>0</v>
      </c>
      <c r="K4" s="56">
        <f t="shared" si="2"/>
        <v>9.68</v>
      </c>
      <c r="O4" s="32">
        <v>37198</v>
      </c>
      <c r="P4" s="33">
        <v>0</v>
      </c>
      <c r="Q4" s="33">
        <v>0</v>
      </c>
      <c r="R4" s="33">
        <v>0</v>
      </c>
      <c r="S4" s="33">
        <v>0</v>
      </c>
      <c r="T4" s="33">
        <v>0</v>
      </c>
      <c r="U4" s="33"/>
      <c r="V4" s="33"/>
      <c r="W4" s="54">
        <v>37198</v>
      </c>
      <c r="X4" s="56">
        <f t="shared" si="3"/>
        <v>0</v>
      </c>
      <c r="Y4" s="56">
        <f t="shared" si="4"/>
        <v>0</v>
      </c>
      <c r="Z4" s="56">
        <f t="shared" si="5"/>
        <v>0</v>
      </c>
    </row>
    <row r="5" spans="1:26" x14ac:dyDescent="0.2">
      <c r="A5" s="32">
        <v>37199</v>
      </c>
      <c r="B5" s="33">
        <v>0</v>
      </c>
      <c r="C5" s="33">
        <v>0</v>
      </c>
      <c r="D5" s="33">
        <v>0</v>
      </c>
      <c r="E5" s="33">
        <v>0</v>
      </c>
      <c r="F5" s="33">
        <v>0</v>
      </c>
      <c r="G5" s="33"/>
      <c r="H5" s="54">
        <v>37199</v>
      </c>
      <c r="I5" s="55">
        <f t="shared" si="0"/>
        <v>0</v>
      </c>
      <c r="J5" s="55">
        <f t="shared" si="1"/>
        <v>0</v>
      </c>
      <c r="K5" s="56">
        <f t="shared" si="2"/>
        <v>0</v>
      </c>
      <c r="O5" s="32">
        <v>37199</v>
      </c>
      <c r="P5" s="33">
        <v>0</v>
      </c>
      <c r="Q5" s="33">
        <v>0</v>
      </c>
      <c r="R5" s="33">
        <v>0</v>
      </c>
      <c r="S5" s="33">
        <v>0</v>
      </c>
      <c r="T5" s="33">
        <v>0</v>
      </c>
      <c r="U5" s="33"/>
      <c r="V5" s="33"/>
      <c r="W5" s="54">
        <v>37199</v>
      </c>
      <c r="X5" s="56">
        <f t="shared" si="3"/>
        <v>0</v>
      </c>
      <c r="Y5" s="56">
        <f t="shared" si="4"/>
        <v>0</v>
      </c>
      <c r="Z5" s="56">
        <f t="shared" si="5"/>
        <v>0</v>
      </c>
    </row>
    <row r="6" spans="1:26" x14ac:dyDescent="0.2">
      <c r="A6" s="32">
        <v>37200</v>
      </c>
      <c r="B6" s="33">
        <v>270.8</v>
      </c>
      <c r="C6" s="33">
        <v>0</v>
      </c>
      <c r="D6" s="33">
        <v>238.3</v>
      </c>
      <c r="E6" s="33">
        <v>0</v>
      </c>
      <c r="F6" s="33">
        <v>238.3</v>
      </c>
      <c r="G6" s="33"/>
      <c r="H6" s="54">
        <v>37200</v>
      </c>
      <c r="I6" s="55">
        <f t="shared" si="0"/>
        <v>209.70400000000001</v>
      </c>
      <c r="J6" s="55">
        <f t="shared" si="1"/>
        <v>0</v>
      </c>
      <c r="K6" s="56">
        <f t="shared" si="2"/>
        <v>209.70400000000001</v>
      </c>
      <c r="O6" s="32">
        <v>37200</v>
      </c>
      <c r="P6" s="33">
        <v>10</v>
      </c>
      <c r="Q6" s="33">
        <v>0</v>
      </c>
      <c r="R6" s="33">
        <v>8.8000000000000007</v>
      </c>
      <c r="S6" s="33">
        <v>0</v>
      </c>
      <c r="T6" s="33">
        <v>8.8000000000000007</v>
      </c>
      <c r="U6" s="33"/>
      <c r="V6" s="33"/>
      <c r="W6" s="54">
        <v>37200</v>
      </c>
      <c r="X6" s="56">
        <f t="shared" si="3"/>
        <v>7.7440000000000007</v>
      </c>
      <c r="Y6" s="56">
        <f t="shared" si="4"/>
        <v>0</v>
      </c>
      <c r="Z6" s="56">
        <f t="shared" si="5"/>
        <v>7.7440000000000007</v>
      </c>
    </row>
    <row r="7" spans="1:26" x14ac:dyDescent="0.2">
      <c r="A7" s="32">
        <v>37201</v>
      </c>
      <c r="B7" s="33">
        <v>0</v>
      </c>
      <c r="C7" s="33">
        <v>0</v>
      </c>
      <c r="D7" s="33">
        <v>0</v>
      </c>
      <c r="E7" s="33">
        <v>0</v>
      </c>
      <c r="F7" s="33">
        <v>0</v>
      </c>
      <c r="G7" s="33"/>
      <c r="H7" s="54">
        <v>37201</v>
      </c>
      <c r="I7" s="55">
        <f t="shared" si="0"/>
        <v>0</v>
      </c>
      <c r="J7" s="55">
        <f t="shared" si="1"/>
        <v>0</v>
      </c>
      <c r="K7" s="56">
        <f t="shared" si="2"/>
        <v>0</v>
      </c>
      <c r="O7" s="32">
        <v>37201</v>
      </c>
      <c r="P7" s="33">
        <v>0</v>
      </c>
      <c r="Q7" s="33">
        <v>0</v>
      </c>
      <c r="R7" s="33">
        <v>0</v>
      </c>
      <c r="S7" s="33">
        <v>0</v>
      </c>
      <c r="T7" s="33">
        <v>0</v>
      </c>
      <c r="U7" s="33"/>
      <c r="V7" s="33"/>
      <c r="W7" s="54">
        <v>37201</v>
      </c>
      <c r="X7" s="56">
        <f t="shared" si="3"/>
        <v>0</v>
      </c>
      <c r="Y7" s="56">
        <f t="shared" si="4"/>
        <v>0</v>
      </c>
      <c r="Z7" s="56">
        <f t="shared" si="5"/>
        <v>0</v>
      </c>
    </row>
    <row r="8" spans="1:26" x14ac:dyDescent="0.2">
      <c r="A8" s="32">
        <v>37202</v>
      </c>
      <c r="B8" s="33">
        <v>20.8</v>
      </c>
      <c r="C8" s="33">
        <v>0</v>
      </c>
      <c r="D8" s="33">
        <v>18.3</v>
      </c>
      <c r="E8" s="33">
        <v>0</v>
      </c>
      <c r="F8" s="33">
        <v>18.3</v>
      </c>
      <c r="G8" s="33"/>
      <c r="H8" s="54">
        <v>37202</v>
      </c>
      <c r="I8" s="55">
        <f t="shared" si="0"/>
        <v>16.103999999999999</v>
      </c>
      <c r="J8" s="55">
        <f t="shared" si="1"/>
        <v>0</v>
      </c>
      <c r="K8" s="56">
        <f t="shared" si="2"/>
        <v>16.103999999999999</v>
      </c>
      <c r="O8" s="32">
        <v>37202</v>
      </c>
      <c r="P8" s="33">
        <v>0</v>
      </c>
      <c r="Q8" s="33">
        <v>0</v>
      </c>
      <c r="R8" s="33">
        <v>0</v>
      </c>
      <c r="S8" s="33">
        <v>0</v>
      </c>
      <c r="T8" s="33">
        <v>0</v>
      </c>
      <c r="U8" s="33"/>
      <c r="V8" s="33"/>
      <c r="W8" s="54">
        <v>37202</v>
      </c>
      <c r="X8" s="56">
        <f t="shared" si="3"/>
        <v>0</v>
      </c>
      <c r="Y8" s="56">
        <f t="shared" si="4"/>
        <v>0</v>
      </c>
      <c r="Z8" s="56">
        <f t="shared" si="5"/>
        <v>0</v>
      </c>
    </row>
    <row r="9" spans="1:26" x14ac:dyDescent="0.2">
      <c r="A9" s="32">
        <v>37203</v>
      </c>
      <c r="B9" s="33">
        <v>30</v>
      </c>
      <c r="C9" s="33">
        <v>0</v>
      </c>
      <c r="D9" s="33">
        <v>26.4</v>
      </c>
      <c r="E9" s="33">
        <v>0</v>
      </c>
      <c r="F9" s="33">
        <v>26.4</v>
      </c>
      <c r="G9" s="33"/>
      <c r="H9" s="54">
        <v>37203</v>
      </c>
      <c r="I9" s="55">
        <f t="shared" si="0"/>
        <v>23.231999999999999</v>
      </c>
      <c r="J9" s="55">
        <f t="shared" si="1"/>
        <v>0</v>
      </c>
      <c r="K9" s="56">
        <f t="shared" si="2"/>
        <v>23.231999999999999</v>
      </c>
      <c r="O9" s="32">
        <v>37203</v>
      </c>
      <c r="P9" s="33">
        <v>0</v>
      </c>
      <c r="Q9" s="33">
        <v>0</v>
      </c>
      <c r="R9" s="33">
        <v>0</v>
      </c>
      <c r="S9" s="33">
        <v>0</v>
      </c>
      <c r="T9" s="33">
        <v>0</v>
      </c>
      <c r="U9" s="33"/>
      <c r="V9" s="33"/>
      <c r="W9" s="54">
        <v>37203</v>
      </c>
      <c r="X9" s="56">
        <f t="shared" si="3"/>
        <v>0</v>
      </c>
      <c r="Y9" s="56">
        <f t="shared" si="4"/>
        <v>0</v>
      </c>
      <c r="Z9" s="56">
        <f t="shared" si="5"/>
        <v>0</v>
      </c>
    </row>
    <row r="10" spans="1:26" x14ac:dyDescent="0.2">
      <c r="A10" s="32">
        <v>37204</v>
      </c>
      <c r="B10" s="33">
        <v>387.6</v>
      </c>
      <c r="C10" s="33">
        <v>0</v>
      </c>
      <c r="D10" s="33">
        <v>341.1</v>
      </c>
      <c r="E10" s="33">
        <v>0</v>
      </c>
      <c r="F10" s="33">
        <v>341.1</v>
      </c>
      <c r="G10" s="33"/>
      <c r="H10" s="54">
        <v>37204</v>
      </c>
      <c r="I10" s="55">
        <f t="shared" si="0"/>
        <v>300.16800000000001</v>
      </c>
      <c r="J10" s="55">
        <f t="shared" si="1"/>
        <v>0</v>
      </c>
      <c r="K10" s="56">
        <f t="shared" si="2"/>
        <v>300.16800000000001</v>
      </c>
      <c r="O10" s="32">
        <v>37204</v>
      </c>
      <c r="P10" s="33">
        <v>33.5</v>
      </c>
      <c r="Q10" s="33">
        <v>0</v>
      </c>
      <c r="R10" s="33">
        <v>29.5</v>
      </c>
      <c r="S10" s="33">
        <v>0</v>
      </c>
      <c r="T10" s="33">
        <v>29.5</v>
      </c>
      <c r="U10" s="33"/>
      <c r="V10" s="33"/>
      <c r="W10" s="54">
        <v>37204</v>
      </c>
      <c r="X10" s="56">
        <f t="shared" si="3"/>
        <v>25.96</v>
      </c>
      <c r="Y10" s="56">
        <f t="shared" si="4"/>
        <v>0</v>
      </c>
      <c r="Z10" s="56">
        <f t="shared" si="5"/>
        <v>25.96</v>
      </c>
    </row>
    <row r="11" spans="1:26" x14ac:dyDescent="0.2">
      <c r="A11" s="32">
        <v>37205</v>
      </c>
      <c r="B11" s="33">
        <v>1.5</v>
      </c>
      <c r="C11" s="33">
        <v>0</v>
      </c>
      <c r="D11" s="33">
        <v>1.3</v>
      </c>
      <c r="E11" s="33">
        <v>0</v>
      </c>
      <c r="F11" s="33">
        <v>1.3</v>
      </c>
      <c r="G11" s="33"/>
      <c r="H11" s="54">
        <v>37205</v>
      </c>
      <c r="I11" s="55">
        <f t="shared" si="0"/>
        <v>1.1440000000000001</v>
      </c>
      <c r="J11" s="55">
        <f t="shared" si="1"/>
        <v>0</v>
      </c>
      <c r="K11" s="56">
        <f t="shared" si="2"/>
        <v>1.1440000000000001</v>
      </c>
      <c r="O11" s="32">
        <v>37205</v>
      </c>
      <c r="P11" s="33">
        <v>0</v>
      </c>
      <c r="Q11" s="33">
        <v>0</v>
      </c>
      <c r="R11" s="33">
        <v>0</v>
      </c>
      <c r="S11" s="33">
        <v>0</v>
      </c>
      <c r="T11" s="33">
        <v>0</v>
      </c>
      <c r="U11" s="33"/>
      <c r="V11" s="33"/>
      <c r="W11" s="54">
        <v>37205</v>
      </c>
      <c r="X11" s="56">
        <f t="shared" si="3"/>
        <v>0</v>
      </c>
      <c r="Y11" s="56">
        <f t="shared" si="4"/>
        <v>0</v>
      </c>
      <c r="Z11" s="56">
        <f t="shared" si="5"/>
        <v>0</v>
      </c>
    </row>
    <row r="12" spans="1:26" x14ac:dyDescent="0.2">
      <c r="A12" s="32">
        <v>37206</v>
      </c>
      <c r="B12" s="33">
        <v>12.1</v>
      </c>
      <c r="C12" s="33">
        <v>0</v>
      </c>
      <c r="D12" s="33">
        <v>10.6</v>
      </c>
      <c r="E12" s="33">
        <v>0</v>
      </c>
      <c r="F12" s="33">
        <v>10.6</v>
      </c>
      <c r="G12" s="33"/>
      <c r="H12" s="54">
        <v>37206</v>
      </c>
      <c r="I12" s="55">
        <f t="shared" si="0"/>
        <v>9.3279999999999994</v>
      </c>
      <c r="J12" s="55">
        <f t="shared" si="1"/>
        <v>0</v>
      </c>
      <c r="K12" s="56">
        <f t="shared" si="2"/>
        <v>9.3279999999999994</v>
      </c>
      <c r="O12" s="32">
        <v>37206</v>
      </c>
      <c r="P12" s="33">
        <v>0</v>
      </c>
      <c r="Q12" s="33">
        <v>0</v>
      </c>
      <c r="R12" s="33">
        <v>0</v>
      </c>
      <c r="S12" s="33">
        <v>0</v>
      </c>
      <c r="T12" s="33">
        <v>0</v>
      </c>
      <c r="U12" s="33"/>
      <c r="V12" s="33"/>
      <c r="W12" s="54">
        <v>37206</v>
      </c>
      <c r="X12" s="56">
        <f t="shared" si="3"/>
        <v>0</v>
      </c>
      <c r="Y12" s="56">
        <f t="shared" si="4"/>
        <v>0</v>
      </c>
      <c r="Z12" s="56">
        <f t="shared" si="5"/>
        <v>0</v>
      </c>
    </row>
    <row r="13" spans="1:26" x14ac:dyDescent="0.2">
      <c r="A13" s="32">
        <v>37207</v>
      </c>
      <c r="B13" s="33">
        <v>309.2</v>
      </c>
      <c r="C13" s="33">
        <v>0</v>
      </c>
      <c r="D13" s="33">
        <v>272.10000000000002</v>
      </c>
      <c r="E13" s="33">
        <v>0</v>
      </c>
      <c r="F13" s="33">
        <v>272.10000000000002</v>
      </c>
      <c r="G13" s="33"/>
      <c r="H13" s="54">
        <v>37207</v>
      </c>
      <c r="I13" s="55">
        <f t="shared" si="0"/>
        <v>239.44800000000001</v>
      </c>
      <c r="J13" s="55">
        <f t="shared" si="1"/>
        <v>0</v>
      </c>
      <c r="K13" s="56">
        <f t="shared" si="2"/>
        <v>239.44800000000001</v>
      </c>
      <c r="O13" s="32">
        <v>37207</v>
      </c>
      <c r="P13" s="33">
        <v>17.5</v>
      </c>
      <c r="Q13" s="33">
        <v>0</v>
      </c>
      <c r="R13" s="33">
        <v>15.4</v>
      </c>
      <c r="S13" s="33">
        <v>0</v>
      </c>
      <c r="T13" s="33">
        <v>15.4</v>
      </c>
      <c r="U13" s="33"/>
      <c r="V13" s="33"/>
      <c r="W13" s="54">
        <v>37207</v>
      </c>
      <c r="X13" s="56">
        <f t="shared" si="3"/>
        <v>13.552</v>
      </c>
      <c r="Y13" s="56">
        <f t="shared" si="4"/>
        <v>0</v>
      </c>
      <c r="Z13" s="56">
        <f t="shared" si="5"/>
        <v>13.552</v>
      </c>
    </row>
    <row r="14" spans="1:26" x14ac:dyDescent="0.2">
      <c r="A14" s="32">
        <v>37208</v>
      </c>
      <c r="B14" s="33">
        <v>23.4</v>
      </c>
      <c r="C14" s="33">
        <v>0</v>
      </c>
      <c r="D14" s="33">
        <v>20.6</v>
      </c>
      <c r="E14" s="33">
        <v>0</v>
      </c>
      <c r="F14" s="33">
        <v>20.6</v>
      </c>
      <c r="G14" s="33"/>
      <c r="H14" s="54">
        <v>37208</v>
      </c>
      <c r="I14" s="55">
        <f t="shared" si="0"/>
        <v>18.128</v>
      </c>
      <c r="J14" s="55">
        <f t="shared" si="1"/>
        <v>0</v>
      </c>
      <c r="K14" s="56">
        <f t="shared" si="2"/>
        <v>18.128</v>
      </c>
      <c r="O14" s="32">
        <v>37208</v>
      </c>
      <c r="P14" s="33">
        <v>0</v>
      </c>
      <c r="Q14" s="33">
        <v>0</v>
      </c>
      <c r="R14" s="33">
        <v>0</v>
      </c>
      <c r="S14" s="33">
        <v>0</v>
      </c>
      <c r="T14" s="33">
        <v>0</v>
      </c>
      <c r="U14" s="33"/>
      <c r="V14" s="33"/>
      <c r="W14" s="54">
        <v>37208</v>
      </c>
      <c r="X14" s="56">
        <f t="shared" si="3"/>
        <v>0</v>
      </c>
      <c r="Y14" s="56">
        <f t="shared" si="4"/>
        <v>0</v>
      </c>
      <c r="Z14" s="56">
        <f t="shared" si="5"/>
        <v>0</v>
      </c>
    </row>
    <row r="15" spans="1:26" x14ac:dyDescent="0.2">
      <c r="A15" s="32">
        <v>37209</v>
      </c>
      <c r="B15" s="33">
        <v>54.9</v>
      </c>
      <c r="C15" s="33">
        <v>0</v>
      </c>
      <c r="D15" s="33">
        <v>48.3</v>
      </c>
      <c r="E15" s="33">
        <v>0</v>
      </c>
      <c r="F15" s="33">
        <v>48.3</v>
      </c>
      <c r="G15" s="33"/>
      <c r="H15" s="54">
        <v>37209</v>
      </c>
      <c r="I15" s="55">
        <f t="shared" si="0"/>
        <v>42.503999999999998</v>
      </c>
      <c r="J15" s="55">
        <f t="shared" si="1"/>
        <v>0</v>
      </c>
      <c r="K15" s="56">
        <f t="shared" si="2"/>
        <v>42.503999999999998</v>
      </c>
      <c r="O15" s="32">
        <v>37209</v>
      </c>
      <c r="P15" s="33">
        <v>0</v>
      </c>
      <c r="Q15" s="33">
        <v>0</v>
      </c>
      <c r="R15" s="33">
        <v>0</v>
      </c>
      <c r="S15" s="33">
        <v>0</v>
      </c>
      <c r="T15" s="33">
        <v>0</v>
      </c>
      <c r="U15" s="33"/>
      <c r="V15" s="33"/>
      <c r="W15" s="54">
        <v>37209</v>
      </c>
      <c r="X15" s="56">
        <f t="shared" si="3"/>
        <v>0</v>
      </c>
      <c r="Y15" s="56">
        <f t="shared" si="4"/>
        <v>0</v>
      </c>
      <c r="Z15" s="56">
        <f t="shared" si="5"/>
        <v>0</v>
      </c>
    </row>
    <row r="16" spans="1:26" x14ac:dyDescent="0.2">
      <c r="A16" s="32">
        <v>37210</v>
      </c>
      <c r="B16" s="33">
        <v>10.1</v>
      </c>
      <c r="C16" s="33">
        <v>0</v>
      </c>
      <c r="D16" s="33">
        <v>8.9</v>
      </c>
      <c r="E16" s="33">
        <v>0</v>
      </c>
      <c r="F16" s="33">
        <v>8.9</v>
      </c>
      <c r="G16" s="33"/>
      <c r="H16" s="54">
        <v>37210</v>
      </c>
      <c r="I16" s="55">
        <f t="shared" si="0"/>
        <v>7.8320000000000007</v>
      </c>
      <c r="J16" s="55">
        <f t="shared" si="1"/>
        <v>0</v>
      </c>
      <c r="K16" s="56">
        <f t="shared" si="2"/>
        <v>7.8320000000000007</v>
      </c>
      <c r="O16" s="32">
        <v>37210</v>
      </c>
      <c r="P16" s="33">
        <v>0</v>
      </c>
      <c r="Q16" s="33">
        <v>0</v>
      </c>
      <c r="R16" s="33">
        <v>0</v>
      </c>
      <c r="S16" s="33">
        <v>0</v>
      </c>
      <c r="T16" s="33">
        <v>0</v>
      </c>
      <c r="U16" s="33"/>
      <c r="V16" s="33"/>
      <c r="W16" s="54">
        <v>37210</v>
      </c>
      <c r="X16" s="56">
        <f t="shared" si="3"/>
        <v>0</v>
      </c>
      <c r="Y16" s="56">
        <f t="shared" si="4"/>
        <v>0</v>
      </c>
      <c r="Z16" s="56">
        <f t="shared" si="5"/>
        <v>0</v>
      </c>
    </row>
    <row r="17" spans="1:26" x14ac:dyDescent="0.2">
      <c r="A17" s="32">
        <v>37211</v>
      </c>
      <c r="B17" s="33">
        <v>19.5</v>
      </c>
      <c r="C17" s="33">
        <v>0</v>
      </c>
      <c r="D17" s="33">
        <v>17.100000000000001</v>
      </c>
      <c r="E17" s="33">
        <v>0</v>
      </c>
      <c r="F17" s="33">
        <v>17.100000000000001</v>
      </c>
      <c r="G17" s="33"/>
      <c r="H17" s="54">
        <v>37211</v>
      </c>
      <c r="I17" s="55">
        <f t="shared" si="0"/>
        <v>15.048000000000002</v>
      </c>
      <c r="J17" s="55">
        <f t="shared" si="1"/>
        <v>0</v>
      </c>
      <c r="K17" s="56">
        <f t="shared" si="2"/>
        <v>15.048000000000002</v>
      </c>
      <c r="O17" s="32">
        <v>37211</v>
      </c>
      <c r="P17" s="33">
        <v>0</v>
      </c>
      <c r="Q17" s="33">
        <v>0</v>
      </c>
      <c r="R17" s="33">
        <v>0</v>
      </c>
      <c r="S17" s="33">
        <v>0</v>
      </c>
      <c r="T17" s="33">
        <v>0</v>
      </c>
      <c r="U17" s="33"/>
      <c r="V17" s="33"/>
      <c r="W17" s="54">
        <v>37211</v>
      </c>
      <c r="X17" s="56">
        <f t="shared" si="3"/>
        <v>0</v>
      </c>
      <c r="Y17" s="56">
        <f t="shared" si="4"/>
        <v>0</v>
      </c>
      <c r="Z17" s="56">
        <f t="shared" si="5"/>
        <v>0</v>
      </c>
    </row>
    <row r="18" spans="1:26" x14ac:dyDescent="0.2">
      <c r="A18" s="32">
        <v>37212</v>
      </c>
      <c r="B18" s="33">
        <v>74.900000000000006</v>
      </c>
      <c r="C18" s="33">
        <v>0</v>
      </c>
      <c r="D18" s="33">
        <v>66</v>
      </c>
      <c r="E18" s="33">
        <v>0</v>
      </c>
      <c r="F18" s="33">
        <v>66</v>
      </c>
      <c r="G18" s="33"/>
      <c r="H18" s="54">
        <v>37212</v>
      </c>
      <c r="I18" s="55">
        <f t="shared" si="0"/>
        <v>58.08</v>
      </c>
      <c r="J18" s="55">
        <f t="shared" si="1"/>
        <v>0</v>
      </c>
      <c r="K18" s="56">
        <f t="shared" si="2"/>
        <v>58.08</v>
      </c>
      <c r="O18" s="32">
        <v>37212</v>
      </c>
      <c r="P18" s="33">
        <v>0</v>
      </c>
      <c r="Q18" s="33">
        <v>0</v>
      </c>
      <c r="R18" s="33">
        <v>0</v>
      </c>
      <c r="S18" s="33">
        <v>0</v>
      </c>
      <c r="T18" s="33">
        <v>0</v>
      </c>
      <c r="U18" s="33"/>
      <c r="V18" s="33"/>
      <c r="W18" s="54">
        <v>37212</v>
      </c>
      <c r="X18" s="56">
        <f t="shared" si="3"/>
        <v>0</v>
      </c>
      <c r="Y18" s="56">
        <f t="shared" si="4"/>
        <v>0</v>
      </c>
      <c r="Z18" s="56">
        <f t="shared" si="5"/>
        <v>0</v>
      </c>
    </row>
    <row r="19" spans="1:26" x14ac:dyDescent="0.2">
      <c r="A19" s="32">
        <v>37213</v>
      </c>
      <c r="B19" s="33">
        <v>21.7</v>
      </c>
      <c r="C19" s="33">
        <v>0</v>
      </c>
      <c r="D19" s="33">
        <v>19.100000000000001</v>
      </c>
      <c r="E19" s="33">
        <v>0</v>
      </c>
      <c r="F19" s="33">
        <v>19.100000000000001</v>
      </c>
      <c r="G19" s="33"/>
      <c r="H19" s="54">
        <v>37213</v>
      </c>
      <c r="I19" s="55">
        <f t="shared" si="0"/>
        <v>16.808</v>
      </c>
      <c r="J19" s="55">
        <f t="shared" si="1"/>
        <v>0</v>
      </c>
      <c r="K19" s="56">
        <f t="shared" si="2"/>
        <v>16.808</v>
      </c>
      <c r="O19" s="32">
        <v>37213</v>
      </c>
      <c r="P19" s="33">
        <v>0</v>
      </c>
      <c r="Q19" s="33">
        <v>0</v>
      </c>
      <c r="R19" s="33">
        <v>0</v>
      </c>
      <c r="S19" s="33">
        <v>0</v>
      </c>
      <c r="T19" s="33">
        <v>0</v>
      </c>
      <c r="U19" s="33"/>
      <c r="V19" s="33"/>
      <c r="W19" s="54">
        <v>37213</v>
      </c>
      <c r="X19" s="56">
        <f t="shared" si="3"/>
        <v>0</v>
      </c>
      <c r="Y19" s="56">
        <f t="shared" si="4"/>
        <v>0</v>
      </c>
      <c r="Z19" s="56">
        <f t="shared" si="5"/>
        <v>0</v>
      </c>
    </row>
    <row r="20" spans="1:26" x14ac:dyDescent="0.2">
      <c r="A20" s="32">
        <v>37214</v>
      </c>
      <c r="B20" s="33">
        <v>36.6</v>
      </c>
      <c r="C20" s="33">
        <v>0</v>
      </c>
      <c r="D20" s="33">
        <v>32.200000000000003</v>
      </c>
      <c r="E20" s="33">
        <v>0</v>
      </c>
      <c r="F20" s="33">
        <v>32.200000000000003</v>
      </c>
      <c r="G20" s="33"/>
      <c r="H20" s="54">
        <v>37214</v>
      </c>
      <c r="I20" s="55">
        <f t="shared" si="0"/>
        <v>28.336000000000002</v>
      </c>
      <c r="J20" s="55">
        <f t="shared" si="1"/>
        <v>0</v>
      </c>
      <c r="K20" s="56">
        <f t="shared" si="2"/>
        <v>28.336000000000002</v>
      </c>
      <c r="O20" s="32">
        <v>37214</v>
      </c>
      <c r="P20" s="33">
        <v>0</v>
      </c>
      <c r="Q20" s="33">
        <v>0</v>
      </c>
      <c r="R20" s="33">
        <v>0</v>
      </c>
      <c r="S20" s="33">
        <v>0</v>
      </c>
      <c r="T20" s="33">
        <v>0</v>
      </c>
      <c r="U20" s="33"/>
      <c r="V20" s="33"/>
      <c r="W20" s="54">
        <v>37214</v>
      </c>
      <c r="X20" s="56">
        <f t="shared" si="3"/>
        <v>0</v>
      </c>
      <c r="Y20" s="56">
        <f t="shared" si="4"/>
        <v>0</v>
      </c>
      <c r="Z20" s="56">
        <f t="shared" si="5"/>
        <v>0</v>
      </c>
    </row>
    <row r="21" spans="1:26" x14ac:dyDescent="0.2">
      <c r="A21" s="32">
        <v>37215</v>
      </c>
      <c r="B21" s="33">
        <v>118.1</v>
      </c>
      <c r="C21" s="33">
        <v>0</v>
      </c>
      <c r="D21" s="33">
        <v>103.9</v>
      </c>
      <c r="E21" s="33">
        <v>0</v>
      </c>
      <c r="F21" s="33">
        <v>103.9</v>
      </c>
      <c r="G21" s="33"/>
      <c r="H21" s="54">
        <v>37215</v>
      </c>
      <c r="I21" s="55">
        <f t="shared" si="0"/>
        <v>91.432000000000002</v>
      </c>
      <c r="J21" s="55">
        <f t="shared" si="1"/>
        <v>0</v>
      </c>
      <c r="K21" s="56">
        <f t="shared" si="2"/>
        <v>91.432000000000002</v>
      </c>
      <c r="O21" s="32">
        <v>37215</v>
      </c>
      <c r="P21" s="33">
        <v>0</v>
      </c>
      <c r="Q21" s="33">
        <v>0</v>
      </c>
      <c r="R21" s="33">
        <v>0</v>
      </c>
      <c r="S21" s="33">
        <v>0</v>
      </c>
      <c r="T21" s="33">
        <v>0</v>
      </c>
      <c r="U21" s="33"/>
      <c r="V21" s="33"/>
      <c r="W21" s="54">
        <v>37215</v>
      </c>
      <c r="X21" s="56">
        <f t="shared" si="3"/>
        <v>0</v>
      </c>
      <c r="Y21" s="56">
        <f t="shared" si="4"/>
        <v>0</v>
      </c>
      <c r="Z21" s="56">
        <f t="shared" si="5"/>
        <v>0</v>
      </c>
    </row>
    <row r="22" spans="1:26" x14ac:dyDescent="0.2">
      <c r="A22" s="32">
        <v>37216</v>
      </c>
      <c r="B22" s="33">
        <v>0</v>
      </c>
      <c r="C22" s="33">
        <v>0</v>
      </c>
      <c r="D22" s="33">
        <v>0</v>
      </c>
      <c r="E22" s="33">
        <v>0</v>
      </c>
      <c r="F22" s="33">
        <v>0</v>
      </c>
      <c r="G22" s="33"/>
      <c r="H22" s="54">
        <v>37216</v>
      </c>
      <c r="I22" s="55">
        <f t="shared" si="0"/>
        <v>0</v>
      </c>
      <c r="J22" s="55">
        <f t="shared" si="1"/>
        <v>0</v>
      </c>
      <c r="K22" s="56">
        <f t="shared" si="2"/>
        <v>0</v>
      </c>
      <c r="O22" s="32">
        <v>37216</v>
      </c>
      <c r="P22" s="33">
        <v>0</v>
      </c>
      <c r="Q22" s="33">
        <v>0</v>
      </c>
      <c r="R22" s="33">
        <v>0</v>
      </c>
      <c r="S22" s="33">
        <v>0</v>
      </c>
      <c r="T22" s="33">
        <v>0</v>
      </c>
      <c r="U22" s="33"/>
      <c r="V22" s="33"/>
      <c r="W22" s="54">
        <v>37216</v>
      </c>
      <c r="X22" s="56">
        <f t="shared" si="3"/>
        <v>0</v>
      </c>
      <c r="Y22" s="56">
        <f t="shared" si="4"/>
        <v>0</v>
      </c>
      <c r="Z22" s="56">
        <f t="shared" si="5"/>
        <v>0</v>
      </c>
    </row>
    <row r="23" spans="1:26" x14ac:dyDescent="0.2">
      <c r="A23" s="32">
        <v>37217</v>
      </c>
      <c r="B23" s="33">
        <v>24.8</v>
      </c>
      <c r="C23" s="33">
        <v>0</v>
      </c>
      <c r="D23" s="33">
        <v>21.8</v>
      </c>
      <c r="E23" s="33">
        <v>0</v>
      </c>
      <c r="F23" s="33">
        <v>21.8</v>
      </c>
      <c r="G23" s="33"/>
      <c r="H23" s="54">
        <v>37217</v>
      </c>
      <c r="I23" s="55">
        <f t="shared" si="0"/>
        <v>19.184000000000001</v>
      </c>
      <c r="J23" s="55">
        <f t="shared" si="1"/>
        <v>0</v>
      </c>
      <c r="K23" s="56">
        <f t="shared" si="2"/>
        <v>19.184000000000001</v>
      </c>
      <c r="O23" s="32">
        <v>37217</v>
      </c>
      <c r="P23" s="33">
        <v>0</v>
      </c>
      <c r="Q23" s="33">
        <v>0</v>
      </c>
      <c r="R23" s="33">
        <v>0</v>
      </c>
      <c r="S23" s="33">
        <v>0</v>
      </c>
      <c r="T23" s="33">
        <v>0</v>
      </c>
      <c r="U23" s="33"/>
      <c r="V23" s="33"/>
      <c r="W23" s="54">
        <v>37217</v>
      </c>
      <c r="X23" s="56">
        <f t="shared" si="3"/>
        <v>0</v>
      </c>
      <c r="Y23" s="56">
        <f t="shared" si="4"/>
        <v>0</v>
      </c>
      <c r="Z23" s="56">
        <f t="shared" si="5"/>
        <v>0</v>
      </c>
    </row>
    <row r="24" spans="1:26" x14ac:dyDescent="0.2">
      <c r="A24" s="32">
        <v>37218</v>
      </c>
      <c r="B24" s="33">
        <v>0</v>
      </c>
      <c r="C24" s="33">
        <v>0</v>
      </c>
      <c r="D24" s="33">
        <v>0</v>
      </c>
      <c r="E24" s="33">
        <v>0</v>
      </c>
      <c r="F24" s="33">
        <v>0</v>
      </c>
      <c r="G24" s="33"/>
      <c r="H24" s="54">
        <v>37218</v>
      </c>
      <c r="I24" s="55">
        <f t="shared" si="0"/>
        <v>0</v>
      </c>
      <c r="J24" s="55">
        <f t="shared" si="1"/>
        <v>0</v>
      </c>
      <c r="K24" s="56">
        <f t="shared" si="2"/>
        <v>0</v>
      </c>
      <c r="O24" s="32">
        <v>37218</v>
      </c>
      <c r="P24" s="33">
        <v>0</v>
      </c>
      <c r="Q24" s="33">
        <v>0</v>
      </c>
      <c r="R24" s="33">
        <v>0</v>
      </c>
      <c r="S24" s="33">
        <v>0</v>
      </c>
      <c r="T24" s="33">
        <v>0</v>
      </c>
      <c r="U24" s="33"/>
      <c r="V24" s="33"/>
      <c r="W24" s="54">
        <v>37218</v>
      </c>
      <c r="X24" s="56">
        <f t="shared" si="3"/>
        <v>0</v>
      </c>
      <c r="Y24" s="56">
        <f t="shared" si="4"/>
        <v>0</v>
      </c>
      <c r="Z24" s="56">
        <f t="shared" si="5"/>
        <v>0</v>
      </c>
    </row>
    <row r="25" spans="1:26" x14ac:dyDescent="0.2">
      <c r="A25" s="32">
        <v>37219</v>
      </c>
      <c r="B25" s="33">
        <v>20.3</v>
      </c>
      <c r="C25" s="33">
        <v>0</v>
      </c>
      <c r="D25" s="33">
        <v>17.899999999999999</v>
      </c>
      <c r="E25" s="33">
        <v>0</v>
      </c>
      <c r="F25" s="33">
        <v>17.899999999999999</v>
      </c>
      <c r="G25" s="33"/>
      <c r="H25" s="54">
        <v>37219</v>
      </c>
      <c r="I25" s="55">
        <f t="shared" si="0"/>
        <v>15.751999999999999</v>
      </c>
      <c r="J25" s="55">
        <f t="shared" si="1"/>
        <v>0</v>
      </c>
      <c r="K25" s="56">
        <f t="shared" si="2"/>
        <v>15.751999999999999</v>
      </c>
      <c r="O25" s="32">
        <v>37219</v>
      </c>
      <c r="P25" s="33">
        <v>0</v>
      </c>
      <c r="Q25" s="33">
        <v>0</v>
      </c>
      <c r="R25" s="33">
        <v>0</v>
      </c>
      <c r="S25" s="33">
        <v>0</v>
      </c>
      <c r="T25" s="33">
        <v>0</v>
      </c>
      <c r="U25" s="33"/>
      <c r="V25" s="33"/>
      <c r="W25" s="54">
        <v>37219</v>
      </c>
      <c r="X25" s="56">
        <f t="shared" si="3"/>
        <v>0</v>
      </c>
      <c r="Y25" s="56">
        <f t="shared" si="4"/>
        <v>0</v>
      </c>
      <c r="Z25" s="56">
        <f t="shared" si="5"/>
        <v>0</v>
      </c>
    </row>
    <row r="26" spans="1:26" x14ac:dyDescent="0.2">
      <c r="A26" s="32">
        <v>37220</v>
      </c>
      <c r="B26" s="33">
        <v>36.9</v>
      </c>
      <c r="C26" s="33">
        <v>0</v>
      </c>
      <c r="D26" s="33">
        <v>32.5</v>
      </c>
      <c r="E26" s="33">
        <v>0</v>
      </c>
      <c r="F26" s="33">
        <v>32.5</v>
      </c>
      <c r="G26" s="33"/>
      <c r="H26" s="54">
        <v>37220</v>
      </c>
      <c r="I26" s="55">
        <f t="shared" si="0"/>
        <v>28.6</v>
      </c>
      <c r="J26" s="55">
        <f t="shared" si="1"/>
        <v>0</v>
      </c>
      <c r="K26" s="56">
        <f t="shared" si="2"/>
        <v>28.6</v>
      </c>
      <c r="O26" s="32">
        <v>37220</v>
      </c>
      <c r="P26" s="33">
        <v>0</v>
      </c>
      <c r="Q26" s="33">
        <v>0</v>
      </c>
      <c r="R26" s="33">
        <v>0</v>
      </c>
      <c r="S26" s="33">
        <v>0</v>
      </c>
      <c r="T26" s="33">
        <v>0</v>
      </c>
      <c r="U26" s="33"/>
      <c r="V26" s="33"/>
      <c r="W26" s="54">
        <v>37220</v>
      </c>
      <c r="X26" s="56">
        <f t="shared" si="3"/>
        <v>0</v>
      </c>
      <c r="Y26" s="56">
        <f t="shared" si="4"/>
        <v>0</v>
      </c>
      <c r="Z26" s="56">
        <f t="shared" si="5"/>
        <v>0</v>
      </c>
    </row>
    <row r="27" spans="1:26" x14ac:dyDescent="0.2">
      <c r="A27" s="32">
        <v>37221</v>
      </c>
      <c r="B27" s="33">
        <v>39.5</v>
      </c>
      <c r="C27" s="33">
        <v>0</v>
      </c>
      <c r="D27" s="33">
        <v>34.700000000000003</v>
      </c>
      <c r="E27" s="33">
        <v>0</v>
      </c>
      <c r="F27" s="33">
        <v>34.700000000000003</v>
      </c>
      <c r="G27" s="33"/>
      <c r="H27" s="54">
        <v>37221</v>
      </c>
      <c r="I27" s="55">
        <f t="shared" si="0"/>
        <v>30.536000000000001</v>
      </c>
      <c r="J27" s="55">
        <f t="shared" si="1"/>
        <v>0</v>
      </c>
      <c r="K27" s="56">
        <f t="shared" si="2"/>
        <v>30.536000000000001</v>
      </c>
      <c r="O27" s="32">
        <v>37221</v>
      </c>
      <c r="P27" s="33">
        <v>0</v>
      </c>
      <c r="Q27" s="33">
        <v>0</v>
      </c>
      <c r="R27" s="33">
        <v>0</v>
      </c>
      <c r="S27" s="33">
        <v>0</v>
      </c>
      <c r="T27" s="33">
        <v>0</v>
      </c>
      <c r="U27" s="33"/>
      <c r="V27" s="33"/>
      <c r="W27" s="54">
        <v>37221</v>
      </c>
      <c r="X27" s="56">
        <f t="shared" si="3"/>
        <v>0</v>
      </c>
      <c r="Y27" s="56">
        <f t="shared" si="4"/>
        <v>0</v>
      </c>
      <c r="Z27" s="56">
        <f t="shared" si="5"/>
        <v>0</v>
      </c>
    </row>
    <row r="28" spans="1:26" x14ac:dyDescent="0.2">
      <c r="A28" s="32">
        <v>37222</v>
      </c>
      <c r="B28" s="33">
        <v>38.5</v>
      </c>
      <c r="C28" s="33">
        <v>0</v>
      </c>
      <c r="D28" s="33">
        <v>33.9</v>
      </c>
      <c r="E28" s="33">
        <v>0</v>
      </c>
      <c r="F28" s="33">
        <v>33.9</v>
      </c>
      <c r="G28" s="33"/>
      <c r="H28" s="54">
        <v>37222</v>
      </c>
      <c r="I28" s="55">
        <f t="shared" si="0"/>
        <v>29.831999999999997</v>
      </c>
      <c r="J28" s="55">
        <f t="shared" si="1"/>
        <v>0</v>
      </c>
      <c r="K28" s="56">
        <f t="shared" si="2"/>
        <v>29.831999999999997</v>
      </c>
      <c r="O28" s="32">
        <v>37222</v>
      </c>
      <c r="P28" s="33">
        <v>0</v>
      </c>
      <c r="Q28" s="33">
        <v>0</v>
      </c>
      <c r="R28" s="33">
        <v>0</v>
      </c>
      <c r="S28" s="33">
        <v>0</v>
      </c>
      <c r="T28" s="33">
        <v>0</v>
      </c>
      <c r="U28" s="33"/>
      <c r="V28" s="33"/>
      <c r="W28" s="54">
        <v>37222</v>
      </c>
      <c r="X28" s="56">
        <f t="shared" si="3"/>
        <v>0</v>
      </c>
      <c r="Y28" s="56">
        <f t="shared" si="4"/>
        <v>0</v>
      </c>
      <c r="Z28" s="56">
        <f t="shared" si="5"/>
        <v>0</v>
      </c>
    </row>
    <row r="29" spans="1:26" x14ac:dyDescent="0.2">
      <c r="A29" s="32">
        <v>37223</v>
      </c>
      <c r="B29" s="33">
        <v>42.8</v>
      </c>
      <c r="C29" s="33">
        <v>0</v>
      </c>
      <c r="D29" s="33">
        <v>37.700000000000003</v>
      </c>
      <c r="E29" s="33">
        <v>0</v>
      </c>
      <c r="F29" s="33">
        <v>37.700000000000003</v>
      </c>
      <c r="G29" s="33"/>
      <c r="H29" s="54">
        <v>37223</v>
      </c>
      <c r="I29" s="55">
        <f t="shared" si="0"/>
        <v>33.176000000000002</v>
      </c>
      <c r="J29" s="55">
        <f t="shared" si="1"/>
        <v>0</v>
      </c>
      <c r="K29" s="56">
        <f t="shared" si="2"/>
        <v>33.176000000000002</v>
      </c>
      <c r="O29" s="32">
        <v>37223</v>
      </c>
      <c r="P29" s="33">
        <v>0</v>
      </c>
      <c r="Q29" s="33">
        <v>0</v>
      </c>
      <c r="R29" s="33">
        <v>0</v>
      </c>
      <c r="S29" s="33">
        <v>0</v>
      </c>
      <c r="T29" s="33">
        <v>0</v>
      </c>
      <c r="U29" s="33"/>
      <c r="V29" s="33"/>
      <c r="W29" s="54">
        <v>37223</v>
      </c>
      <c r="X29" s="56">
        <f t="shared" si="3"/>
        <v>0</v>
      </c>
      <c r="Y29" s="56">
        <f t="shared" si="4"/>
        <v>0</v>
      </c>
      <c r="Z29" s="56">
        <f t="shared" si="5"/>
        <v>0</v>
      </c>
    </row>
    <row r="30" spans="1:26" x14ac:dyDescent="0.2">
      <c r="A30" s="32">
        <v>37224</v>
      </c>
      <c r="B30" s="33">
        <v>51.9</v>
      </c>
      <c r="C30" s="33">
        <v>0</v>
      </c>
      <c r="D30" s="33">
        <v>45.7</v>
      </c>
      <c r="E30" s="33">
        <v>0</v>
      </c>
      <c r="F30" s="33">
        <v>45.7</v>
      </c>
      <c r="G30" s="33"/>
      <c r="H30" s="54">
        <v>37224</v>
      </c>
      <c r="I30" s="55">
        <f t="shared" si="0"/>
        <v>40.216000000000001</v>
      </c>
      <c r="J30" s="55">
        <f t="shared" si="1"/>
        <v>0</v>
      </c>
      <c r="K30" s="56">
        <f t="shared" si="2"/>
        <v>40.216000000000001</v>
      </c>
      <c r="O30" s="32">
        <v>37224</v>
      </c>
      <c r="P30" s="33">
        <v>0</v>
      </c>
      <c r="Q30" s="33">
        <v>0</v>
      </c>
      <c r="R30" s="33">
        <v>0</v>
      </c>
      <c r="S30" s="33">
        <v>0</v>
      </c>
      <c r="T30" s="33">
        <v>0</v>
      </c>
      <c r="U30" s="33"/>
      <c r="V30" s="33"/>
      <c r="W30" s="54">
        <v>37224</v>
      </c>
      <c r="X30" s="56">
        <f t="shared" si="3"/>
        <v>0</v>
      </c>
      <c r="Y30" s="56">
        <f t="shared" si="4"/>
        <v>0</v>
      </c>
      <c r="Z30" s="56">
        <f t="shared" si="5"/>
        <v>0</v>
      </c>
    </row>
    <row r="31" spans="1:26" x14ac:dyDescent="0.2">
      <c r="A31" s="32">
        <v>37225</v>
      </c>
      <c r="B31" s="33">
        <v>46.7</v>
      </c>
      <c r="C31" s="33">
        <v>0</v>
      </c>
      <c r="D31" s="33">
        <v>41.1</v>
      </c>
      <c r="E31" s="33">
        <v>0</v>
      </c>
      <c r="F31" s="33">
        <v>41.1</v>
      </c>
      <c r="G31" s="33"/>
      <c r="H31" s="54">
        <v>37225</v>
      </c>
      <c r="I31" s="55">
        <f t="shared" si="0"/>
        <v>36.167999999999999</v>
      </c>
      <c r="J31" s="55">
        <f t="shared" si="1"/>
        <v>0</v>
      </c>
      <c r="K31" s="56">
        <f t="shared" si="2"/>
        <v>36.167999999999999</v>
      </c>
      <c r="O31" s="32">
        <v>37225</v>
      </c>
      <c r="P31" s="33">
        <v>0</v>
      </c>
      <c r="Q31" s="33">
        <v>0</v>
      </c>
      <c r="R31" s="33">
        <v>0</v>
      </c>
      <c r="S31" s="33">
        <v>0</v>
      </c>
      <c r="T31" s="33">
        <v>0</v>
      </c>
      <c r="U31" s="33"/>
      <c r="V31" s="33"/>
      <c r="W31" s="54">
        <v>37225</v>
      </c>
      <c r="X31" s="56">
        <f t="shared" si="3"/>
        <v>0</v>
      </c>
      <c r="Y31" s="56">
        <f t="shared" si="4"/>
        <v>0</v>
      </c>
      <c r="Z31" s="56">
        <f t="shared" si="5"/>
        <v>0</v>
      </c>
    </row>
    <row r="32" spans="1:26" x14ac:dyDescent="0.2">
      <c r="A32" s="32">
        <v>37226</v>
      </c>
      <c r="B32" s="33">
        <v>48.7</v>
      </c>
      <c r="C32" s="33">
        <v>0</v>
      </c>
      <c r="D32" s="33">
        <v>42.9</v>
      </c>
      <c r="E32" s="33">
        <v>0</v>
      </c>
      <c r="F32" s="33">
        <v>42.9</v>
      </c>
      <c r="G32" s="33"/>
      <c r="H32" s="54">
        <v>37226</v>
      </c>
      <c r="I32" s="55">
        <f t="shared" si="0"/>
        <v>37.752000000000002</v>
      </c>
      <c r="J32" s="55">
        <f t="shared" si="1"/>
        <v>0</v>
      </c>
      <c r="K32" s="56">
        <f t="shared" si="2"/>
        <v>37.752000000000002</v>
      </c>
      <c r="O32" s="32">
        <v>37226</v>
      </c>
      <c r="P32" s="33">
        <v>0</v>
      </c>
      <c r="Q32" s="33">
        <v>0</v>
      </c>
      <c r="R32" s="33">
        <v>0</v>
      </c>
      <c r="S32" s="33">
        <v>0</v>
      </c>
      <c r="T32" s="33">
        <v>0</v>
      </c>
      <c r="U32" s="33"/>
      <c r="V32" s="33"/>
      <c r="W32" s="54">
        <v>37226</v>
      </c>
      <c r="X32" s="56">
        <f t="shared" si="3"/>
        <v>0</v>
      </c>
      <c r="Y32" s="56">
        <f t="shared" si="4"/>
        <v>0</v>
      </c>
      <c r="Z32" s="56">
        <f t="shared" si="5"/>
        <v>0</v>
      </c>
    </row>
    <row r="33" spans="1:26" x14ac:dyDescent="0.2">
      <c r="A33" s="32">
        <v>37227</v>
      </c>
      <c r="B33" s="33">
        <v>398.1</v>
      </c>
      <c r="C33" s="33">
        <v>95.7</v>
      </c>
      <c r="D33" s="33">
        <v>350.4</v>
      </c>
      <c r="E33" s="33">
        <v>56.5</v>
      </c>
      <c r="F33" s="33">
        <v>406.8</v>
      </c>
      <c r="G33" s="33"/>
      <c r="H33" s="54">
        <v>37227</v>
      </c>
      <c r="I33" s="55">
        <f t="shared" si="0"/>
        <v>308.35199999999998</v>
      </c>
      <c r="J33" s="55">
        <f t="shared" si="1"/>
        <v>33.335000000000001</v>
      </c>
      <c r="K33" s="56">
        <f t="shared" si="2"/>
        <v>341.68699999999995</v>
      </c>
      <c r="O33" s="32">
        <v>37227</v>
      </c>
      <c r="P33" s="33">
        <v>25</v>
      </c>
      <c r="Q33" s="33">
        <v>20</v>
      </c>
      <c r="R33" s="33">
        <v>22</v>
      </c>
      <c r="S33" s="33">
        <v>11.8</v>
      </c>
      <c r="T33" s="33">
        <v>33.799999999999997</v>
      </c>
      <c r="U33" s="33"/>
      <c r="V33" s="33"/>
      <c r="W33" s="54">
        <v>37227</v>
      </c>
      <c r="X33" s="56">
        <f t="shared" si="3"/>
        <v>19.36</v>
      </c>
      <c r="Y33" s="56">
        <f t="shared" si="4"/>
        <v>6.9619999999999997</v>
      </c>
      <c r="Z33" s="56">
        <f t="shared" si="5"/>
        <v>26.321999999999999</v>
      </c>
    </row>
    <row r="34" spans="1:26" x14ac:dyDescent="0.2">
      <c r="A34" s="32">
        <v>37228</v>
      </c>
      <c r="B34" s="33">
        <v>10.9</v>
      </c>
      <c r="C34" s="33">
        <v>0</v>
      </c>
      <c r="D34" s="33">
        <v>9.6</v>
      </c>
      <c r="E34" s="33">
        <v>0</v>
      </c>
      <c r="F34" s="33">
        <v>9.6</v>
      </c>
      <c r="G34" s="33"/>
      <c r="H34" s="54">
        <v>37228</v>
      </c>
      <c r="I34" s="55">
        <f t="shared" ref="I34:I65" si="6">D34*0.88</f>
        <v>8.4480000000000004</v>
      </c>
      <c r="J34" s="55">
        <f t="shared" ref="J34:J65" si="7">E34*0.59</f>
        <v>0</v>
      </c>
      <c r="K34" s="56">
        <f t="shared" ref="K34:K65" si="8">I34+J34</f>
        <v>8.4480000000000004</v>
      </c>
      <c r="O34" s="32">
        <v>37228</v>
      </c>
      <c r="P34" s="33">
        <v>0</v>
      </c>
      <c r="Q34" s="33">
        <v>0</v>
      </c>
      <c r="R34" s="33">
        <v>0</v>
      </c>
      <c r="S34" s="33">
        <v>0</v>
      </c>
      <c r="T34" s="33">
        <v>0</v>
      </c>
      <c r="U34" s="33"/>
      <c r="V34" s="33"/>
      <c r="W34" s="54">
        <v>37228</v>
      </c>
      <c r="X34" s="56">
        <f t="shared" ref="X34:X65" si="9">R34*0.88</f>
        <v>0</v>
      </c>
      <c r="Y34" s="56">
        <f t="shared" ref="Y34:Y65" si="10">S34*0.59</f>
        <v>0</v>
      </c>
      <c r="Z34" s="56">
        <f t="shared" ref="Z34:Z65" si="11">X34+Y34</f>
        <v>0</v>
      </c>
    </row>
    <row r="35" spans="1:26" x14ac:dyDescent="0.2">
      <c r="A35" s="32">
        <v>37229</v>
      </c>
      <c r="B35" s="33">
        <v>12.6</v>
      </c>
      <c r="C35" s="33">
        <v>0</v>
      </c>
      <c r="D35" s="33">
        <v>11.1</v>
      </c>
      <c r="E35" s="33">
        <v>0</v>
      </c>
      <c r="F35" s="33">
        <v>11.1</v>
      </c>
      <c r="G35" s="33"/>
      <c r="H35" s="54">
        <v>37229</v>
      </c>
      <c r="I35" s="55">
        <f t="shared" si="6"/>
        <v>9.7679999999999989</v>
      </c>
      <c r="J35" s="55">
        <f t="shared" si="7"/>
        <v>0</v>
      </c>
      <c r="K35" s="56">
        <f t="shared" si="8"/>
        <v>9.7679999999999989</v>
      </c>
      <c r="O35" s="32">
        <v>37229</v>
      </c>
      <c r="P35" s="33">
        <v>0</v>
      </c>
      <c r="Q35" s="33">
        <v>0</v>
      </c>
      <c r="R35" s="33">
        <v>0</v>
      </c>
      <c r="S35" s="33">
        <v>0</v>
      </c>
      <c r="T35" s="33">
        <v>0</v>
      </c>
      <c r="U35" s="33"/>
      <c r="V35" s="33"/>
      <c r="W35" s="54">
        <v>37229</v>
      </c>
      <c r="X35" s="56">
        <f t="shared" si="9"/>
        <v>0</v>
      </c>
      <c r="Y35" s="56">
        <f t="shared" si="10"/>
        <v>0</v>
      </c>
      <c r="Z35" s="56">
        <f t="shared" si="11"/>
        <v>0</v>
      </c>
    </row>
    <row r="36" spans="1:26" x14ac:dyDescent="0.2">
      <c r="A36" s="32">
        <v>37230</v>
      </c>
      <c r="B36" s="33">
        <v>0</v>
      </c>
      <c r="C36" s="33">
        <v>0</v>
      </c>
      <c r="D36" s="33">
        <v>0</v>
      </c>
      <c r="E36" s="33">
        <v>0</v>
      </c>
      <c r="F36" s="33">
        <v>0</v>
      </c>
      <c r="G36" s="33"/>
      <c r="H36" s="54">
        <v>37230</v>
      </c>
      <c r="I36" s="55">
        <f t="shared" si="6"/>
        <v>0</v>
      </c>
      <c r="J36" s="55">
        <f t="shared" si="7"/>
        <v>0</v>
      </c>
      <c r="K36" s="56">
        <f t="shared" si="8"/>
        <v>0</v>
      </c>
      <c r="O36" s="32">
        <v>37230</v>
      </c>
      <c r="P36" s="33">
        <v>0</v>
      </c>
      <c r="Q36" s="33">
        <v>0</v>
      </c>
      <c r="R36" s="33">
        <v>0</v>
      </c>
      <c r="S36" s="33">
        <v>0</v>
      </c>
      <c r="T36" s="33">
        <v>0</v>
      </c>
      <c r="U36" s="33"/>
      <c r="V36" s="33"/>
      <c r="W36" s="54">
        <v>37230</v>
      </c>
      <c r="X36" s="56">
        <f t="shared" si="9"/>
        <v>0</v>
      </c>
      <c r="Y36" s="56">
        <f t="shared" si="10"/>
        <v>0</v>
      </c>
      <c r="Z36" s="56">
        <f t="shared" si="11"/>
        <v>0</v>
      </c>
    </row>
    <row r="37" spans="1:26" x14ac:dyDescent="0.2">
      <c r="A37" s="32">
        <v>37231</v>
      </c>
      <c r="B37" s="33">
        <v>66.599999999999994</v>
      </c>
      <c r="C37" s="33">
        <v>0</v>
      </c>
      <c r="D37" s="33">
        <v>58.6</v>
      </c>
      <c r="E37" s="33">
        <v>0</v>
      </c>
      <c r="F37" s="33">
        <v>58.6</v>
      </c>
      <c r="G37" s="33"/>
      <c r="H37" s="54">
        <v>37231</v>
      </c>
      <c r="I37" s="55">
        <f t="shared" si="6"/>
        <v>51.568000000000005</v>
      </c>
      <c r="J37" s="55">
        <f t="shared" si="7"/>
        <v>0</v>
      </c>
      <c r="K37" s="56">
        <f t="shared" si="8"/>
        <v>51.568000000000005</v>
      </c>
      <c r="O37" s="32">
        <v>37231</v>
      </c>
      <c r="P37" s="33">
        <v>0</v>
      </c>
      <c r="Q37" s="33">
        <v>0</v>
      </c>
      <c r="R37" s="33">
        <v>0</v>
      </c>
      <c r="S37" s="33">
        <v>0</v>
      </c>
      <c r="T37" s="33">
        <v>0</v>
      </c>
      <c r="U37" s="33"/>
      <c r="V37" s="33"/>
      <c r="W37" s="54">
        <v>37231</v>
      </c>
      <c r="X37" s="56">
        <f t="shared" si="9"/>
        <v>0</v>
      </c>
      <c r="Y37" s="56">
        <f t="shared" si="10"/>
        <v>0</v>
      </c>
      <c r="Z37" s="56">
        <f t="shared" si="11"/>
        <v>0</v>
      </c>
    </row>
    <row r="38" spans="1:26" x14ac:dyDescent="0.2">
      <c r="A38" s="32">
        <v>37232</v>
      </c>
      <c r="B38" s="33">
        <v>191.3</v>
      </c>
      <c r="C38" s="33">
        <v>0</v>
      </c>
      <c r="D38" s="33">
        <v>168.3</v>
      </c>
      <c r="E38" s="33">
        <v>0</v>
      </c>
      <c r="F38" s="33">
        <v>168.3</v>
      </c>
      <c r="G38" s="33"/>
      <c r="H38" s="54">
        <v>37232</v>
      </c>
      <c r="I38" s="55">
        <f t="shared" si="6"/>
        <v>148.10400000000001</v>
      </c>
      <c r="J38" s="55">
        <f t="shared" si="7"/>
        <v>0</v>
      </c>
      <c r="K38" s="56">
        <f t="shared" si="8"/>
        <v>148.10400000000001</v>
      </c>
      <c r="O38" s="32">
        <v>37232</v>
      </c>
      <c r="P38" s="33">
        <v>0</v>
      </c>
      <c r="Q38" s="33">
        <v>0</v>
      </c>
      <c r="R38" s="33">
        <v>0</v>
      </c>
      <c r="S38" s="33">
        <v>0</v>
      </c>
      <c r="T38" s="33">
        <v>0</v>
      </c>
      <c r="U38" s="33"/>
      <c r="V38" s="33"/>
      <c r="W38" s="54">
        <v>37232</v>
      </c>
      <c r="X38" s="56">
        <f t="shared" si="9"/>
        <v>0</v>
      </c>
      <c r="Y38" s="56">
        <f t="shared" si="10"/>
        <v>0</v>
      </c>
      <c r="Z38" s="56">
        <f t="shared" si="11"/>
        <v>0</v>
      </c>
    </row>
    <row r="39" spans="1:26" x14ac:dyDescent="0.2">
      <c r="A39" s="32">
        <v>37233</v>
      </c>
      <c r="B39" s="33">
        <v>97.5</v>
      </c>
      <c r="C39" s="33">
        <v>26.3</v>
      </c>
      <c r="D39" s="33">
        <v>85.8</v>
      </c>
      <c r="E39" s="33">
        <v>15.5</v>
      </c>
      <c r="F39" s="33">
        <v>101.3</v>
      </c>
      <c r="G39" s="33"/>
      <c r="H39" s="54">
        <v>37233</v>
      </c>
      <c r="I39" s="55">
        <f t="shared" si="6"/>
        <v>75.504000000000005</v>
      </c>
      <c r="J39" s="55">
        <f t="shared" si="7"/>
        <v>9.1449999999999996</v>
      </c>
      <c r="K39" s="56">
        <f t="shared" si="8"/>
        <v>84.649000000000001</v>
      </c>
      <c r="O39" s="32">
        <v>37233</v>
      </c>
      <c r="P39" s="33">
        <v>0</v>
      </c>
      <c r="Q39" s="33">
        <v>0</v>
      </c>
      <c r="R39" s="33">
        <v>0</v>
      </c>
      <c r="S39" s="33">
        <v>0</v>
      </c>
      <c r="T39" s="33">
        <v>0</v>
      </c>
      <c r="U39" s="33"/>
      <c r="V39" s="33"/>
      <c r="W39" s="54">
        <v>37233</v>
      </c>
      <c r="X39" s="56">
        <f t="shared" si="9"/>
        <v>0</v>
      </c>
      <c r="Y39" s="56">
        <f t="shared" si="10"/>
        <v>0</v>
      </c>
      <c r="Z39" s="56">
        <f t="shared" si="11"/>
        <v>0</v>
      </c>
    </row>
    <row r="40" spans="1:26" x14ac:dyDescent="0.2">
      <c r="A40" s="32">
        <v>37234</v>
      </c>
      <c r="B40" s="33">
        <v>264.10000000000002</v>
      </c>
      <c r="C40" s="33">
        <v>0</v>
      </c>
      <c r="D40" s="33">
        <v>232.4</v>
      </c>
      <c r="E40" s="33">
        <v>0</v>
      </c>
      <c r="F40" s="33">
        <v>232.4</v>
      </c>
      <c r="G40" s="33"/>
      <c r="H40" s="54">
        <v>37234</v>
      </c>
      <c r="I40" s="55">
        <f t="shared" si="6"/>
        <v>204.512</v>
      </c>
      <c r="J40" s="55">
        <f t="shared" si="7"/>
        <v>0</v>
      </c>
      <c r="K40" s="56">
        <f t="shared" si="8"/>
        <v>204.512</v>
      </c>
      <c r="O40" s="32">
        <v>37234</v>
      </c>
      <c r="P40" s="33">
        <v>100</v>
      </c>
      <c r="Q40" s="33">
        <v>0</v>
      </c>
      <c r="R40" s="33">
        <v>88</v>
      </c>
      <c r="S40" s="33">
        <v>0</v>
      </c>
      <c r="T40" s="33">
        <v>88</v>
      </c>
      <c r="U40" s="33"/>
      <c r="V40" s="33"/>
      <c r="W40" s="54">
        <v>37234</v>
      </c>
      <c r="X40" s="56">
        <f t="shared" si="9"/>
        <v>77.44</v>
      </c>
      <c r="Y40" s="56">
        <f t="shared" si="10"/>
        <v>0</v>
      </c>
      <c r="Z40" s="56">
        <f t="shared" si="11"/>
        <v>77.44</v>
      </c>
    </row>
    <row r="41" spans="1:26" x14ac:dyDescent="0.2">
      <c r="A41" s="32">
        <v>37235</v>
      </c>
      <c r="B41" s="33">
        <v>9</v>
      </c>
      <c r="C41" s="33">
        <v>0</v>
      </c>
      <c r="D41" s="33">
        <v>7.9</v>
      </c>
      <c r="E41" s="33">
        <v>0</v>
      </c>
      <c r="F41" s="33">
        <v>7.9</v>
      </c>
      <c r="G41" s="33"/>
      <c r="H41" s="54">
        <v>37235</v>
      </c>
      <c r="I41" s="55">
        <f t="shared" si="6"/>
        <v>6.952</v>
      </c>
      <c r="J41" s="55">
        <f t="shared" si="7"/>
        <v>0</v>
      </c>
      <c r="K41" s="56">
        <f t="shared" si="8"/>
        <v>6.952</v>
      </c>
      <c r="O41" s="32">
        <v>37235</v>
      </c>
      <c r="P41" s="33">
        <v>0</v>
      </c>
      <c r="Q41" s="33">
        <v>0</v>
      </c>
      <c r="R41" s="33">
        <v>0</v>
      </c>
      <c r="S41" s="33">
        <v>0</v>
      </c>
      <c r="T41" s="33">
        <v>0</v>
      </c>
      <c r="U41" s="33"/>
      <c r="V41" s="33"/>
      <c r="W41" s="54">
        <v>37235</v>
      </c>
      <c r="X41" s="56">
        <f t="shared" si="9"/>
        <v>0</v>
      </c>
      <c r="Y41" s="56">
        <f t="shared" si="10"/>
        <v>0</v>
      </c>
      <c r="Z41" s="56">
        <f t="shared" si="11"/>
        <v>0</v>
      </c>
    </row>
    <row r="42" spans="1:26" x14ac:dyDescent="0.2">
      <c r="A42" s="32">
        <v>37236</v>
      </c>
      <c r="B42" s="33">
        <v>311.3</v>
      </c>
      <c r="C42" s="33">
        <v>0</v>
      </c>
      <c r="D42" s="33">
        <v>273.89999999999998</v>
      </c>
      <c r="E42" s="33">
        <v>0</v>
      </c>
      <c r="F42" s="33">
        <v>273.89999999999998</v>
      </c>
      <c r="G42" s="33"/>
      <c r="H42" s="54">
        <v>37236</v>
      </c>
      <c r="I42" s="55">
        <f t="shared" si="6"/>
        <v>241.03199999999998</v>
      </c>
      <c r="J42" s="55">
        <f t="shared" si="7"/>
        <v>0</v>
      </c>
      <c r="K42" s="56">
        <f t="shared" si="8"/>
        <v>241.03199999999998</v>
      </c>
      <c r="O42" s="32">
        <v>37236</v>
      </c>
      <c r="P42" s="33">
        <v>27.5</v>
      </c>
      <c r="Q42" s="33">
        <v>0</v>
      </c>
      <c r="R42" s="33">
        <v>24.2</v>
      </c>
      <c r="S42" s="33">
        <v>0</v>
      </c>
      <c r="T42" s="33">
        <v>24.2</v>
      </c>
      <c r="U42" s="33"/>
      <c r="V42" s="33"/>
      <c r="W42" s="54">
        <v>37236</v>
      </c>
      <c r="X42" s="56">
        <f t="shared" si="9"/>
        <v>21.295999999999999</v>
      </c>
      <c r="Y42" s="56">
        <f t="shared" si="10"/>
        <v>0</v>
      </c>
      <c r="Z42" s="56">
        <f t="shared" si="11"/>
        <v>21.295999999999999</v>
      </c>
    </row>
    <row r="43" spans="1:26" x14ac:dyDescent="0.2">
      <c r="A43" s="32">
        <v>37237</v>
      </c>
      <c r="B43" s="33">
        <v>48.3</v>
      </c>
      <c r="C43" s="33">
        <v>0</v>
      </c>
      <c r="D43" s="33">
        <v>42.5</v>
      </c>
      <c r="E43" s="33">
        <v>0</v>
      </c>
      <c r="F43" s="33">
        <v>42.5</v>
      </c>
      <c r="G43" s="33"/>
      <c r="H43" s="54">
        <v>37237</v>
      </c>
      <c r="I43" s="55">
        <f t="shared" si="6"/>
        <v>37.4</v>
      </c>
      <c r="J43" s="55">
        <f t="shared" si="7"/>
        <v>0</v>
      </c>
      <c r="K43" s="56">
        <f t="shared" si="8"/>
        <v>37.4</v>
      </c>
      <c r="O43" s="32">
        <v>37237</v>
      </c>
      <c r="P43" s="33">
        <v>0</v>
      </c>
      <c r="Q43" s="33">
        <v>0</v>
      </c>
      <c r="R43" s="33">
        <v>0</v>
      </c>
      <c r="S43" s="33">
        <v>0</v>
      </c>
      <c r="T43" s="33">
        <v>0</v>
      </c>
      <c r="U43" s="33"/>
      <c r="V43" s="33"/>
      <c r="W43" s="54">
        <v>37237</v>
      </c>
      <c r="X43" s="56">
        <f t="shared" si="9"/>
        <v>0</v>
      </c>
      <c r="Y43" s="56">
        <f t="shared" si="10"/>
        <v>0</v>
      </c>
      <c r="Z43" s="56">
        <f t="shared" si="11"/>
        <v>0</v>
      </c>
    </row>
    <row r="44" spans="1:26" x14ac:dyDescent="0.2">
      <c r="A44" s="32">
        <v>37238</v>
      </c>
      <c r="B44" s="33">
        <v>45</v>
      </c>
      <c r="C44" s="33">
        <v>0</v>
      </c>
      <c r="D44" s="33">
        <v>39.6</v>
      </c>
      <c r="E44" s="33">
        <v>0</v>
      </c>
      <c r="F44" s="33">
        <v>39.6</v>
      </c>
      <c r="G44" s="33"/>
      <c r="H44" s="54">
        <v>37238</v>
      </c>
      <c r="I44" s="55">
        <f t="shared" si="6"/>
        <v>34.847999999999999</v>
      </c>
      <c r="J44" s="55">
        <f t="shared" si="7"/>
        <v>0</v>
      </c>
      <c r="K44" s="56">
        <f t="shared" si="8"/>
        <v>34.847999999999999</v>
      </c>
      <c r="O44" s="32">
        <v>37238</v>
      </c>
      <c r="P44" s="33">
        <v>0</v>
      </c>
      <c r="Q44" s="33">
        <v>0</v>
      </c>
      <c r="R44" s="33">
        <v>0</v>
      </c>
      <c r="S44" s="33">
        <v>0</v>
      </c>
      <c r="T44" s="33">
        <v>0</v>
      </c>
      <c r="U44" s="33"/>
      <c r="V44" s="33"/>
      <c r="W44" s="54">
        <v>37238</v>
      </c>
      <c r="X44" s="56">
        <f t="shared" si="9"/>
        <v>0</v>
      </c>
      <c r="Y44" s="56">
        <f t="shared" si="10"/>
        <v>0</v>
      </c>
      <c r="Z44" s="56">
        <f t="shared" si="11"/>
        <v>0</v>
      </c>
    </row>
    <row r="45" spans="1:26" x14ac:dyDescent="0.2">
      <c r="A45" s="32">
        <v>37239</v>
      </c>
      <c r="B45" s="33">
        <v>76.5</v>
      </c>
      <c r="C45" s="33">
        <v>0</v>
      </c>
      <c r="D45" s="33">
        <v>67.3</v>
      </c>
      <c r="E45" s="33">
        <v>0</v>
      </c>
      <c r="F45" s="33">
        <v>67.3</v>
      </c>
      <c r="G45" s="33"/>
      <c r="H45" s="54">
        <v>37239</v>
      </c>
      <c r="I45" s="55">
        <f t="shared" si="6"/>
        <v>59.223999999999997</v>
      </c>
      <c r="J45" s="55">
        <f t="shared" si="7"/>
        <v>0</v>
      </c>
      <c r="K45" s="56">
        <f t="shared" si="8"/>
        <v>59.223999999999997</v>
      </c>
      <c r="O45" s="32">
        <v>37239</v>
      </c>
      <c r="P45" s="33">
        <v>75</v>
      </c>
      <c r="Q45" s="33">
        <v>0</v>
      </c>
      <c r="R45" s="33">
        <v>66</v>
      </c>
      <c r="S45" s="33">
        <v>0</v>
      </c>
      <c r="T45" s="33">
        <v>66</v>
      </c>
      <c r="U45" s="33"/>
      <c r="V45" s="33"/>
      <c r="W45" s="54">
        <v>37239</v>
      </c>
      <c r="X45" s="56">
        <f t="shared" si="9"/>
        <v>58.08</v>
      </c>
      <c r="Y45" s="56">
        <f t="shared" si="10"/>
        <v>0</v>
      </c>
      <c r="Z45" s="56">
        <f t="shared" si="11"/>
        <v>58.08</v>
      </c>
    </row>
    <row r="46" spans="1:26" x14ac:dyDescent="0.2">
      <c r="A46" s="32">
        <v>37240</v>
      </c>
      <c r="B46" s="33">
        <v>370.4</v>
      </c>
      <c r="C46" s="33">
        <v>0</v>
      </c>
      <c r="D46" s="33">
        <v>325.89999999999998</v>
      </c>
      <c r="E46" s="33">
        <v>0</v>
      </c>
      <c r="F46" s="33">
        <v>325.89999999999998</v>
      </c>
      <c r="G46" s="33"/>
      <c r="H46" s="54">
        <v>37240</v>
      </c>
      <c r="I46" s="55">
        <f t="shared" si="6"/>
        <v>286.79199999999997</v>
      </c>
      <c r="J46" s="55">
        <f t="shared" si="7"/>
        <v>0</v>
      </c>
      <c r="K46" s="56">
        <f t="shared" si="8"/>
        <v>286.79199999999997</v>
      </c>
      <c r="O46" s="32">
        <v>37240</v>
      </c>
      <c r="P46" s="33">
        <v>30.5</v>
      </c>
      <c r="Q46" s="33">
        <v>0</v>
      </c>
      <c r="R46" s="33">
        <v>26.8</v>
      </c>
      <c r="S46" s="33">
        <v>0</v>
      </c>
      <c r="T46" s="33">
        <v>26.8</v>
      </c>
      <c r="U46" s="33"/>
      <c r="V46" s="33"/>
      <c r="W46" s="54">
        <v>37240</v>
      </c>
      <c r="X46" s="56">
        <f t="shared" si="9"/>
        <v>23.584</v>
      </c>
      <c r="Y46" s="56">
        <f t="shared" si="10"/>
        <v>0</v>
      </c>
      <c r="Z46" s="56">
        <f t="shared" si="11"/>
        <v>23.584</v>
      </c>
    </row>
    <row r="47" spans="1:26" x14ac:dyDescent="0.2">
      <c r="A47" s="32">
        <v>37241</v>
      </c>
      <c r="B47" s="33">
        <v>45.9</v>
      </c>
      <c r="C47" s="33">
        <v>0</v>
      </c>
      <c r="D47" s="33">
        <v>40.4</v>
      </c>
      <c r="E47" s="33">
        <v>0</v>
      </c>
      <c r="F47" s="33">
        <v>40.4</v>
      </c>
      <c r="G47" s="33"/>
      <c r="H47" s="54">
        <v>37241</v>
      </c>
      <c r="I47" s="55">
        <f t="shared" si="6"/>
        <v>35.552</v>
      </c>
      <c r="J47" s="55">
        <f t="shared" si="7"/>
        <v>0</v>
      </c>
      <c r="K47" s="56">
        <f t="shared" si="8"/>
        <v>35.552</v>
      </c>
      <c r="O47" s="32">
        <v>37241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/>
      <c r="V47" s="33"/>
      <c r="W47" s="54">
        <v>37241</v>
      </c>
      <c r="X47" s="56">
        <f t="shared" si="9"/>
        <v>0</v>
      </c>
      <c r="Y47" s="56">
        <f t="shared" si="10"/>
        <v>0</v>
      </c>
      <c r="Z47" s="56">
        <f t="shared" si="11"/>
        <v>0</v>
      </c>
    </row>
    <row r="48" spans="1:26" x14ac:dyDescent="0.2">
      <c r="A48" s="32">
        <v>37242</v>
      </c>
      <c r="B48" s="33">
        <v>54</v>
      </c>
      <c r="C48" s="33">
        <v>0</v>
      </c>
      <c r="D48" s="33">
        <v>47.5</v>
      </c>
      <c r="E48" s="33">
        <v>0</v>
      </c>
      <c r="F48" s="33">
        <v>47.5</v>
      </c>
      <c r="G48" s="33"/>
      <c r="H48" s="54">
        <v>37242</v>
      </c>
      <c r="I48" s="55">
        <f t="shared" si="6"/>
        <v>41.8</v>
      </c>
      <c r="J48" s="55">
        <f t="shared" si="7"/>
        <v>0</v>
      </c>
      <c r="K48" s="56">
        <f t="shared" si="8"/>
        <v>41.8</v>
      </c>
      <c r="O48" s="32">
        <v>37242</v>
      </c>
      <c r="P48" s="33">
        <v>0</v>
      </c>
      <c r="Q48" s="33">
        <v>0</v>
      </c>
      <c r="R48" s="33">
        <v>0</v>
      </c>
      <c r="S48" s="33">
        <v>0</v>
      </c>
      <c r="T48" s="33">
        <v>0</v>
      </c>
      <c r="U48" s="33"/>
      <c r="V48" s="33"/>
      <c r="W48" s="54">
        <v>37242</v>
      </c>
      <c r="X48" s="56">
        <f t="shared" si="9"/>
        <v>0</v>
      </c>
      <c r="Y48" s="56">
        <f t="shared" si="10"/>
        <v>0</v>
      </c>
      <c r="Z48" s="56">
        <f t="shared" si="11"/>
        <v>0</v>
      </c>
    </row>
    <row r="49" spans="1:26" x14ac:dyDescent="0.2">
      <c r="A49" s="32">
        <v>37243</v>
      </c>
      <c r="B49" s="33">
        <v>594.4</v>
      </c>
      <c r="C49" s="33">
        <v>0</v>
      </c>
      <c r="D49" s="33">
        <v>523</v>
      </c>
      <c r="E49" s="33">
        <v>0</v>
      </c>
      <c r="F49" s="33">
        <v>523</v>
      </c>
      <c r="G49" s="33"/>
      <c r="H49" s="54">
        <v>37243</v>
      </c>
      <c r="I49" s="55">
        <f t="shared" si="6"/>
        <v>460.24</v>
      </c>
      <c r="J49" s="55">
        <f t="shared" si="7"/>
        <v>0</v>
      </c>
      <c r="K49" s="56">
        <f t="shared" si="8"/>
        <v>460.24</v>
      </c>
      <c r="O49" s="32">
        <v>37243</v>
      </c>
      <c r="P49" s="33">
        <v>43.5</v>
      </c>
      <c r="Q49" s="33">
        <v>0</v>
      </c>
      <c r="R49" s="33">
        <v>38.299999999999997</v>
      </c>
      <c r="S49" s="33">
        <v>0</v>
      </c>
      <c r="T49" s="33">
        <v>38.299999999999997</v>
      </c>
      <c r="U49" s="33"/>
      <c r="V49" s="33"/>
      <c r="W49" s="54">
        <v>37243</v>
      </c>
      <c r="X49" s="56">
        <f t="shared" si="9"/>
        <v>33.704000000000001</v>
      </c>
      <c r="Y49" s="56">
        <f t="shared" si="10"/>
        <v>0</v>
      </c>
      <c r="Z49" s="56">
        <f t="shared" si="11"/>
        <v>33.704000000000001</v>
      </c>
    </row>
    <row r="50" spans="1:26" x14ac:dyDescent="0.2">
      <c r="A50" s="32">
        <v>37244</v>
      </c>
      <c r="B50" s="34">
        <v>2590.3000000000002</v>
      </c>
      <c r="C50" s="33">
        <v>85.1</v>
      </c>
      <c r="D50" s="34">
        <v>2279.5</v>
      </c>
      <c r="E50" s="33">
        <v>50.2</v>
      </c>
      <c r="F50" s="34">
        <v>2329.6999999999998</v>
      </c>
      <c r="G50" s="34"/>
      <c r="H50" s="54">
        <v>37244</v>
      </c>
      <c r="I50" s="55">
        <f t="shared" si="6"/>
        <v>2005.96</v>
      </c>
      <c r="J50" s="55">
        <f t="shared" si="7"/>
        <v>29.617999999999999</v>
      </c>
      <c r="K50" s="56">
        <f t="shared" si="8"/>
        <v>2035.578</v>
      </c>
      <c r="O50" s="32">
        <v>37244</v>
      </c>
      <c r="P50" s="34">
        <v>1277</v>
      </c>
      <c r="Q50" s="33">
        <v>50</v>
      </c>
      <c r="R50" s="34">
        <v>1123.8</v>
      </c>
      <c r="S50" s="33">
        <v>29.5</v>
      </c>
      <c r="T50" s="34">
        <v>1153.3</v>
      </c>
      <c r="U50" s="34"/>
      <c r="V50" s="34"/>
      <c r="W50" s="54">
        <v>37244</v>
      </c>
      <c r="X50" s="56">
        <f t="shared" si="9"/>
        <v>988.94399999999996</v>
      </c>
      <c r="Y50" s="56">
        <f t="shared" si="10"/>
        <v>17.404999999999998</v>
      </c>
      <c r="Z50" s="56">
        <f t="shared" si="11"/>
        <v>1006.3489999999999</v>
      </c>
    </row>
    <row r="51" spans="1:26" x14ac:dyDescent="0.2">
      <c r="A51" s="32">
        <v>37245</v>
      </c>
      <c r="B51" s="33">
        <v>90.2</v>
      </c>
      <c r="C51" s="33">
        <v>10</v>
      </c>
      <c r="D51" s="33">
        <v>79.400000000000006</v>
      </c>
      <c r="E51" s="33">
        <v>5.9</v>
      </c>
      <c r="F51" s="33">
        <v>85.3</v>
      </c>
      <c r="G51" s="33"/>
      <c r="H51" s="54">
        <v>37245</v>
      </c>
      <c r="I51" s="55">
        <f t="shared" si="6"/>
        <v>69.872</v>
      </c>
      <c r="J51" s="55">
        <f t="shared" si="7"/>
        <v>3.4809999999999999</v>
      </c>
      <c r="K51" s="56">
        <f t="shared" si="8"/>
        <v>73.352999999999994</v>
      </c>
      <c r="O51" s="32">
        <v>37245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/>
      <c r="V51" s="33"/>
      <c r="W51" s="54">
        <v>37245</v>
      </c>
      <c r="X51" s="56">
        <f t="shared" si="9"/>
        <v>0</v>
      </c>
      <c r="Y51" s="56">
        <f t="shared" si="10"/>
        <v>0</v>
      </c>
      <c r="Z51" s="56">
        <f t="shared" si="11"/>
        <v>0</v>
      </c>
    </row>
    <row r="52" spans="1:26" x14ac:dyDescent="0.2">
      <c r="A52" s="32">
        <v>37246</v>
      </c>
      <c r="B52" s="33">
        <v>90.1</v>
      </c>
      <c r="C52" s="33">
        <v>0</v>
      </c>
      <c r="D52" s="33">
        <v>79.3</v>
      </c>
      <c r="E52" s="33">
        <v>0</v>
      </c>
      <c r="F52" s="33">
        <v>79.3</v>
      </c>
      <c r="G52" s="33"/>
      <c r="H52" s="54">
        <v>37246</v>
      </c>
      <c r="I52" s="55">
        <f t="shared" si="6"/>
        <v>69.783999999999992</v>
      </c>
      <c r="J52" s="55">
        <f t="shared" si="7"/>
        <v>0</v>
      </c>
      <c r="K52" s="56">
        <f t="shared" si="8"/>
        <v>69.783999999999992</v>
      </c>
      <c r="O52" s="32">
        <v>37246</v>
      </c>
      <c r="P52" s="33">
        <v>0</v>
      </c>
      <c r="Q52" s="33">
        <v>0</v>
      </c>
      <c r="R52" s="33">
        <v>0</v>
      </c>
      <c r="S52" s="33">
        <v>0</v>
      </c>
      <c r="T52" s="33">
        <v>0</v>
      </c>
      <c r="U52" s="33"/>
      <c r="V52" s="33"/>
      <c r="W52" s="54">
        <v>37246</v>
      </c>
      <c r="X52" s="56">
        <f t="shared" si="9"/>
        <v>0</v>
      </c>
      <c r="Y52" s="56">
        <f t="shared" si="10"/>
        <v>0</v>
      </c>
      <c r="Z52" s="56">
        <f t="shared" si="11"/>
        <v>0</v>
      </c>
    </row>
    <row r="53" spans="1:26" x14ac:dyDescent="0.2">
      <c r="A53" s="32">
        <v>37247</v>
      </c>
      <c r="B53" s="33">
        <v>27.7</v>
      </c>
      <c r="C53" s="33">
        <v>0</v>
      </c>
      <c r="D53" s="33">
        <v>24.4</v>
      </c>
      <c r="E53" s="33">
        <v>0</v>
      </c>
      <c r="F53" s="33">
        <v>24.4</v>
      </c>
      <c r="G53" s="33"/>
      <c r="H53" s="54">
        <v>37247</v>
      </c>
      <c r="I53" s="55">
        <f t="shared" si="6"/>
        <v>21.471999999999998</v>
      </c>
      <c r="J53" s="55">
        <f t="shared" si="7"/>
        <v>0</v>
      </c>
      <c r="K53" s="56">
        <f t="shared" si="8"/>
        <v>21.471999999999998</v>
      </c>
      <c r="O53" s="32">
        <v>37247</v>
      </c>
      <c r="P53" s="33">
        <v>0</v>
      </c>
      <c r="Q53" s="33">
        <v>0</v>
      </c>
      <c r="R53" s="33">
        <v>0</v>
      </c>
      <c r="S53" s="33">
        <v>0</v>
      </c>
      <c r="T53" s="33">
        <v>0</v>
      </c>
      <c r="U53" s="33"/>
      <c r="V53" s="33"/>
      <c r="W53" s="54">
        <v>37247</v>
      </c>
      <c r="X53" s="56">
        <f t="shared" si="9"/>
        <v>0</v>
      </c>
      <c r="Y53" s="56">
        <f t="shared" si="10"/>
        <v>0</v>
      </c>
      <c r="Z53" s="56">
        <f t="shared" si="11"/>
        <v>0</v>
      </c>
    </row>
    <row r="54" spans="1:26" x14ac:dyDescent="0.2">
      <c r="A54" s="32">
        <v>37248</v>
      </c>
      <c r="B54" s="33">
        <v>628.70000000000005</v>
      </c>
      <c r="C54" s="33">
        <v>10</v>
      </c>
      <c r="D54" s="33">
        <v>553.29999999999995</v>
      </c>
      <c r="E54" s="33">
        <v>5.9</v>
      </c>
      <c r="F54" s="33">
        <v>559.20000000000005</v>
      </c>
      <c r="G54" s="33"/>
      <c r="H54" s="54">
        <v>37248</v>
      </c>
      <c r="I54" s="55">
        <f t="shared" si="6"/>
        <v>486.90399999999994</v>
      </c>
      <c r="J54" s="55">
        <f t="shared" si="7"/>
        <v>3.4809999999999999</v>
      </c>
      <c r="K54" s="56">
        <f t="shared" si="8"/>
        <v>490.38499999999993</v>
      </c>
      <c r="O54" s="32">
        <v>37248</v>
      </c>
      <c r="P54" s="33">
        <v>0</v>
      </c>
      <c r="Q54" s="33">
        <v>0</v>
      </c>
      <c r="R54" s="33">
        <v>0</v>
      </c>
      <c r="S54" s="33">
        <v>0</v>
      </c>
      <c r="T54" s="33">
        <v>0</v>
      </c>
      <c r="U54" s="33"/>
      <c r="V54" s="33"/>
      <c r="W54" s="54">
        <v>37248</v>
      </c>
      <c r="X54" s="56">
        <f t="shared" si="9"/>
        <v>0</v>
      </c>
      <c r="Y54" s="56">
        <f t="shared" si="10"/>
        <v>0</v>
      </c>
      <c r="Z54" s="56">
        <f t="shared" si="11"/>
        <v>0</v>
      </c>
    </row>
    <row r="55" spans="1:26" x14ac:dyDescent="0.2">
      <c r="A55" s="32">
        <v>37249</v>
      </c>
      <c r="B55" s="33">
        <v>484</v>
      </c>
      <c r="C55" s="33">
        <v>10</v>
      </c>
      <c r="D55" s="33">
        <v>425.9</v>
      </c>
      <c r="E55" s="33">
        <v>5.9</v>
      </c>
      <c r="F55" s="33">
        <v>431.8</v>
      </c>
      <c r="G55" s="33"/>
      <c r="H55" s="54">
        <v>37249</v>
      </c>
      <c r="I55" s="55">
        <f t="shared" si="6"/>
        <v>374.79199999999997</v>
      </c>
      <c r="J55" s="55">
        <f t="shared" si="7"/>
        <v>3.4809999999999999</v>
      </c>
      <c r="K55" s="56">
        <f t="shared" si="8"/>
        <v>378.27299999999997</v>
      </c>
      <c r="O55" s="32">
        <v>37249</v>
      </c>
      <c r="P55" s="33">
        <v>0</v>
      </c>
      <c r="Q55" s="33">
        <v>0</v>
      </c>
      <c r="R55" s="33">
        <v>0</v>
      </c>
      <c r="S55" s="33">
        <v>0</v>
      </c>
      <c r="T55" s="33">
        <v>0</v>
      </c>
      <c r="U55" s="33"/>
      <c r="V55" s="33"/>
      <c r="W55" s="54">
        <v>37249</v>
      </c>
      <c r="X55" s="56">
        <f t="shared" si="9"/>
        <v>0</v>
      </c>
      <c r="Y55" s="56">
        <f t="shared" si="10"/>
        <v>0</v>
      </c>
      <c r="Z55" s="56">
        <f t="shared" si="11"/>
        <v>0</v>
      </c>
    </row>
    <row r="56" spans="1:26" x14ac:dyDescent="0.2">
      <c r="A56" s="32">
        <v>37250</v>
      </c>
      <c r="B56" s="33">
        <v>489.3</v>
      </c>
      <c r="C56" s="33">
        <v>0</v>
      </c>
      <c r="D56" s="33">
        <v>430.5</v>
      </c>
      <c r="E56" s="33">
        <v>0</v>
      </c>
      <c r="F56" s="33">
        <v>430.5</v>
      </c>
      <c r="G56" s="33"/>
      <c r="H56" s="54">
        <v>37250</v>
      </c>
      <c r="I56" s="55">
        <f t="shared" si="6"/>
        <v>378.84</v>
      </c>
      <c r="J56" s="55">
        <f t="shared" si="7"/>
        <v>0</v>
      </c>
      <c r="K56" s="56">
        <f t="shared" si="8"/>
        <v>378.84</v>
      </c>
      <c r="O56" s="32">
        <v>37250</v>
      </c>
      <c r="P56" s="33">
        <v>0</v>
      </c>
      <c r="Q56" s="33">
        <v>0</v>
      </c>
      <c r="R56" s="33">
        <v>0</v>
      </c>
      <c r="S56" s="33">
        <v>0</v>
      </c>
      <c r="T56" s="33">
        <v>0</v>
      </c>
      <c r="U56" s="33"/>
      <c r="V56" s="33"/>
      <c r="W56" s="54">
        <v>37250</v>
      </c>
      <c r="X56" s="56">
        <f t="shared" si="9"/>
        <v>0</v>
      </c>
      <c r="Y56" s="56">
        <f t="shared" si="10"/>
        <v>0</v>
      </c>
      <c r="Z56" s="56">
        <f t="shared" si="11"/>
        <v>0</v>
      </c>
    </row>
    <row r="57" spans="1:26" x14ac:dyDescent="0.2">
      <c r="A57" s="32">
        <v>37251</v>
      </c>
      <c r="B57" s="34">
        <v>1166.5</v>
      </c>
      <c r="C57" s="33">
        <v>35.4</v>
      </c>
      <c r="D57" s="34">
        <v>1026.5999999999999</v>
      </c>
      <c r="E57" s="33">
        <v>20.9</v>
      </c>
      <c r="F57" s="34">
        <v>1047.5</v>
      </c>
      <c r="G57" s="34"/>
      <c r="H57" s="54">
        <v>37251</v>
      </c>
      <c r="I57" s="55">
        <f t="shared" si="6"/>
        <v>903.4079999999999</v>
      </c>
      <c r="J57" s="55">
        <f t="shared" si="7"/>
        <v>12.330999999999998</v>
      </c>
      <c r="K57" s="56">
        <f t="shared" si="8"/>
        <v>915.73899999999992</v>
      </c>
      <c r="O57" s="32">
        <v>37251</v>
      </c>
      <c r="P57" s="33">
        <v>52.5</v>
      </c>
      <c r="Q57" s="33">
        <v>0</v>
      </c>
      <c r="R57" s="33">
        <v>46.2</v>
      </c>
      <c r="S57" s="33">
        <v>0</v>
      </c>
      <c r="T57" s="33">
        <v>46.2</v>
      </c>
      <c r="U57" s="33"/>
      <c r="V57" s="33"/>
      <c r="W57" s="54">
        <v>37251</v>
      </c>
      <c r="X57" s="56">
        <f t="shared" si="9"/>
        <v>40.656000000000006</v>
      </c>
      <c r="Y57" s="56">
        <f t="shared" si="10"/>
        <v>0</v>
      </c>
      <c r="Z57" s="56">
        <f t="shared" si="11"/>
        <v>40.656000000000006</v>
      </c>
    </row>
    <row r="58" spans="1:26" x14ac:dyDescent="0.2">
      <c r="A58" s="32">
        <v>37252</v>
      </c>
      <c r="B58" s="33">
        <v>894.7</v>
      </c>
      <c r="C58" s="33">
        <v>9</v>
      </c>
      <c r="D58" s="33">
        <v>787.4</v>
      </c>
      <c r="E58" s="33">
        <v>5.3</v>
      </c>
      <c r="F58" s="33">
        <v>792.7</v>
      </c>
      <c r="G58" s="33"/>
      <c r="H58" s="54">
        <v>37252</v>
      </c>
      <c r="I58" s="55">
        <f t="shared" si="6"/>
        <v>692.91200000000003</v>
      </c>
      <c r="J58" s="55">
        <f t="shared" si="7"/>
        <v>3.1269999999999998</v>
      </c>
      <c r="K58" s="56">
        <f t="shared" si="8"/>
        <v>696.03899999999999</v>
      </c>
      <c r="O58" s="32">
        <v>37252</v>
      </c>
      <c r="P58" s="33">
        <v>97.5</v>
      </c>
      <c r="Q58" s="33">
        <v>0</v>
      </c>
      <c r="R58" s="33">
        <v>85.8</v>
      </c>
      <c r="S58" s="33">
        <v>0</v>
      </c>
      <c r="T58" s="33">
        <v>85.8</v>
      </c>
      <c r="U58" s="33"/>
      <c r="V58" s="33"/>
      <c r="W58" s="54">
        <v>37252</v>
      </c>
      <c r="X58" s="56">
        <f t="shared" si="9"/>
        <v>75.504000000000005</v>
      </c>
      <c r="Y58" s="56">
        <f t="shared" si="10"/>
        <v>0</v>
      </c>
      <c r="Z58" s="56">
        <f t="shared" si="11"/>
        <v>75.504000000000005</v>
      </c>
    </row>
    <row r="59" spans="1:26" x14ac:dyDescent="0.2">
      <c r="A59" s="32">
        <v>37253</v>
      </c>
      <c r="B59" s="34">
        <v>2145.1</v>
      </c>
      <c r="C59" s="33">
        <v>398.1</v>
      </c>
      <c r="D59" s="34">
        <v>1887.7</v>
      </c>
      <c r="E59" s="33">
        <v>234.8</v>
      </c>
      <c r="F59" s="34">
        <v>2122.5</v>
      </c>
      <c r="G59" s="34"/>
      <c r="H59" s="54">
        <v>37253</v>
      </c>
      <c r="I59" s="55">
        <f t="shared" si="6"/>
        <v>1661.1760000000002</v>
      </c>
      <c r="J59" s="55">
        <f t="shared" si="7"/>
        <v>138.53200000000001</v>
      </c>
      <c r="K59" s="56">
        <f t="shared" si="8"/>
        <v>1799.7080000000001</v>
      </c>
      <c r="O59" s="32">
        <v>37253</v>
      </c>
      <c r="P59" s="33">
        <v>102.5</v>
      </c>
      <c r="Q59" s="33">
        <v>0</v>
      </c>
      <c r="R59" s="33">
        <v>90.2</v>
      </c>
      <c r="S59" s="33">
        <v>0</v>
      </c>
      <c r="T59" s="33">
        <v>90.2</v>
      </c>
      <c r="U59" s="33"/>
      <c r="V59" s="33"/>
      <c r="W59" s="54">
        <v>37253</v>
      </c>
      <c r="X59" s="56">
        <f t="shared" si="9"/>
        <v>79.376000000000005</v>
      </c>
      <c r="Y59" s="56">
        <f t="shared" si="10"/>
        <v>0</v>
      </c>
      <c r="Z59" s="56">
        <f t="shared" si="11"/>
        <v>79.376000000000005</v>
      </c>
    </row>
    <row r="60" spans="1:26" x14ac:dyDescent="0.2">
      <c r="A60" s="32">
        <v>37254</v>
      </c>
      <c r="B60" s="33">
        <v>595.29999999999995</v>
      </c>
      <c r="C60" s="33">
        <v>0</v>
      </c>
      <c r="D60" s="33">
        <v>523.9</v>
      </c>
      <c r="E60" s="33">
        <v>0</v>
      </c>
      <c r="F60" s="33">
        <v>523.9</v>
      </c>
      <c r="G60" s="33"/>
      <c r="H60" s="54">
        <v>37254</v>
      </c>
      <c r="I60" s="55">
        <f t="shared" si="6"/>
        <v>461.03199999999998</v>
      </c>
      <c r="J60" s="55">
        <f t="shared" si="7"/>
        <v>0</v>
      </c>
      <c r="K60" s="56">
        <f t="shared" si="8"/>
        <v>461.03199999999998</v>
      </c>
      <c r="O60" s="32">
        <v>37254</v>
      </c>
      <c r="P60" s="33">
        <v>2.5</v>
      </c>
      <c r="Q60" s="33">
        <v>0</v>
      </c>
      <c r="R60" s="33">
        <v>2.2000000000000002</v>
      </c>
      <c r="S60" s="33">
        <v>0</v>
      </c>
      <c r="T60" s="33">
        <v>2.2000000000000002</v>
      </c>
      <c r="U60" s="33"/>
      <c r="V60" s="33"/>
      <c r="W60" s="54">
        <v>37254</v>
      </c>
      <c r="X60" s="56">
        <f t="shared" si="9"/>
        <v>1.9360000000000002</v>
      </c>
      <c r="Y60" s="56">
        <f t="shared" si="10"/>
        <v>0</v>
      </c>
      <c r="Z60" s="56">
        <f t="shared" si="11"/>
        <v>1.9360000000000002</v>
      </c>
    </row>
    <row r="61" spans="1:26" x14ac:dyDescent="0.2">
      <c r="A61" s="32">
        <v>37255</v>
      </c>
      <c r="B61" s="33">
        <v>519.29999999999995</v>
      </c>
      <c r="C61" s="33">
        <v>0</v>
      </c>
      <c r="D61" s="33">
        <v>457</v>
      </c>
      <c r="E61" s="33">
        <v>0</v>
      </c>
      <c r="F61" s="33">
        <v>457</v>
      </c>
      <c r="G61" s="33"/>
      <c r="H61" s="54">
        <v>37255</v>
      </c>
      <c r="I61" s="55">
        <f t="shared" si="6"/>
        <v>402.16</v>
      </c>
      <c r="J61" s="55">
        <f t="shared" si="7"/>
        <v>0</v>
      </c>
      <c r="K61" s="56">
        <f t="shared" si="8"/>
        <v>402.16</v>
      </c>
      <c r="O61" s="32">
        <v>37255</v>
      </c>
      <c r="P61" s="33">
        <v>0</v>
      </c>
      <c r="Q61" s="33">
        <v>0</v>
      </c>
      <c r="R61" s="33">
        <v>0</v>
      </c>
      <c r="S61" s="33">
        <v>0</v>
      </c>
      <c r="T61" s="33">
        <v>0</v>
      </c>
      <c r="U61" s="33"/>
      <c r="V61" s="33"/>
      <c r="W61" s="54">
        <v>37255</v>
      </c>
      <c r="X61" s="56">
        <f t="shared" si="9"/>
        <v>0</v>
      </c>
      <c r="Y61" s="56">
        <f t="shared" si="10"/>
        <v>0</v>
      </c>
      <c r="Z61" s="56">
        <f t="shared" si="11"/>
        <v>0</v>
      </c>
    </row>
    <row r="62" spans="1:26" x14ac:dyDescent="0.2">
      <c r="A62" s="32">
        <v>37256</v>
      </c>
      <c r="B62" s="33">
        <v>619.20000000000005</v>
      </c>
      <c r="C62" s="33">
        <v>0</v>
      </c>
      <c r="D62" s="33">
        <v>544.9</v>
      </c>
      <c r="E62" s="33">
        <v>0</v>
      </c>
      <c r="F62" s="33">
        <v>544.9</v>
      </c>
      <c r="G62" s="33"/>
      <c r="H62" s="54">
        <v>37256</v>
      </c>
      <c r="I62" s="55">
        <f t="shared" si="6"/>
        <v>479.512</v>
      </c>
      <c r="J62" s="55">
        <f t="shared" si="7"/>
        <v>0</v>
      </c>
      <c r="K62" s="56">
        <f t="shared" si="8"/>
        <v>479.512</v>
      </c>
      <c r="O62" s="32">
        <v>37256</v>
      </c>
      <c r="P62" s="33">
        <v>5</v>
      </c>
      <c r="Q62" s="33">
        <v>0</v>
      </c>
      <c r="R62" s="33">
        <v>4.4000000000000004</v>
      </c>
      <c r="S62" s="33">
        <v>0</v>
      </c>
      <c r="T62" s="33">
        <v>4.4000000000000004</v>
      </c>
      <c r="U62" s="33"/>
      <c r="V62" s="33"/>
      <c r="W62" s="54">
        <v>37256</v>
      </c>
      <c r="X62" s="56">
        <f t="shared" si="9"/>
        <v>3.8720000000000003</v>
      </c>
      <c r="Y62" s="56">
        <f t="shared" si="10"/>
        <v>0</v>
      </c>
      <c r="Z62" s="56">
        <f t="shared" si="11"/>
        <v>3.8720000000000003</v>
      </c>
    </row>
    <row r="63" spans="1:26" x14ac:dyDescent="0.2">
      <c r="A63" s="32">
        <v>37257</v>
      </c>
      <c r="B63" s="33">
        <v>29.8</v>
      </c>
      <c r="C63" s="33">
        <v>0</v>
      </c>
      <c r="D63" s="33">
        <v>26.2</v>
      </c>
      <c r="E63" s="33">
        <v>0</v>
      </c>
      <c r="F63" s="33">
        <v>26.2</v>
      </c>
      <c r="G63" s="33"/>
      <c r="H63" s="54">
        <v>37257</v>
      </c>
      <c r="I63" s="55">
        <f t="shared" si="6"/>
        <v>23.056000000000001</v>
      </c>
      <c r="J63" s="55">
        <f t="shared" si="7"/>
        <v>0</v>
      </c>
      <c r="K63" s="56">
        <f t="shared" si="8"/>
        <v>23.056000000000001</v>
      </c>
      <c r="O63" s="32">
        <v>37257</v>
      </c>
      <c r="P63" s="33">
        <v>0</v>
      </c>
      <c r="Q63" s="33">
        <v>0</v>
      </c>
      <c r="R63" s="33">
        <v>0</v>
      </c>
      <c r="S63" s="33">
        <v>0</v>
      </c>
      <c r="T63" s="33">
        <v>0</v>
      </c>
      <c r="U63" s="33"/>
      <c r="V63" s="33"/>
      <c r="W63" s="54">
        <v>37257</v>
      </c>
      <c r="X63" s="56">
        <f t="shared" si="9"/>
        <v>0</v>
      </c>
      <c r="Y63" s="56">
        <f t="shared" si="10"/>
        <v>0</v>
      </c>
      <c r="Z63" s="56">
        <f t="shared" si="11"/>
        <v>0</v>
      </c>
    </row>
    <row r="64" spans="1:26" x14ac:dyDescent="0.2">
      <c r="A64" s="32">
        <v>37258</v>
      </c>
      <c r="B64" s="33">
        <v>827.8</v>
      </c>
      <c r="C64" s="33">
        <v>0</v>
      </c>
      <c r="D64" s="33">
        <v>728.4</v>
      </c>
      <c r="E64" s="33">
        <v>0</v>
      </c>
      <c r="F64" s="33">
        <v>728.4</v>
      </c>
      <c r="G64" s="33"/>
      <c r="H64" s="54">
        <v>37258</v>
      </c>
      <c r="I64" s="55">
        <f t="shared" si="6"/>
        <v>640.99199999999996</v>
      </c>
      <c r="J64" s="55">
        <f t="shared" si="7"/>
        <v>0</v>
      </c>
      <c r="K64" s="56">
        <f t="shared" si="8"/>
        <v>640.99199999999996</v>
      </c>
      <c r="O64" s="32">
        <v>37258</v>
      </c>
      <c r="P64" s="33">
        <v>65.5</v>
      </c>
      <c r="Q64" s="33">
        <v>0</v>
      </c>
      <c r="R64" s="33">
        <v>57.6</v>
      </c>
      <c r="S64" s="33">
        <v>0</v>
      </c>
      <c r="T64" s="33">
        <v>57.6</v>
      </c>
      <c r="U64" s="33"/>
      <c r="V64" s="33"/>
      <c r="W64" s="54">
        <v>37258</v>
      </c>
      <c r="X64" s="56">
        <f t="shared" si="9"/>
        <v>50.688000000000002</v>
      </c>
      <c r="Y64" s="56">
        <f t="shared" si="10"/>
        <v>0</v>
      </c>
      <c r="Z64" s="56">
        <f t="shared" si="11"/>
        <v>50.688000000000002</v>
      </c>
    </row>
    <row r="65" spans="1:26" x14ac:dyDescent="0.2">
      <c r="A65" s="32">
        <v>37259</v>
      </c>
      <c r="B65" s="33">
        <v>547.5</v>
      </c>
      <c r="C65" s="33">
        <v>0</v>
      </c>
      <c r="D65" s="33">
        <v>481.8</v>
      </c>
      <c r="E65" s="33">
        <v>0</v>
      </c>
      <c r="F65" s="33">
        <v>481.8</v>
      </c>
      <c r="G65" s="33"/>
      <c r="H65" s="54">
        <v>37259</v>
      </c>
      <c r="I65" s="55">
        <f t="shared" si="6"/>
        <v>423.98400000000004</v>
      </c>
      <c r="J65" s="55">
        <f t="shared" si="7"/>
        <v>0</v>
      </c>
      <c r="K65" s="56">
        <f t="shared" si="8"/>
        <v>423.98400000000004</v>
      </c>
      <c r="O65" s="32">
        <v>37259</v>
      </c>
      <c r="P65" s="33">
        <v>85</v>
      </c>
      <c r="Q65" s="33">
        <v>0</v>
      </c>
      <c r="R65" s="33">
        <v>74.8</v>
      </c>
      <c r="S65" s="33">
        <v>0</v>
      </c>
      <c r="T65" s="33">
        <v>74.8</v>
      </c>
      <c r="U65" s="33"/>
      <c r="V65" s="33"/>
      <c r="W65" s="54">
        <v>37259</v>
      </c>
      <c r="X65" s="56">
        <f t="shared" si="9"/>
        <v>65.823999999999998</v>
      </c>
      <c r="Y65" s="56">
        <f t="shared" si="10"/>
        <v>0</v>
      </c>
      <c r="Z65" s="56">
        <f t="shared" si="11"/>
        <v>65.823999999999998</v>
      </c>
    </row>
    <row r="66" spans="1:26" x14ac:dyDescent="0.2">
      <c r="A66" s="32">
        <v>37260</v>
      </c>
      <c r="B66" s="33">
        <v>210.2</v>
      </c>
      <c r="C66" s="33">
        <v>0</v>
      </c>
      <c r="D66" s="33">
        <v>185</v>
      </c>
      <c r="E66" s="33">
        <v>0</v>
      </c>
      <c r="F66" s="33">
        <v>185</v>
      </c>
      <c r="G66" s="33"/>
      <c r="H66" s="54">
        <v>37260</v>
      </c>
      <c r="I66" s="55">
        <f t="shared" ref="I66:I97" si="12">D66*0.88</f>
        <v>162.80000000000001</v>
      </c>
      <c r="J66" s="55">
        <f t="shared" ref="J66:J97" si="13">E66*0.59</f>
        <v>0</v>
      </c>
      <c r="K66" s="56">
        <f t="shared" ref="K66:K97" si="14">I66+J66</f>
        <v>162.80000000000001</v>
      </c>
      <c r="O66" s="32">
        <v>37260</v>
      </c>
      <c r="P66" s="33">
        <v>0</v>
      </c>
      <c r="Q66" s="33">
        <v>0</v>
      </c>
      <c r="R66" s="33">
        <v>0</v>
      </c>
      <c r="S66" s="33">
        <v>0</v>
      </c>
      <c r="T66" s="33">
        <v>0</v>
      </c>
      <c r="U66" s="33"/>
      <c r="V66" s="33"/>
      <c r="W66" s="54">
        <v>37260</v>
      </c>
      <c r="X66" s="56">
        <f t="shared" ref="X66:X97" si="15">R66*0.88</f>
        <v>0</v>
      </c>
      <c r="Y66" s="56">
        <f t="shared" ref="Y66:Y97" si="16">S66*0.59</f>
        <v>0</v>
      </c>
      <c r="Z66" s="56">
        <f t="shared" ref="Z66:Z97" si="17">X66+Y66</f>
        <v>0</v>
      </c>
    </row>
    <row r="67" spans="1:26" x14ac:dyDescent="0.2">
      <c r="A67" s="32">
        <v>37261</v>
      </c>
      <c r="B67" s="33">
        <v>70.2</v>
      </c>
      <c r="C67" s="33">
        <v>0</v>
      </c>
      <c r="D67" s="33">
        <v>61.8</v>
      </c>
      <c r="E67" s="33">
        <v>0</v>
      </c>
      <c r="F67" s="33">
        <v>61.8</v>
      </c>
      <c r="G67" s="33"/>
      <c r="H67" s="54">
        <v>37261</v>
      </c>
      <c r="I67" s="55">
        <f t="shared" si="12"/>
        <v>54.384</v>
      </c>
      <c r="J67" s="55">
        <f t="shared" si="13"/>
        <v>0</v>
      </c>
      <c r="K67" s="56">
        <f t="shared" si="14"/>
        <v>54.384</v>
      </c>
      <c r="O67" s="32">
        <v>37261</v>
      </c>
      <c r="P67" s="33">
        <v>0</v>
      </c>
      <c r="Q67" s="33">
        <v>0</v>
      </c>
      <c r="R67" s="33">
        <v>0</v>
      </c>
      <c r="S67" s="33">
        <v>0</v>
      </c>
      <c r="T67" s="33">
        <v>0</v>
      </c>
      <c r="U67" s="33"/>
      <c r="V67" s="33"/>
      <c r="W67" s="54">
        <v>37261</v>
      </c>
      <c r="X67" s="56">
        <f t="shared" si="15"/>
        <v>0</v>
      </c>
      <c r="Y67" s="56">
        <f t="shared" si="16"/>
        <v>0</v>
      </c>
      <c r="Z67" s="56">
        <f t="shared" si="17"/>
        <v>0</v>
      </c>
    </row>
    <row r="68" spans="1:26" x14ac:dyDescent="0.2">
      <c r="A68" s="32">
        <v>37262</v>
      </c>
      <c r="B68" s="33">
        <v>370.9</v>
      </c>
      <c r="C68" s="33">
        <v>0</v>
      </c>
      <c r="D68" s="33">
        <v>326.39999999999998</v>
      </c>
      <c r="E68" s="33">
        <v>0</v>
      </c>
      <c r="F68" s="33">
        <v>326.39999999999998</v>
      </c>
      <c r="G68" s="33"/>
      <c r="H68" s="54">
        <v>37262</v>
      </c>
      <c r="I68" s="55">
        <f t="shared" si="12"/>
        <v>287.23199999999997</v>
      </c>
      <c r="J68" s="55">
        <f t="shared" si="13"/>
        <v>0</v>
      </c>
      <c r="K68" s="56">
        <f t="shared" si="14"/>
        <v>287.23199999999997</v>
      </c>
      <c r="O68" s="32">
        <v>37262</v>
      </c>
      <c r="P68" s="33">
        <v>0</v>
      </c>
      <c r="Q68" s="33">
        <v>0</v>
      </c>
      <c r="R68" s="33">
        <v>0</v>
      </c>
      <c r="S68" s="33">
        <v>0</v>
      </c>
      <c r="T68" s="33">
        <v>0</v>
      </c>
      <c r="U68" s="33"/>
      <c r="V68" s="33"/>
      <c r="W68" s="54">
        <v>37262</v>
      </c>
      <c r="X68" s="56">
        <f t="shared" si="15"/>
        <v>0</v>
      </c>
      <c r="Y68" s="56">
        <f t="shared" si="16"/>
        <v>0</v>
      </c>
      <c r="Z68" s="56">
        <f t="shared" si="17"/>
        <v>0</v>
      </c>
    </row>
    <row r="69" spans="1:26" x14ac:dyDescent="0.2">
      <c r="A69" s="32">
        <v>37263</v>
      </c>
      <c r="B69" s="33">
        <v>725.4</v>
      </c>
      <c r="C69" s="33">
        <v>10</v>
      </c>
      <c r="D69" s="33">
        <v>638.4</v>
      </c>
      <c r="E69" s="33">
        <v>5.9</v>
      </c>
      <c r="F69" s="33">
        <v>644.29999999999995</v>
      </c>
      <c r="G69" s="33"/>
      <c r="H69" s="54">
        <v>37263</v>
      </c>
      <c r="I69" s="55">
        <f t="shared" si="12"/>
        <v>561.79200000000003</v>
      </c>
      <c r="J69" s="55">
        <f t="shared" si="13"/>
        <v>3.4809999999999999</v>
      </c>
      <c r="K69" s="56">
        <f t="shared" si="14"/>
        <v>565.27300000000002</v>
      </c>
      <c r="O69" s="32">
        <v>37263</v>
      </c>
      <c r="P69" s="33">
        <v>0</v>
      </c>
      <c r="Q69" s="33">
        <v>0</v>
      </c>
      <c r="R69" s="33">
        <v>0</v>
      </c>
      <c r="S69" s="33">
        <v>0</v>
      </c>
      <c r="T69" s="33">
        <v>0</v>
      </c>
      <c r="U69" s="33"/>
      <c r="V69" s="33"/>
      <c r="W69" s="54">
        <v>37263</v>
      </c>
      <c r="X69" s="56">
        <f t="shared" si="15"/>
        <v>0</v>
      </c>
      <c r="Y69" s="56">
        <f t="shared" si="16"/>
        <v>0</v>
      </c>
      <c r="Z69" s="56">
        <f t="shared" si="17"/>
        <v>0</v>
      </c>
    </row>
    <row r="70" spans="1:26" x14ac:dyDescent="0.2">
      <c r="A70" s="32">
        <v>37264</v>
      </c>
      <c r="B70" s="33">
        <v>248.3</v>
      </c>
      <c r="C70" s="33">
        <v>0</v>
      </c>
      <c r="D70" s="33">
        <v>218.5</v>
      </c>
      <c r="E70" s="33">
        <v>0</v>
      </c>
      <c r="F70" s="33">
        <v>218.5</v>
      </c>
      <c r="G70" s="33"/>
      <c r="H70" s="54">
        <v>37264</v>
      </c>
      <c r="I70" s="55">
        <f t="shared" si="12"/>
        <v>192.28</v>
      </c>
      <c r="J70" s="55">
        <f t="shared" si="13"/>
        <v>0</v>
      </c>
      <c r="K70" s="56">
        <f t="shared" si="14"/>
        <v>192.28</v>
      </c>
      <c r="O70" s="32">
        <v>37264</v>
      </c>
      <c r="P70" s="33">
        <v>0</v>
      </c>
      <c r="Q70" s="33">
        <v>0</v>
      </c>
      <c r="R70" s="33">
        <v>0</v>
      </c>
      <c r="S70" s="33">
        <v>0</v>
      </c>
      <c r="T70" s="33">
        <v>0</v>
      </c>
      <c r="U70" s="33"/>
      <c r="V70" s="33"/>
      <c r="W70" s="54">
        <v>37264</v>
      </c>
      <c r="X70" s="56">
        <f t="shared" si="15"/>
        <v>0</v>
      </c>
      <c r="Y70" s="56">
        <f t="shared" si="16"/>
        <v>0</v>
      </c>
      <c r="Z70" s="56">
        <f t="shared" si="17"/>
        <v>0</v>
      </c>
    </row>
    <row r="71" spans="1:26" x14ac:dyDescent="0.2">
      <c r="A71" s="32">
        <v>37265</v>
      </c>
      <c r="B71" s="33">
        <v>1.3</v>
      </c>
      <c r="C71" s="33">
        <v>0</v>
      </c>
      <c r="D71" s="33">
        <v>1.2</v>
      </c>
      <c r="E71" s="33">
        <v>0</v>
      </c>
      <c r="F71" s="33">
        <v>1.2</v>
      </c>
      <c r="G71" s="33"/>
      <c r="H71" s="54">
        <v>37265</v>
      </c>
      <c r="I71" s="55">
        <f t="shared" si="12"/>
        <v>1.056</v>
      </c>
      <c r="J71" s="55">
        <f t="shared" si="13"/>
        <v>0</v>
      </c>
      <c r="K71" s="56">
        <f t="shared" si="14"/>
        <v>1.056</v>
      </c>
      <c r="O71" s="32">
        <v>37265</v>
      </c>
      <c r="P71" s="33">
        <v>0</v>
      </c>
      <c r="Q71" s="33">
        <v>0</v>
      </c>
      <c r="R71" s="33">
        <v>0</v>
      </c>
      <c r="S71" s="33">
        <v>0</v>
      </c>
      <c r="T71" s="33">
        <v>0</v>
      </c>
      <c r="U71" s="33"/>
      <c r="V71" s="33"/>
      <c r="W71" s="54">
        <v>37265</v>
      </c>
      <c r="X71" s="56">
        <f t="shared" si="15"/>
        <v>0</v>
      </c>
      <c r="Y71" s="56">
        <f t="shared" si="16"/>
        <v>0</v>
      </c>
      <c r="Z71" s="56">
        <f t="shared" si="17"/>
        <v>0</v>
      </c>
    </row>
    <row r="72" spans="1:26" x14ac:dyDescent="0.2">
      <c r="A72" s="32">
        <v>37266</v>
      </c>
      <c r="B72" s="33">
        <v>299.3</v>
      </c>
      <c r="C72" s="33">
        <v>0</v>
      </c>
      <c r="D72" s="33">
        <v>263.39999999999998</v>
      </c>
      <c r="E72" s="33">
        <v>0</v>
      </c>
      <c r="F72" s="33">
        <v>263.39999999999998</v>
      </c>
      <c r="G72" s="33"/>
      <c r="H72" s="54">
        <v>37266</v>
      </c>
      <c r="I72" s="55">
        <f t="shared" si="12"/>
        <v>231.79199999999997</v>
      </c>
      <c r="J72" s="55">
        <f t="shared" si="13"/>
        <v>0</v>
      </c>
      <c r="K72" s="56">
        <f t="shared" si="14"/>
        <v>231.79199999999997</v>
      </c>
      <c r="O72" s="32">
        <v>37266</v>
      </c>
      <c r="P72" s="33">
        <v>0</v>
      </c>
      <c r="Q72" s="33">
        <v>0</v>
      </c>
      <c r="R72" s="33">
        <v>0</v>
      </c>
      <c r="S72" s="33">
        <v>0</v>
      </c>
      <c r="T72" s="33">
        <v>0</v>
      </c>
      <c r="U72" s="33"/>
      <c r="V72" s="33"/>
      <c r="W72" s="54">
        <v>37266</v>
      </c>
      <c r="X72" s="56">
        <f t="shared" si="15"/>
        <v>0</v>
      </c>
      <c r="Y72" s="56">
        <f t="shared" si="16"/>
        <v>0</v>
      </c>
      <c r="Z72" s="56">
        <f t="shared" si="17"/>
        <v>0</v>
      </c>
    </row>
    <row r="73" spans="1:26" x14ac:dyDescent="0.2">
      <c r="A73" s="32">
        <v>37267</v>
      </c>
      <c r="B73" s="33">
        <v>12.3</v>
      </c>
      <c r="C73" s="33">
        <v>0</v>
      </c>
      <c r="D73" s="33">
        <v>10.9</v>
      </c>
      <c r="E73" s="33">
        <v>0</v>
      </c>
      <c r="F73" s="33">
        <v>10.9</v>
      </c>
      <c r="G73" s="33"/>
      <c r="H73" s="54">
        <v>37267</v>
      </c>
      <c r="I73" s="55">
        <f t="shared" si="12"/>
        <v>9.5920000000000005</v>
      </c>
      <c r="J73" s="55">
        <f t="shared" si="13"/>
        <v>0</v>
      </c>
      <c r="K73" s="56">
        <f t="shared" si="14"/>
        <v>9.5920000000000005</v>
      </c>
      <c r="O73" s="32">
        <v>37267</v>
      </c>
      <c r="P73" s="33">
        <v>0</v>
      </c>
      <c r="Q73" s="33">
        <v>0</v>
      </c>
      <c r="R73" s="33">
        <v>0</v>
      </c>
      <c r="S73" s="33">
        <v>0</v>
      </c>
      <c r="T73" s="33">
        <v>0</v>
      </c>
      <c r="U73" s="33"/>
      <c r="V73" s="33"/>
      <c r="W73" s="54">
        <v>37267</v>
      </c>
      <c r="X73" s="56">
        <f t="shared" si="15"/>
        <v>0</v>
      </c>
      <c r="Y73" s="56">
        <f t="shared" si="16"/>
        <v>0</v>
      </c>
      <c r="Z73" s="56">
        <f t="shared" si="17"/>
        <v>0</v>
      </c>
    </row>
    <row r="74" spans="1:26" x14ac:dyDescent="0.2">
      <c r="A74" s="32">
        <v>37268</v>
      </c>
      <c r="B74" s="33">
        <v>250.7</v>
      </c>
      <c r="C74" s="33">
        <v>34.1</v>
      </c>
      <c r="D74" s="33">
        <v>220.6</v>
      </c>
      <c r="E74" s="33">
        <v>20.100000000000001</v>
      </c>
      <c r="F74" s="33">
        <v>240.8</v>
      </c>
      <c r="G74" s="33"/>
      <c r="H74" s="54">
        <v>37268</v>
      </c>
      <c r="I74" s="55">
        <f t="shared" si="12"/>
        <v>194.12799999999999</v>
      </c>
      <c r="J74" s="55">
        <f t="shared" si="13"/>
        <v>11.859</v>
      </c>
      <c r="K74" s="56">
        <f t="shared" si="14"/>
        <v>205.98699999999999</v>
      </c>
      <c r="O74" s="32">
        <v>37268</v>
      </c>
      <c r="P74" s="33">
        <v>0</v>
      </c>
      <c r="Q74" s="33">
        <v>0</v>
      </c>
      <c r="R74" s="33">
        <v>0</v>
      </c>
      <c r="S74" s="33">
        <v>0</v>
      </c>
      <c r="T74" s="33">
        <v>0</v>
      </c>
      <c r="U74" s="33"/>
      <c r="V74" s="33"/>
      <c r="W74" s="54">
        <v>37268</v>
      </c>
      <c r="X74" s="56">
        <f t="shared" si="15"/>
        <v>0</v>
      </c>
      <c r="Y74" s="56">
        <f t="shared" si="16"/>
        <v>0</v>
      </c>
      <c r="Z74" s="56">
        <f t="shared" si="17"/>
        <v>0</v>
      </c>
    </row>
    <row r="75" spans="1:26" x14ac:dyDescent="0.2">
      <c r="A75" s="32">
        <v>37269</v>
      </c>
      <c r="B75" s="33">
        <v>449</v>
      </c>
      <c r="C75" s="33">
        <v>0</v>
      </c>
      <c r="D75" s="33">
        <v>395.1</v>
      </c>
      <c r="E75" s="33">
        <v>0</v>
      </c>
      <c r="F75" s="33">
        <v>395.1</v>
      </c>
      <c r="G75" s="33"/>
      <c r="H75" s="54">
        <v>37269</v>
      </c>
      <c r="I75" s="55">
        <f t="shared" si="12"/>
        <v>347.68800000000005</v>
      </c>
      <c r="J75" s="55">
        <f t="shared" si="13"/>
        <v>0</v>
      </c>
      <c r="K75" s="56">
        <f t="shared" si="14"/>
        <v>347.68800000000005</v>
      </c>
      <c r="O75" s="32">
        <v>37269</v>
      </c>
      <c r="P75" s="33">
        <v>0</v>
      </c>
      <c r="Q75" s="33">
        <v>0</v>
      </c>
      <c r="R75" s="33">
        <v>0</v>
      </c>
      <c r="S75" s="33">
        <v>0</v>
      </c>
      <c r="T75" s="33">
        <v>0</v>
      </c>
      <c r="U75" s="33"/>
      <c r="V75" s="33"/>
      <c r="W75" s="54">
        <v>37269</v>
      </c>
      <c r="X75" s="56">
        <f t="shared" si="15"/>
        <v>0</v>
      </c>
      <c r="Y75" s="56">
        <f t="shared" si="16"/>
        <v>0</v>
      </c>
      <c r="Z75" s="56">
        <f t="shared" si="17"/>
        <v>0</v>
      </c>
    </row>
    <row r="76" spans="1:26" x14ac:dyDescent="0.2">
      <c r="A76" s="32">
        <v>37270</v>
      </c>
      <c r="B76" s="33">
        <v>780.6</v>
      </c>
      <c r="C76" s="33">
        <v>81</v>
      </c>
      <c r="D76" s="33">
        <v>686.9</v>
      </c>
      <c r="E76" s="33">
        <v>47.8</v>
      </c>
      <c r="F76" s="33">
        <v>734.7</v>
      </c>
      <c r="G76" s="33"/>
      <c r="H76" s="54">
        <v>37270</v>
      </c>
      <c r="I76" s="55">
        <f t="shared" si="12"/>
        <v>604.47199999999998</v>
      </c>
      <c r="J76" s="55">
        <f t="shared" si="13"/>
        <v>28.201999999999998</v>
      </c>
      <c r="K76" s="56">
        <f t="shared" si="14"/>
        <v>632.67399999999998</v>
      </c>
      <c r="O76" s="32">
        <v>37270</v>
      </c>
      <c r="P76" s="33">
        <v>42.5</v>
      </c>
      <c r="Q76" s="33">
        <v>20</v>
      </c>
      <c r="R76" s="33">
        <v>37.4</v>
      </c>
      <c r="S76" s="33">
        <v>11.8</v>
      </c>
      <c r="T76" s="33">
        <v>49.2</v>
      </c>
      <c r="U76" s="33"/>
      <c r="V76" s="33"/>
      <c r="W76" s="54">
        <v>37270</v>
      </c>
      <c r="X76" s="56">
        <f t="shared" si="15"/>
        <v>32.911999999999999</v>
      </c>
      <c r="Y76" s="56">
        <f t="shared" si="16"/>
        <v>6.9619999999999997</v>
      </c>
      <c r="Z76" s="56">
        <f t="shared" si="17"/>
        <v>39.873999999999995</v>
      </c>
    </row>
    <row r="77" spans="1:26" x14ac:dyDescent="0.2">
      <c r="A77" s="32">
        <v>37271</v>
      </c>
      <c r="B77" s="34">
        <v>3624.2</v>
      </c>
      <c r="C77" s="33">
        <v>275</v>
      </c>
      <c r="D77" s="34">
        <v>3189.3</v>
      </c>
      <c r="E77" s="33">
        <v>162.30000000000001</v>
      </c>
      <c r="F77" s="34">
        <v>3351.6</v>
      </c>
      <c r="G77" s="34"/>
      <c r="H77" s="54">
        <v>37271</v>
      </c>
      <c r="I77" s="55">
        <f t="shared" si="12"/>
        <v>2806.5840000000003</v>
      </c>
      <c r="J77" s="55">
        <f t="shared" si="13"/>
        <v>95.757000000000005</v>
      </c>
      <c r="K77" s="56">
        <f t="shared" si="14"/>
        <v>2902.3410000000003</v>
      </c>
      <c r="O77" s="32">
        <v>37271</v>
      </c>
      <c r="P77" s="33">
        <v>535</v>
      </c>
      <c r="Q77" s="33">
        <v>0</v>
      </c>
      <c r="R77" s="33">
        <v>470.8</v>
      </c>
      <c r="S77" s="33">
        <v>0</v>
      </c>
      <c r="T77" s="33">
        <v>470.8</v>
      </c>
      <c r="U77" s="33"/>
      <c r="V77" s="33"/>
      <c r="W77" s="54">
        <v>37271</v>
      </c>
      <c r="X77" s="56">
        <f t="shared" si="15"/>
        <v>414.30400000000003</v>
      </c>
      <c r="Y77" s="56">
        <f t="shared" si="16"/>
        <v>0</v>
      </c>
      <c r="Z77" s="56">
        <f t="shared" si="17"/>
        <v>414.30400000000003</v>
      </c>
    </row>
    <row r="78" spans="1:26" x14ac:dyDescent="0.2">
      <c r="A78" s="32">
        <v>37272</v>
      </c>
      <c r="B78" s="34">
        <v>6165.8</v>
      </c>
      <c r="C78" s="34">
        <v>1687.5</v>
      </c>
      <c r="D78" s="34">
        <v>5425.9</v>
      </c>
      <c r="E78" s="33">
        <v>995.6</v>
      </c>
      <c r="F78" s="34">
        <v>6421.5</v>
      </c>
      <c r="G78" s="34"/>
      <c r="H78" s="54">
        <v>37272</v>
      </c>
      <c r="I78" s="55">
        <f t="shared" si="12"/>
        <v>4774.7919999999995</v>
      </c>
      <c r="J78" s="55">
        <f t="shared" si="13"/>
        <v>587.404</v>
      </c>
      <c r="K78" s="56">
        <f t="shared" si="14"/>
        <v>5362.1959999999999</v>
      </c>
      <c r="O78" s="32">
        <v>37272</v>
      </c>
      <c r="P78" s="34">
        <v>1720</v>
      </c>
      <c r="Q78" s="33">
        <v>0</v>
      </c>
      <c r="R78" s="34">
        <v>1513.6</v>
      </c>
      <c r="S78" s="33">
        <v>0</v>
      </c>
      <c r="T78" s="34">
        <v>1513.6</v>
      </c>
      <c r="U78" s="34"/>
      <c r="V78" s="34"/>
      <c r="W78" s="54">
        <v>37272</v>
      </c>
      <c r="X78" s="56">
        <f t="shared" si="15"/>
        <v>1331.9679999999998</v>
      </c>
      <c r="Y78" s="56">
        <f t="shared" si="16"/>
        <v>0</v>
      </c>
      <c r="Z78" s="56">
        <f t="shared" si="17"/>
        <v>1331.9679999999998</v>
      </c>
    </row>
    <row r="79" spans="1:26" x14ac:dyDescent="0.2">
      <c r="A79" s="32">
        <v>37273</v>
      </c>
      <c r="B79" s="34">
        <v>1795.4</v>
      </c>
      <c r="C79" s="33">
        <v>40</v>
      </c>
      <c r="D79" s="34">
        <v>1580</v>
      </c>
      <c r="E79" s="33">
        <v>23.6</v>
      </c>
      <c r="F79" s="34">
        <v>1603.6</v>
      </c>
      <c r="G79" s="34"/>
      <c r="H79" s="54">
        <v>37273</v>
      </c>
      <c r="I79" s="55">
        <f t="shared" si="12"/>
        <v>1390.4</v>
      </c>
      <c r="J79" s="55">
        <f t="shared" si="13"/>
        <v>13.923999999999999</v>
      </c>
      <c r="K79" s="56">
        <f t="shared" si="14"/>
        <v>1404.3240000000001</v>
      </c>
      <c r="O79" s="32">
        <v>37273</v>
      </c>
      <c r="P79" s="33">
        <v>127.5</v>
      </c>
      <c r="Q79" s="33">
        <v>0</v>
      </c>
      <c r="R79" s="33">
        <v>112.2</v>
      </c>
      <c r="S79" s="33">
        <v>0</v>
      </c>
      <c r="T79" s="33">
        <v>112.2</v>
      </c>
      <c r="U79" s="33"/>
      <c r="V79" s="33"/>
      <c r="W79" s="54">
        <v>37273</v>
      </c>
      <c r="X79" s="56">
        <f t="shared" si="15"/>
        <v>98.736000000000004</v>
      </c>
      <c r="Y79" s="56">
        <f t="shared" si="16"/>
        <v>0</v>
      </c>
      <c r="Z79" s="56">
        <f t="shared" si="17"/>
        <v>98.736000000000004</v>
      </c>
    </row>
    <row r="80" spans="1:26" x14ac:dyDescent="0.2">
      <c r="A80" s="32">
        <v>37274</v>
      </c>
      <c r="B80" s="33">
        <v>909.5</v>
      </c>
      <c r="C80" s="33">
        <v>0</v>
      </c>
      <c r="D80" s="33">
        <v>800.4</v>
      </c>
      <c r="E80" s="33">
        <v>0</v>
      </c>
      <c r="F80" s="33">
        <v>800.4</v>
      </c>
      <c r="G80" s="33"/>
      <c r="H80" s="54">
        <v>37274</v>
      </c>
      <c r="I80" s="55">
        <f t="shared" si="12"/>
        <v>704.35199999999998</v>
      </c>
      <c r="J80" s="55">
        <f t="shared" si="13"/>
        <v>0</v>
      </c>
      <c r="K80" s="56">
        <f t="shared" si="14"/>
        <v>704.35199999999998</v>
      </c>
      <c r="O80" s="32">
        <v>37274</v>
      </c>
      <c r="P80" s="33">
        <v>270.5</v>
      </c>
      <c r="Q80" s="33">
        <v>0</v>
      </c>
      <c r="R80" s="33">
        <v>238</v>
      </c>
      <c r="S80" s="33">
        <v>0</v>
      </c>
      <c r="T80" s="33">
        <v>238</v>
      </c>
      <c r="U80" s="33"/>
      <c r="V80" s="33"/>
      <c r="W80" s="54">
        <v>37274</v>
      </c>
      <c r="X80" s="56">
        <f t="shared" si="15"/>
        <v>209.44</v>
      </c>
      <c r="Y80" s="56">
        <f t="shared" si="16"/>
        <v>0</v>
      </c>
      <c r="Z80" s="56">
        <f t="shared" si="17"/>
        <v>209.44</v>
      </c>
    </row>
    <row r="81" spans="1:26" x14ac:dyDescent="0.2">
      <c r="A81" s="32">
        <v>37275</v>
      </c>
      <c r="B81" s="33">
        <v>454.2</v>
      </c>
      <c r="C81" s="33">
        <v>0</v>
      </c>
      <c r="D81" s="33">
        <v>399.7</v>
      </c>
      <c r="E81" s="33">
        <v>0</v>
      </c>
      <c r="F81" s="33">
        <v>399.7</v>
      </c>
      <c r="G81" s="33"/>
      <c r="H81" s="54">
        <v>37275</v>
      </c>
      <c r="I81" s="55">
        <f t="shared" si="12"/>
        <v>351.73599999999999</v>
      </c>
      <c r="J81" s="55">
        <f t="shared" si="13"/>
        <v>0</v>
      </c>
      <c r="K81" s="56">
        <f t="shared" si="14"/>
        <v>351.73599999999999</v>
      </c>
      <c r="O81" s="32">
        <v>37275</v>
      </c>
      <c r="P81" s="33">
        <v>25</v>
      </c>
      <c r="Q81" s="33">
        <v>0</v>
      </c>
      <c r="R81" s="33">
        <v>22</v>
      </c>
      <c r="S81" s="33">
        <v>0</v>
      </c>
      <c r="T81" s="33">
        <v>22</v>
      </c>
      <c r="U81" s="33"/>
      <c r="V81" s="33"/>
      <c r="W81" s="54">
        <v>37275</v>
      </c>
      <c r="X81" s="56">
        <f t="shared" si="15"/>
        <v>19.36</v>
      </c>
      <c r="Y81" s="56">
        <f t="shared" si="16"/>
        <v>0</v>
      </c>
      <c r="Z81" s="56">
        <f t="shared" si="17"/>
        <v>19.36</v>
      </c>
    </row>
    <row r="82" spans="1:26" x14ac:dyDescent="0.2">
      <c r="A82" s="32">
        <v>37276</v>
      </c>
      <c r="B82" s="33">
        <v>537.9</v>
      </c>
      <c r="C82" s="33">
        <v>0</v>
      </c>
      <c r="D82" s="33">
        <v>473.3</v>
      </c>
      <c r="E82" s="33">
        <v>0</v>
      </c>
      <c r="F82" s="33">
        <v>473.3</v>
      </c>
      <c r="G82" s="33"/>
      <c r="H82" s="54">
        <v>37276</v>
      </c>
      <c r="I82" s="55">
        <f t="shared" si="12"/>
        <v>416.50400000000002</v>
      </c>
      <c r="J82" s="55">
        <f t="shared" si="13"/>
        <v>0</v>
      </c>
      <c r="K82" s="56">
        <f t="shared" si="14"/>
        <v>416.50400000000002</v>
      </c>
      <c r="O82" s="32">
        <v>37276</v>
      </c>
      <c r="P82" s="33">
        <v>50</v>
      </c>
      <c r="Q82" s="33">
        <v>0</v>
      </c>
      <c r="R82" s="33">
        <v>44</v>
      </c>
      <c r="S82" s="33">
        <v>0</v>
      </c>
      <c r="T82" s="33">
        <v>44</v>
      </c>
      <c r="U82" s="33"/>
      <c r="V82" s="33"/>
      <c r="W82" s="54">
        <v>37276</v>
      </c>
      <c r="X82" s="56">
        <f t="shared" si="15"/>
        <v>38.72</v>
      </c>
      <c r="Y82" s="56">
        <f t="shared" si="16"/>
        <v>0</v>
      </c>
      <c r="Z82" s="56">
        <f t="shared" si="17"/>
        <v>38.72</v>
      </c>
    </row>
    <row r="83" spans="1:26" x14ac:dyDescent="0.2">
      <c r="A83" s="32">
        <v>37277</v>
      </c>
      <c r="B83" s="33">
        <v>82.9</v>
      </c>
      <c r="C83" s="33">
        <v>0</v>
      </c>
      <c r="D83" s="33">
        <v>72.900000000000006</v>
      </c>
      <c r="E83" s="33">
        <v>0</v>
      </c>
      <c r="F83" s="33">
        <v>72.900000000000006</v>
      </c>
      <c r="G83" s="33"/>
      <c r="H83" s="54">
        <v>37277</v>
      </c>
      <c r="I83" s="55">
        <f t="shared" si="12"/>
        <v>64.152000000000001</v>
      </c>
      <c r="J83" s="55">
        <f t="shared" si="13"/>
        <v>0</v>
      </c>
      <c r="K83" s="56">
        <f t="shared" si="14"/>
        <v>64.152000000000001</v>
      </c>
      <c r="O83" s="32">
        <v>37277</v>
      </c>
      <c r="P83" s="33">
        <v>62.5</v>
      </c>
      <c r="Q83" s="33">
        <v>0</v>
      </c>
      <c r="R83" s="33">
        <v>55</v>
      </c>
      <c r="S83" s="33">
        <v>0</v>
      </c>
      <c r="T83" s="33">
        <v>55</v>
      </c>
      <c r="U83" s="33"/>
      <c r="V83" s="33"/>
      <c r="W83" s="54">
        <v>37277</v>
      </c>
      <c r="X83" s="56">
        <f t="shared" si="15"/>
        <v>48.4</v>
      </c>
      <c r="Y83" s="56">
        <f t="shared" si="16"/>
        <v>0</v>
      </c>
      <c r="Z83" s="56">
        <f t="shared" si="17"/>
        <v>48.4</v>
      </c>
    </row>
    <row r="84" spans="1:26" x14ac:dyDescent="0.2">
      <c r="A84" s="32">
        <v>37278</v>
      </c>
      <c r="B84" s="33">
        <v>369.9</v>
      </c>
      <c r="C84" s="33">
        <v>0</v>
      </c>
      <c r="D84" s="33">
        <v>325.5</v>
      </c>
      <c r="E84" s="33">
        <v>0</v>
      </c>
      <c r="F84" s="33">
        <v>325.5</v>
      </c>
      <c r="G84" s="33"/>
      <c r="H84" s="54">
        <v>37278</v>
      </c>
      <c r="I84" s="55">
        <f t="shared" si="12"/>
        <v>286.44</v>
      </c>
      <c r="J84" s="55">
        <f t="shared" si="13"/>
        <v>0</v>
      </c>
      <c r="K84" s="56">
        <f t="shared" si="14"/>
        <v>286.44</v>
      </c>
      <c r="O84" s="32">
        <v>37278</v>
      </c>
      <c r="P84" s="33">
        <v>10.5</v>
      </c>
      <c r="Q84" s="33">
        <v>0</v>
      </c>
      <c r="R84" s="33">
        <v>9.1999999999999993</v>
      </c>
      <c r="S84" s="33">
        <v>0</v>
      </c>
      <c r="T84" s="33">
        <v>9.1999999999999993</v>
      </c>
      <c r="U84" s="33"/>
      <c r="V84" s="33"/>
      <c r="W84" s="54">
        <v>37278</v>
      </c>
      <c r="X84" s="56">
        <f t="shared" si="15"/>
        <v>8.0960000000000001</v>
      </c>
      <c r="Y84" s="56">
        <f t="shared" si="16"/>
        <v>0</v>
      </c>
      <c r="Z84" s="56">
        <f t="shared" si="17"/>
        <v>8.0960000000000001</v>
      </c>
    </row>
    <row r="85" spans="1:26" x14ac:dyDescent="0.2">
      <c r="A85" s="32">
        <v>37279</v>
      </c>
      <c r="B85" s="33">
        <v>39.4</v>
      </c>
      <c r="C85" s="33">
        <v>0</v>
      </c>
      <c r="D85" s="33">
        <v>34.700000000000003</v>
      </c>
      <c r="E85" s="33">
        <v>0</v>
      </c>
      <c r="F85" s="33">
        <v>34.700000000000003</v>
      </c>
      <c r="G85" s="33"/>
      <c r="H85" s="54">
        <v>37279</v>
      </c>
      <c r="I85" s="55">
        <f t="shared" si="12"/>
        <v>30.536000000000001</v>
      </c>
      <c r="J85" s="55">
        <f t="shared" si="13"/>
        <v>0</v>
      </c>
      <c r="K85" s="56">
        <f t="shared" si="14"/>
        <v>30.536000000000001</v>
      </c>
      <c r="O85" s="32">
        <v>37279</v>
      </c>
      <c r="P85" s="33">
        <v>0</v>
      </c>
      <c r="Q85" s="33">
        <v>0</v>
      </c>
      <c r="R85" s="33">
        <v>0</v>
      </c>
      <c r="S85" s="33">
        <v>0</v>
      </c>
      <c r="T85" s="33">
        <v>0</v>
      </c>
      <c r="U85" s="33"/>
      <c r="V85" s="33"/>
      <c r="W85" s="54">
        <v>37279</v>
      </c>
      <c r="X85" s="56">
        <f t="shared" si="15"/>
        <v>0</v>
      </c>
      <c r="Y85" s="56">
        <f t="shared" si="16"/>
        <v>0</v>
      </c>
      <c r="Z85" s="56">
        <f t="shared" si="17"/>
        <v>0</v>
      </c>
    </row>
    <row r="86" spans="1:26" x14ac:dyDescent="0.2">
      <c r="A86" s="32">
        <v>37280</v>
      </c>
      <c r="B86" s="33">
        <v>0</v>
      </c>
      <c r="C86" s="33">
        <v>0</v>
      </c>
      <c r="D86" s="33">
        <v>0</v>
      </c>
      <c r="E86" s="33">
        <v>0</v>
      </c>
      <c r="F86" s="33">
        <v>0</v>
      </c>
      <c r="G86" s="33"/>
      <c r="H86" s="54">
        <v>37280</v>
      </c>
      <c r="I86" s="55">
        <f t="shared" si="12"/>
        <v>0</v>
      </c>
      <c r="J86" s="55">
        <f t="shared" si="13"/>
        <v>0</v>
      </c>
      <c r="K86" s="56">
        <f t="shared" si="14"/>
        <v>0</v>
      </c>
      <c r="O86" s="32">
        <v>37280</v>
      </c>
      <c r="P86" s="33">
        <v>0</v>
      </c>
      <c r="Q86" s="33">
        <v>0</v>
      </c>
      <c r="R86" s="33">
        <v>0</v>
      </c>
      <c r="S86" s="33">
        <v>0</v>
      </c>
      <c r="T86" s="33">
        <v>0</v>
      </c>
      <c r="U86" s="33"/>
      <c r="V86" s="33"/>
      <c r="W86" s="54">
        <v>37280</v>
      </c>
      <c r="X86" s="56">
        <f t="shared" si="15"/>
        <v>0</v>
      </c>
      <c r="Y86" s="56">
        <f t="shared" si="16"/>
        <v>0</v>
      </c>
      <c r="Z86" s="56">
        <f t="shared" si="17"/>
        <v>0</v>
      </c>
    </row>
    <row r="87" spans="1:26" x14ac:dyDescent="0.2">
      <c r="A87" s="32">
        <v>37281</v>
      </c>
      <c r="B87" s="33">
        <v>236.1</v>
      </c>
      <c r="C87" s="33">
        <v>0</v>
      </c>
      <c r="D87" s="33">
        <v>207.8</v>
      </c>
      <c r="E87" s="33">
        <v>0</v>
      </c>
      <c r="F87" s="33">
        <v>207.8</v>
      </c>
      <c r="G87" s="33"/>
      <c r="H87" s="54">
        <v>37281</v>
      </c>
      <c r="I87" s="55">
        <f t="shared" si="12"/>
        <v>182.864</v>
      </c>
      <c r="J87" s="55">
        <f t="shared" si="13"/>
        <v>0</v>
      </c>
      <c r="K87" s="56">
        <f t="shared" si="14"/>
        <v>182.864</v>
      </c>
      <c r="O87" s="32">
        <v>37281</v>
      </c>
      <c r="P87" s="33">
        <v>0</v>
      </c>
      <c r="Q87" s="33">
        <v>0</v>
      </c>
      <c r="R87" s="33">
        <v>0</v>
      </c>
      <c r="S87" s="33">
        <v>0</v>
      </c>
      <c r="T87" s="33">
        <v>0</v>
      </c>
      <c r="U87" s="33"/>
      <c r="V87" s="33"/>
      <c r="W87" s="54">
        <v>37281</v>
      </c>
      <c r="X87" s="56">
        <f t="shared" si="15"/>
        <v>0</v>
      </c>
      <c r="Y87" s="56">
        <f t="shared" si="16"/>
        <v>0</v>
      </c>
      <c r="Z87" s="56">
        <f t="shared" si="17"/>
        <v>0</v>
      </c>
    </row>
    <row r="88" spans="1:26" x14ac:dyDescent="0.2">
      <c r="A88" s="32">
        <v>37282</v>
      </c>
      <c r="B88" s="33">
        <v>0</v>
      </c>
      <c r="C88" s="33">
        <v>0</v>
      </c>
      <c r="D88" s="33">
        <v>0</v>
      </c>
      <c r="E88" s="33">
        <v>0</v>
      </c>
      <c r="F88" s="33">
        <v>0</v>
      </c>
      <c r="G88" s="33"/>
      <c r="H88" s="54">
        <v>37282</v>
      </c>
      <c r="I88" s="55">
        <f t="shared" si="12"/>
        <v>0</v>
      </c>
      <c r="J88" s="55">
        <f t="shared" si="13"/>
        <v>0</v>
      </c>
      <c r="K88" s="56">
        <f t="shared" si="14"/>
        <v>0</v>
      </c>
      <c r="O88" s="32">
        <v>37282</v>
      </c>
      <c r="P88" s="33">
        <v>0</v>
      </c>
      <c r="Q88" s="33">
        <v>0</v>
      </c>
      <c r="R88" s="33">
        <v>0</v>
      </c>
      <c r="S88" s="33">
        <v>0</v>
      </c>
      <c r="T88" s="33">
        <v>0</v>
      </c>
      <c r="U88" s="33"/>
      <c r="V88" s="33"/>
      <c r="W88" s="54">
        <v>37282</v>
      </c>
      <c r="X88" s="56">
        <f t="shared" si="15"/>
        <v>0</v>
      </c>
      <c r="Y88" s="56">
        <f t="shared" si="16"/>
        <v>0</v>
      </c>
      <c r="Z88" s="56">
        <f t="shared" si="17"/>
        <v>0</v>
      </c>
    </row>
    <row r="89" spans="1:26" x14ac:dyDescent="0.2">
      <c r="A89" s="32">
        <v>37283</v>
      </c>
      <c r="B89" s="33">
        <v>2.8</v>
      </c>
      <c r="C89" s="33">
        <v>0</v>
      </c>
      <c r="D89" s="33">
        <v>2.5</v>
      </c>
      <c r="E89" s="33">
        <v>0</v>
      </c>
      <c r="F89" s="33">
        <v>2.5</v>
      </c>
      <c r="G89" s="33"/>
      <c r="H89" s="54">
        <v>37283</v>
      </c>
      <c r="I89" s="55">
        <f t="shared" si="12"/>
        <v>2.2000000000000002</v>
      </c>
      <c r="J89" s="55">
        <f t="shared" si="13"/>
        <v>0</v>
      </c>
      <c r="K89" s="56">
        <f t="shared" si="14"/>
        <v>2.2000000000000002</v>
      </c>
      <c r="O89" s="32">
        <v>37283</v>
      </c>
      <c r="P89" s="33">
        <v>0</v>
      </c>
      <c r="Q89" s="33">
        <v>0</v>
      </c>
      <c r="R89" s="33">
        <v>0</v>
      </c>
      <c r="S89" s="33">
        <v>0</v>
      </c>
      <c r="T89" s="33">
        <v>0</v>
      </c>
      <c r="U89" s="33"/>
      <c r="V89" s="33"/>
      <c r="W89" s="54">
        <v>37283</v>
      </c>
      <c r="X89" s="56">
        <f t="shared" si="15"/>
        <v>0</v>
      </c>
      <c r="Y89" s="56">
        <f t="shared" si="16"/>
        <v>0</v>
      </c>
      <c r="Z89" s="56">
        <f t="shared" si="17"/>
        <v>0</v>
      </c>
    </row>
    <row r="90" spans="1:26" x14ac:dyDescent="0.2">
      <c r="A90" s="32">
        <v>37284</v>
      </c>
      <c r="B90" s="33">
        <v>46.9</v>
      </c>
      <c r="C90" s="33">
        <v>0</v>
      </c>
      <c r="D90" s="33">
        <v>41.3</v>
      </c>
      <c r="E90" s="33">
        <v>0</v>
      </c>
      <c r="F90" s="33">
        <v>41.3</v>
      </c>
      <c r="G90" s="33"/>
      <c r="H90" s="54">
        <v>37284</v>
      </c>
      <c r="I90" s="55">
        <f t="shared" si="12"/>
        <v>36.344000000000001</v>
      </c>
      <c r="J90" s="55">
        <f t="shared" si="13"/>
        <v>0</v>
      </c>
      <c r="K90" s="56">
        <f t="shared" si="14"/>
        <v>36.344000000000001</v>
      </c>
      <c r="O90" s="32">
        <v>37284</v>
      </c>
      <c r="P90" s="33">
        <v>0</v>
      </c>
      <c r="Q90" s="33">
        <v>0</v>
      </c>
      <c r="R90" s="33">
        <v>0</v>
      </c>
      <c r="S90" s="33">
        <v>0</v>
      </c>
      <c r="T90" s="33">
        <v>0</v>
      </c>
      <c r="U90" s="33"/>
      <c r="V90" s="33"/>
      <c r="W90" s="54">
        <v>37284</v>
      </c>
      <c r="X90" s="56">
        <f t="shared" si="15"/>
        <v>0</v>
      </c>
      <c r="Y90" s="56">
        <f t="shared" si="16"/>
        <v>0</v>
      </c>
      <c r="Z90" s="56">
        <f t="shared" si="17"/>
        <v>0</v>
      </c>
    </row>
    <row r="91" spans="1:26" x14ac:dyDescent="0.2">
      <c r="A91" s="32">
        <v>37285</v>
      </c>
      <c r="B91" s="34">
        <v>1503.7</v>
      </c>
      <c r="C91" s="33">
        <v>0</v>
      </c>
      <c r="D91" s="34">
        <v>1323.3</v>
      </c>
      <c r="E91" s="33">
        <v>0</v>
      </c>
      <c r="F91" s="34">
        <v>1323.3</v>
      </c>
      <c r="G91" s="34"/>
      <c r="H91" s="54">
        <v>37285</v>
      </c>
      <c r="I91" s="55">
        <f t="shared" si="12"/>
        <v>1164.5039999999999</v>
      </c>
      <c r="J91" s="55">
        <f t="shared" si="13"/>
        <v>0</v>
      </c>
      <c r="K91" s="56">
        <f t="shared" si="14"/>
        <v>1164.5039999999999</v>
      </c>
      <c r="O91" s="32">
        <v>37285</v>
      </c>
      <c r="P91" s="33">
        <v>280</v>
      </c>
      <c r="Q91" s="33">
        <v>0</v>
      </c>
      <c r="R91" s="33">
        <v>246.4</v>
      </c>
      <c r="S91" s="33">
        <v>0</v>
      </c>
      <c r="T91" s="33">
        <v>246.4</v>
      </c>
      <c r="U91" s="33"/>
      <c r="V91" s="33"/>
      <c r="W91" s="54">
        <v>37285</v>
      </c>
      <c r="X91" s="56">
        <f t="shared" si="15"/>
        <v>216.83199999999999</v>
      </c>
      <c r="Y91" s="56">
        <f t="shared" si="16"/>
        <v>0</v>
      </c>
      <c r="Z91" s="56">
        <f t="shared" si="17"/>
        <v>216.83199999999999</v>
      </c>
    </row>
    <row r="92" spans="1:26" x14ac:dyDescent="0.2">
      <c r="A92" s="32">
        <v>37286</v>
      </c>
      <c r="B92" s="34">
        <v>1516.1</v>
      </c>
      <c r="C92" s="33">
        <v>431.1</v>
      </c>
      <c r="D92" s="34">
        <v>1334.2</v>
      </c>
      <c r="E92" s="33">
        <v>254.4</v>
      </c>
      <c r="F92" s="34">
        <v>1588.5</v>
      </c>
      <c r="G92" s="34"/>
      <c r="H92" s="54">
        <v>37286</v>
      </c>
      <c r="I92" s="55">
        <f t="shared" si="12"/>
        <v>1174.096</v>
      </c>
      <c r="J92" s="55">
        <f t="shared" si="13"/>
        <v>150.096</v>
      </c>
      <c r="K92" s="56">
        <f t="shared" si="14"/>
        <v>1324.192</v>
      </c>
      <c r="O92" s="32">
        <v>37286</v>
      </c>
      <c r="P92" s="33">
        <v>752.5</v>
      </c>
      <c r="Q92" s="33">
        <v>250</v>
      </c>
      <c r="R92" s="33">
        <v>662.2</v>
      </c>
      <c r="S92" s="33">
        <v>147.5</v>
      </c>
      <c r="T92" s="33">
        <v>809.7</v>
      </c>
      <c r="U92" s="33"/>
      <c r="V92" s="33"/>
      <c r="W92" s="54">
        <v>37286</v>
      </c>
      <c r="X92" s="56">
        <f t="shared" si="15"/>
        <v>582.73599999999999</v>
      </c>
      <c r="Y92" s="56">
        <f t="shared" si="16"/>
        <v>87.024999999999991</v>
      </c>
      <c r="Z92" s="56">
        <f t="shared" si="17"/>
        <v>669.76099999999997</v>
      </c>
    </row>
    <row r="93" spans="1:26" x14ac:dyDescent="0.2">
      <c r="A93" s="32">
        <v>37287</v>
      </c>
      <c r="B93" s="34">
        <v>12174.8</v>
      </c>
      <c r="C93" s="34">
        <v>2410.3000000000002</v>
      </c>
      <c r="D93" s="34">
        <v>10713.8</v>
      </c>
      <c r="E93" s="34">
        <v>1422.1</v>
      </c>
      <c r="F93" s="34">
        <v>12135.9</v>
      </c>
      <c r="G93" s="34"/>
      <c r="H93" s="54">
        <v>37287</v>
      </c>
      <c r="I93" s="55">
        <f t="shared" si="12"/>
        <v>9428.1440000000002</v>
      </c>
      <c r="J93" s="55">
        <f t="shared" si="13"/>
        <v>839.03899999999987</v>
      </c>
      <c r="K93" s="56">
        <f t="shared" si="14"/>
        <v>10267.183000000001</v>
      </c>
      <c r="O93" s="32">
        <v>37287</v>
      </c>
      <c r="P93" s="34">
        <v>1163.5</v>
      </c>
      <c r="Q93" s="33">
        <v>350</v>
      </c>
      <c r="R93" s="34">
        <v>1023.9</v>
      </c>
      <c r="S93" s="33">
        <v>206.5</v>
      </c>
      <c r="T93" s="34">
        <v>1230.4000000000001</v>
      </c>
      <c r="U93" s="34"/>
      <c r="V93" s="34"/>
      <c r="W93" s="54">
        <v>37287</v>
      </c>
      <c r="X93" s="56">
        <f t="shared" si="15"/>
        <v>901.03200000000004</v>
      </c>
      <c r="Y93" s="56">
        <f t="shared" si="16"/>
        <v>121.83499999999999</v>
      </c>
      <c r="Z93" s="56">
        <f t="shared" si="17"/>
        <v>1022.8670000000001</v>
      </c>
    </row>
    <row r="94" spans="1:26" x14ac:dyDescent="0.2">
      <c r="A94" s="32">
        <v>37288</v>
      </c>
      <c r="B94" s="34">
        <v>5498.5</v>
      </c>
      <c r="C94" s="33">
        <v>455</v>
      </c>
      <c r="D94" s="34">
        <v>4838.7</v>
      </c>
      <c r="E94" s="33">
        <v>268.39999999999998</v>
      </c>
      <c r="F94" s="34">
        <v>5107.1000000000004</v>
      </c>
      <c r="G94" s="34"/>
      <c r="H94" s="54">
        <v>37288</v>
      </c>
      <c r="I94" s="55">
        <f t="shared" si="12"/>
        <v>4258.0559999999996</v>
      </c>
      <c r="J94" s="55">
        <f t="shared" si="13"/>
        <v>158.35599999999997</v>
      </c>
      <c r="K94" s="56">
        <f t="shared" si="14"/>
        <v>4416.4119999999994</v>
      </c>
      <c r="O94" s="32">
        <v>37288</v>
      </c>
      <c r="P94" s="33">
        <v>572.5</v>
      </c>
      <c r="Q94" s="33">
        <v>100</v>
      </c>
      <c r="R94" s="33">
        <v>503.8</v>
      </c>
      <c r="S94" s="33">
        <v>59</v>
      </c>
      <c r="T94" s="33">
        <v>562.79999999999995</v>
      </c>
      <c r="U94" s="33"/>
      <c r="V94" s="33"/>
      <c r="W94" s="54">
        <v>37288</v>
      </c>
      <c r="X94" s="56">
        <f t="shared" si="15"/>
        <v>443.34399999999999</v>
      </c>
      <c r="Y94" s="56">
        <f t="shared" si="16"/>
        <v>34.809999999999995</v>
      </c>
      <c r="Z94" s="56">
        <f t="shared" si="17"/>
        <v>478.154</v>
      </c>
    </row>
    <row r="95" spans="1:26" x14ac:dyDescent="0.2">
      <c r="A95" s="32">
        <v>37289</v>
      </c>
      <c r="B95" s="33">
        <v>592</v>
      </c>
      <c r="C95" s="33">
        <v>0</v>
      </c>
      <c r="D95" s="33">
        <v>521</v>
      </c>
      <c r="E95" s="33">
        <v>0</v>
      </c>
      <c r="F95" s="33">
        <v>521</v>
      </c>
      <c r="G95" s="33"/>
      <c r="H95" s="54">
        <v>37289</v>
      </c>
      <c r="I95" s="55">
        <f t="shared" si="12"/>
        <v>458.48</v>
      </c>
      <c r="J95" s="55">
        <f t="shared" si="13"/>
        <v>0</v>
      </c>
      <c r="K95" s="56">
        <f t="shared" si="14"/>
        <v>458.48</v>
      </c>
      <c r="O95" s="32">
        <v>37289</v>
      </c>
      <c r="P95" s="33">
        <v>175</v>
      </c>
      <c r="Q95" s="33">
        <v>0</v>
      </c>
      <c r="R95" s="33">
        <v>154</v>
      </c>
      <c r="S95" s="33">
        <v>0</v>
      </c>
      <c r="T95" s="33">
        <v>154</v>
      </c>
      <c r="U95" s="33"/>
      <c r="V95" s="33"/>
      <c r="W95" s="54">
        <v>37289</v>
      </c>
      <c r="X95" s="56">
        <f t="shared" si="15"/>
        <v>135.52000000000001</v>
      </c>
      <c r="Y95" s="56">
        <f t="shared" si="16"/>
        <v>0</v>
      </c>
      <c r="Z95" s="56">
        <f t="shared" si="17"/>
        <v>135.52000000000001</v>
      </c>
    </row>
    <row r="96" spans="1:26" x14ac:dyDescent="0.2">
      <c r="A96" s="32">
        <v>37290</v>
      </c>
      <c r="B96" s="33">
        <v>471.8</v>
      </c>
      <c r="C96" s="33">
        <v>0</v>
      </c>
      <c r="D96" s="33">
        <v>415.2</v>
      </c>
      <c r="E96" s="33">
        <v>0</v>
      </c>
      <c r="F96" s="33">
        <v>415.2</v>
      </c>
      <c r="G96" s="33"/>
      <c r="H96" s="54">
        <v>37290</v>
      </c>
      <c r="I96" s="55">
        <f t="shared" si="12"/>
        <v>365.37599999999998</v>
      </c>
      <c r="J96" s="55">
        <f t="shared" si="13"/>
        <v>0</v>
      </c>
      <c r="K96" s="56">
        <f t="shared" si="14"/>
        <v>365.37599999999998</v>
      </c>
      <c r="O96" s="32">
        <v>37290</v>
      </c>
      <c r="P96" s="33">
        <v>17.5</v>
      </c>
      <c r="Q96" s="33">
        <v>0</v>
      </c>
      <c r="R96" s="33">
        <v>15.4</v>
      </c>
      <c r="S96" s="33">
        <v>0</v>
      </c>
      <c r="T96" s="33">
        <v>15.4</v>
      </c>
      <c r="U96" s="33"/>
      <c r="V96" s="33"/>
      <c r="W96" s="54">
        <v>37290</v>
      </c>
      <c r="X96" s="56">
        <f t="shared" si="15"/>
        <v>13.552</v>
      </c>
      <c r="Y96" s="56">
        <f t="shared" si="16"/>
        <v>0</v>
      </c>
      <c r="Z96" s="56">
        <f t="shared" si="17"/>
        <v>13.552</v>
      </c>
    </row>
    <row r="97" spans="1:26" x14ac:dyDescent="0.2">
      <c r="A97" s="32">
        <v>37291</v>
      </c>
      <c r="B97" s="33">
        <v>0</v>
      </c>
      <c r="C97" s="33">
        <v>0</v>
      </c>
      <c r="D97" s="33">
        <v>0</v>
      </c>
      <c r="E97" s="33">
        <v>0</v>
      </c>
      <c r="F97" s="33">
        <v>0</v>
      </c>
      <c r="G97" s="33"/>
      <c r="H97" s="54">
        <v>37291</v>
      </c>
      <c r="I97" s="55">
        <f t="shared" si="12"/>
        <v>0</v>
      </c>
      <c r="J97" s="55">
        <f t="shared" si="13"/>
        <v>0</v>
      </c>
      <c r="K97" s="56">
        <f t="shared" si="14"/>
        <v>0</v>
      </c>
      <c r="O97" s="32">
        <v>37291</v>
      </c>
      <c r="P97" s="33">
        <v>0</v>
      </c>
      <c r="Q97" s="33">
        <v>0</v>
      </c>
      <c r="R97" s="33">
        <v>0</v>
      </c>
      <c r="S97" s="33">
        <v>0</v>
      </c>
      <c r="T97" s="33">
        <v>0</v>
      </c>
      <c r="U97" s="33"/>
      <c r="V97" s="33"/>
      <c r="W97" s="54">
        <v>37291</v>
      </c>
      <c r="X97" s="56">
        <f t="shared" si="15"/>
        <v>0</v>
      </c>
      <c r="Y97" s="56">
        <f t="shared" si="16"/>
        <v>0</v>
      </c>
      <c r="Z97" s="56">
        <f t="shared" si="17"/>
        <v>0</v>
      </c>
    </row>
    <row r="98" spans="1:26" x14ac:dyDescent="0.2">
      <c r="A98" s="32">
        <v>37292</v>
      </c>
      <c r="B98" s="33">
        <v>130.80000000000001</v>
      </c>
      <c r="C98" s="33">
        <v>0</v>
      </c>
      <c r="D98" s="33">
        <v>115.1</v>
      </c>
      <c r="E98" s="33">
        <v>0</v>
      </c>
      <c r="F98" s="33">
        <v>115.1</v>
      </c>
      <c r="G98" s="33"/>
      <c r="H98" s="54">
        <v>37292</v>
      </c>
      <c r="I98" s="55">
        <f t="shared" ref="I98:I129" si="18">D98*0.88</f>
        <v>101.288</v>
      </c>
      <c r="J98" s="55">
        <f t="shared" ref="J98:J129" si="19">E98*0.59</f>
        <v>0</v>
      </c>
      <c r="K98" s="56">
        <f t="shared" ref="K98:K129" si="20">I98+J98</f>
        <v>101.288</v>
      </c>
      <c r="O98" s="32">
        <v>37292</v>
      </c>
      <c r="P98" s="33">
        <v>0</v>
      </c>
      <c r="Q98" s="33">
        <v>0</v>
      </c>
      <c r="R98" s="33">
        <v>0</v>
      </c>
      <c r="S98" s="33">
        <v>0</v>
      </c>
      <c r="T98" s="33">
        <v>0</v>
      </c>
      <c r="U98" s="33"/>
      <c r="V98" s="33"/>
      <c r="W98" s="54">
        <v>37292</v>
      </c>
      <c r="X98" s="56">
        <f t="shared" ref="X98:X129" si="21">R98*0.88</f>
        <v>0</v>
      </c>
      <c r="Y98" s="56">
        <f t="shared" ref="Y98:Y129" si="22">S98*0.59</f>
        <v>0</v>
      </c>
      <c r="Z98" s="56">
        <f t="shared" ref="Z98:Z129" si="23">X98+Y98</f>
        <v>0</v>
      </c>
    </row>
    <row r="99" spans="1:26" x14ac:dyDescent="0.2">
      <c r="A99" s="32">
        <v>37293</v>
      </c>
      <c r="B99" s="33">
        <v>569.6</v>
      </c>
      <c r="C99" s="33">
        <v>0</v>
      </c>
      <c r="D99" s="33">
        <v>501.3</v>
      </c>
      <c r="E99" s="33">
        <v>0</v>
      </c>
      <c r="F99" s="33">
        <v>501.3</v>
      </c>
      <c r="G99" s="33"/>
      <c r="H99" s="54">
        <v>37293</v>
      </c>
      <c r="I99" s="55">
        <f t="shared" si="18"/>
        <v>441.14400000000001</v>
      </c>
      <c r="J99" s="55">
        <f t="shared" si="19"/>
        <v>0</v>
      </c>
      <c r="K99" s="56">
        <f t="shared" si="20"/>
        <v>441.14400000000001</v>
      </c>
      <c r="O99" s="32">
        <v>37293</v>
      </c>
      <c r="P99" s="33">
        <v>21</v>
      </c>
      <c r="Q99" s="33">
        <v>0</v>
      </c>
      <c r="R99" s="33">
        <v>18.5</v>
      </c>
      <c r="S99" s="33">
        <v>0</v>
      </c>
      <c r="T99" s="33">
        <v>18.5</v>
      </c>
      <c r="U99" s="33"/>
      <c r="V99" s="33"/>
      <c r="W99" s="54">
        <v>37293</v>
      </c>
      <c r="X99" s="56">
        <f t="shared" si="21"/>
        <v>16.28</v>
      </c>
      <c r="Y99" s="56">
        <f t="shared" si="22"/>
        <v>0</v>
      </c>
      <c r="Z99" s="56">
        <f t="shared" si="23"/>
        <v>16.28</v>
      </c>
    </row>
    <row r="100" spans="1:26" x14ac:dyDescent="0.2">
      <c r="A100" s="32">
        <v>37294</v>
      </c>
      <c r="B100" s="33">
        <v>560.1</v>
      </c>
      <c r="C100" s="33">
        <v>0</v>
      </c>
      <c r="D100" s="33">
        <v>492.9</v>
      </c>
      <c r="E100" s="33">
        <v>0</v>
      </c>
      <c r="F100" s="33">
        <v>492.9</v>
      </c>
      <c r="G100" s="33"/>
      <c r="H100" s="54">
        <v>37294</v>
      </c>
      <c r="I100" s="55">
        <f t="shared" si="18"/>
        <v>433.75200000000001</v>
      </c>
      <c r="J100" s="55">
        <f t="shared" si="19"/>
        <v>0</v>
      </c>
      <c r="K100" s="56">
        <f t="shared" si="20"/>
        <v>433.75200000000001</v>
      </c>
      <c r="O100" s="32">
        <v>37294</v>
      </c>
      <c r="P100" s="33">
        <v>15.5</v>
      </c>
      <c r="Q100" s="33">
        <v>0</v>
      </c>
      <c r="R100" s="33">
        <v>13.6</v>
      </c>
      <c r="S100" s="33">
        <v>0</v>
      </c>
      <c r="T100" s="33">
        <v>13.6</v>
      </c>
      <c r="U100" s="33"/>
      <c r="V100" s="33"/>
      <c r="W100" s="54">
        <v>37294</v>
      </c>
      <c r="X100" s="56">
        <f t="shared" si="21"/>
        <v>11.968</v>
      </c>
      <c r="Y100" s="56">
        <f t="shared" si="22"/>
        <v>0</v>
      </c>
      <c r="Z100" s="56">
        <f t="shared" si="23"/>
        <v>11.968</v>
      </c>
    </row>
    <row r="101" spans="1:26" x14ac:dyDescent="0.2">
      <c r="A101" s="32">
        <v>37295</v>
      </c>
      <c r="B101" s="33">
        <v>326.10000000000002</v>
      </c>
      <c r="C101" s="33">
        <v>0</v>
      </c>
      <c r="D101" s="33">
        <v>286.89999999999998</v>
      </c>
      <c r="E101" s="33">
        <v>0</v>
      </c>
      <c r="F101" s="33">
        <v>286.89999999999998</v>
      </c>
      <c r="G101" s="33"/>
      <c r="H101" s="54">
        <v>37295</v>
      </c>
      <c r="I101" s="55">
        <f t="shared" si="18"/>
        <v>252.47199999999998</v>
      </c>
      <c r="J101" s="55">
        <f t="shared" si="19"/>
        <v>0</v>
      </c>
      <c r="K101" s="56">
        <f t="shared" si="20"/>
        <v>252.47199999999998</v>
      </c>
      <c r="O101" s="32">
        <v>37295</v>
      </c>
      <c r="P101" s="33">
        <v>75</v>
      </c>
      <c r="Q101" s="33">
        <v>0</v>
      </c>
      <c r="R101" s="33">
        <v>66</v>
      </c>
      <c r="S101" s="33">
        <v>0</v>
      </c>
      <c r="T101" s="33">
        <v>66</v>
      </c>
      <c r="U101" s="33"/>
      <c r="V101" s="33"/>
      <c r="W101" s="54">
        <v>37295</v>
      </c>
      <c r="X101" s="56">
        <f t="shared" si="21"/>
        <v>58.08</v>
      </c>
      <c r="Y101" s="56">
        <f t="shared" si="22"/>
        <v>0</v>
      </c>
      <c r="Z101" s="56">
        <f t="shared" si="23"/>
        <v>58.08</v>
      </c>
    </row>
    <row r="102" spans="1:26" x14ac:dyDescent="0.2">
      <c r="A102" s="32">
        <v>37296</v>
      </c>
      <c r="B102" s="33">
        <v>392.1</v>
      </c>
      <c r="C102" s="33">
        <v>0</v>
      </c>
      <c r="D102" s="33">
        <v>345</v>
      </c>
      <c r="E102" s="33">
        <v>0</v>
      </c>
      <c r="F102" s="33">
        <v>345</v>
      </c>
      <c r="G102" s="33"/>
      <c r="H102" s="54">
        <v>37296</v>
      </c>
      <c r="I102" s="55">
        <f t="shared" si="18"/>
        <v>303.60000000000002</v>
      </c>
      <c r="J102" s="55">
        <f t="shared" si="19"/>
        <v>0</v>
      </c>
      <c r="K102" s="56">
        <f t="shared" si="20"/>
        <v>303.60000000000002</v>
      </c>
      <c r="O102" s="32">
        <v>37296</v>
      </c>
      <c r="P102" s="33">
        <v>33</v>
      </c>
      <c r="Q102" s="33">
        <v>0</v>
      </c>
      <c r="R102" s="33">
        <v>29</v>
      </c>
      <c r="S102" s="33">
        <v>0</v>
      </c>
      <c r="T102" s="33">
        <v>29</v>
      </c>
      <c r="U102" s="33"/>
      <c r="V102" s="33"/>
      <c r="W102" s="54">
        <v>37296</v>
      </c>
      <c r="X102" s="56">
        <f t="shared" si="21"/>
        <v>25.52</v>
      </c>
      <c r="Y102" s="56">
        <f t="shared" si="22"/>
        <v>0</v>
      </c>
      <c r="Z102" s="56">
        <f t="shared" si="23"/>
        <v>25.52</v>
      </c>
    </row>
    <row r="103" spans="1:26" x14ac:dyDescent="0.2">
      <c r="A103" s="32">
        <v>37297</v>
      </c>
      <c r="B103" s="33">
        <v>659.3</v>
      </c>
      <c r="C103" s="33">
        <v>414</v>
      </c>
      <c r="D103" s="33">
        <v>580.1</v>
      </c>
      <c r="E103" s="33">
        <v>244.3</v>
      </c>
      <c r="F103" s="33">
        <v>824.4</v>
      </c>
      <c r="G103" s="33"/>
      <c r="H103" s="54">
        <v>37297</v>
      </c>
      <c r="I103" s="55">
        <f t="shared" si="18"/>
        <v>510.488</v>
      </c>
      <c r="J103" s="55">
        <f t="shared" si="19"/>
        <v>144.137</v>
      </c>
      <c r="K103" s="56">
        <f t="shared" si="20"/>
        <v>654.625</v>
      </c>
      <c r="O103" s="32">
        <v>37297</v>
      </c>
      <c r="P103" s="33">
        <v>0</v>
      </c>
      <c r="Q103" s="33">
        <v>0</v>
      </c>
      <c r="R103" s="33">
        <v>0</v>
      </c>
      <c r="S103" s="33">
        <v>0</v>
      </c>
      <c r="T103" s="33">
        <v>0</v>
      </c>
      <c r="U103" s="33"/>
      <c r="V103" s="33"/>
      <c r="W103" s="54">
        <v>37297</v>
      </c>
      <c r="X103" s="56">
        <f t="shared" si="21"/>
        <v>0</v>
      </c>
      <c r="Y103" s="56">
        <f t="shared" si="22"/>
        <v>0</v>
      </c>
      <c r="Z103" s="56">
        <f t="shared" si="23"/>
        <v>0</v>
      </c>
    </row>
    <row r="104" spans="1:26" x14ac:dyDescent="0.2">
      <c r="A104" s="32">
        <v>37298</v>
      </c>
      <c r="B104" s="33">
        <v>255.7</v>
      </c>
      <c r="C104" s="33">
        <v>0</v>
      </c>
      <c r="D104" s="33">
        <v>225</v>
      </c>
      <c r="E104" s="33">
        <v>0</v>
      </c>
      <c r="F104" s="33">
        <v>225</v>
      </c>
      <c r="G104" s="33"/>
      <c r="H104" s="54">
        <v>37298</v>
      </c>
      <c r="I104" s="55">
        <f t="shared" si="18"/>
        <v>198</v>
      </c>
      <c r="J104" s="55">
        <f t="shared" si="19"/>
        <v>0</v>
      </c>
      <c r="K104" s="56">
        <f t="shared" si="20"/>
        <v>198</v>
      </c>
      <c r="O104" s="32">
        <v>37298</v>
      </c>
      <c r="P104" s="33">
        <v>5</v>
      </c>
      <c r="Q104" s="33">
        <v>0</v>
      </c>
      <c r="R104" s="33">
        <v>4.4000000000000004</v>
      </c>
      <c r="S104" s="33">
        <v>0</v>
      </c>
      <c r="T104" s="33">
        <v>4.4000000000000004</v>
      </c>
      <c r="U104" s="33"/>
      <c r="V104" s="33"/>
      <c r="W104" s="54">
        <v>37298</v>
      </c>
      <c r="X104" s="56">
        <f t="shared" si="21"/>
        <v>3.8720000000000003</v>
      </c>
      <c r="Y104" s="56">
        <f t="shared" si="22"/>
        <v>0</v>
      </c>
      <c r="Z104" s="56">
        <f t="shared" si="23"/>
        <v>3.8720000000000003</v>
      </c>
    </row>
    <row r="105" spans="1:26" x14ac:dyDescent="0.2">
      <c r="A105" s="32">
        <v>37299</v>
      </c>
      <c r="B105" s="33">
        <v>0</v>
      </c>
      <c r="C105" s="33">
        <v>0</v>
      </c>
      <c r="D105" s="33">
        <v>0</v>
      </c>
      <c r="E105" s="33">
        <v>0</v>
      </c>
      <c r="F105" s="33">
        <v>0</v>
      </c>
      <c r="G105" s="33"/>
      <c r="H105" s="54">
        <v>37299</v>
      </c>
      <c r="I105" s="55">
        <f t="shared" si="18"/>
        <v>0</v>
      </c>
      <c r="J105" s="55">
        <f t="shared" si="19"/>
        <v>0</v>
      </c>
      <c r="K105" s="56">
        <f t="shared" si="20"/>
        <v>0</v>
      </c>
      <c r="O105" s="32">
        <v>37299</v>
      </c>
      <c r="P105" s="33">
        <v>0</v>
      </c>
      <c r="Q105" s="33">
        <v>0</v>
      </c>
      <c r="R105" s="33">
        <v>0</v>
      </c>
      <c r="S105" s="33">
        <v>0</v>
      </c>
      <c r="T105" s="33">
        <v>0</v>
      </c>
      <c r="U105" s="33"/>
      <c r="V105" s="33"/>
      <c r="W105" s="54">
        <v>37299</v>
      </c>
      <c r="X105" s="56">
        <f t="shared" si="21"/>
        <v>0</v>
      </c>
      <c r="Y105" s="56">
        <f t="shared" si="22"/>
        <v>0</v>
      </c>
      <c r="Z105" s="56">
        <f t="shared" si="23"/>
        <v>0</v>
      </c>
    </row>
    <row r="106" spans="1:26" x14ac:dyDescent="0.2">
      <c r="A106" s="32">
        <v>37300</v>
      </c>
      <c r="B106" s="33">
        <v>191.4</v>
      </c>
      <c r="C106" s="33">
        <v>0</v>
      </c>
      <c r="D106" s="33">
        <v>168.4</v>
      </c>
      <c r="E106" s="33">
        <v>0</v>
      </c>
      <c r="F106" s="33">
        <v>168.4</v>
      </c>
      <c r="G106" s="33"/>
      <c r="H106" s="54">
        <v>37300</v>
      </c>
      <c r="I106" s="55">
        <f t="shared" si="18"/>
        <v>148.19200000000001</v>
      </c>
      <c r="J106" s="55">
        <f t="shared" si="19"/>
        <v>0</v>
      </c>
      <c r="K106" s="56">
        <f t="shared" si="20"/>
        <v>148.19200000000001</v>
      </c>
      <c r="O106" s="32">
        <v>37300</v>
      </c>
      <c r="P106" s="33">
        <v>0</v>
      </c>
      <c r="Q106" s="33">
        <v>0</v>
      </c>
      <c r="R106" s="33">
        <v>0</v>
      </c>
      <c r="S106" s="33">
        <v>0</v>
      </c>
      <c r="T106" s="33">
        <v>0</v>
      </c>
      <c r="U106" s="33"/>
      <c r="V106" s="33"/>
      <c r="W106" s="54">
        <v>37300</v>
      </c>
      <c r="X106" s="56">
        <f t="shared" si="21"/>
        <v>0</v>
      </c>
      <c r="Y106" s="56">
        <f t="shared" si="22"/>
        <v>0</v>
      </c>
      <c r="Z106" s="56">
        <f t="shared" si="23"/>
        <v>0</v>
      </c>
    </row>
    <row r="107" spans="1:26" x14ac:dyDescent="0.2">
      <c r="A107" s="32">
        <v>37301</v>
      </c>
      <c r="B107" s="33">
        <v>35</v>
      </c>
      <c r="C107" s="33">
        <v>0</v>
      </c>
      <c r="D107" s="33">
        <v>30.8</v>
      </c>
      <c r="E107" s="33">
        <v>0</v>
      </c>
      <c r="F107" s="33">
        <v>30.8</v>
      </c>
      <c r="G107" s="33"/>
      <c r="H107" s="54">
        <v>37301</v>
      </c>
      <c r="I107" s="55">
        <f t="shared" si="18"/>
        <v>27.103999999999999</v>
      </c>
      <c r="J107" s="55">
        <f t="shared" si="19"/>
        <v>0</v>
      </c>
      <c r="K107" s="56">
        <f t="shared" si="20"/>
        <v>27.103999999999999</v>
      </c>
      <c r="O107" s="32">
        <v>37301</v>
      </c>
      <c r="P107" s="33">
        <v>0</v>
      </c>
      <c r="Q107" s="33">
        <v>0</v>
      </c>
      <c r="R107" s="33">
        <v>0</v>
      </c>
      <c r="S107" s="33">
        <v>0</v>
      </c>
      <c r="T107" s="33">
        <v>0</v>
      </c>
      <c r="U107" s="33"/>
      <c r="V107" s="33"/>
      <c r="W107" s="54">
        <v>37301</v>
      </c>
      <c r="X107" s="56">
        <f t="shared" si="21"/>
        <v>0</v>
      </c>
      <c r="Y107" s="56">
        <f t="shared" si="22"/>
        <v>0</v>
      </c>
      <c r="Z107" s="56">
        <f t="shared" si="23"/>
        <v>0</v>
      </c>
    </row>
    <row r="108" spans="1:26" x14ac:dyDescent="0.2">
      <c r="A108" s="32">
        <v>37302</v>
      </c>
      <c r="B108" s="33">
        <v>95</v>
      </c>
      <c r="C108" s="33">
        <v>20</v>
      </c>
      <c r="D108" s="33">
        <v>83.6</v>
      </c>
      <c r="E108" s="33">
        <v>11.8</v>
      </c>
      <c r="F108" s="33">
        <v>95.4</v>
      </c>
      <c r="G108" s="33"/>
      <c r="H108" s="54">
        <v>37302</v>
      </c>
      <c r="I108" s="55">
        <f t="shared" si="18"/>
        <v>73.567999999999998</v>
      </c>
      <c r="J108" s="55">
        <f t="shared" si="19"/>
        <v>6.9619999999999997</v>
      </c>
      <c r="K108" s="56">
        <f t="shared" si="20"/>
        <v>80.53</v>
      </c>
      <c r="O108" s="32">
        <v>37302</v>
      </c>
      <c r="P108" s="33">
        <v>0</v>
      </c>
      <c r="Q108" s="33">
        <v>0</v>
      </c>
      <c r="R108" s="33">
        <v>0</v>
      </c>
      <c r="S108" s="33">
        <v>0</v>
      </c>
      <c r="T108" s="33">
        <v>0</v>
      </c>
      <c r="U108" s="33"/>
      <c r="V108" s="33"/>
      <c r="W108" s="54">
        <v>37302</v>
      </c>
      <c r="X108" s="56">
        <f t="shared" si="21"/>
        <v>0</v>
      </c>
      <c r="Y108" s="56">
        <f t="shared" si="22"/>
        <v>0</v>
      </c>
      <c r="Z108" s="56">
        <f t="shared" si="23"/>
        <v>0</v>
      </c>
    </row>
    <row r="109" spans="1:26" x14ac:dyDescent="0.2">
      <c r="A109" s="32">
        <v>37303</v>
      </c>
      <c r="B109" s="33">
        <v>74.5</v>
      </c>
      <c r="C109" s="33">
        <v>0</v>
      </c>
      <c r="D109" s="33">
        <v>65.599999999999994</v>
      </c>
      <c r="E109" s="33">
        <v>0</v>
      </c>
      <c r="F109" s="33">
        <v>65.599999999999994</v>
      </c>
      <c r="G109" s="33"/>
      <c r="H109" s="54">
        <v>37303</v>
      </c>
      <c r="I109" s="55">
        <f t="shared" si="18"/>
        <v>57.727999999999994</v>
      </c>
      <c r="J109" s="55">
        <f t="shared" si="19"/>
        <v>0</v>
      </c>
      <c r="K109" s="56">
        <f t="shared" si="20"/>
        <v>57.727999999999994</v>
      </c>
      <c r="O109" s="32">
        <v>37303</v>
      </c>
      <c r="P109" s="33">
        <v>0</v>
      </c>
      <c r="Q109" s="33">
        <v>0</v>
      </c>
      <c r="R109" s="33">
        <v>0</v>
      </c>
      <c r="S109" s="33">
        <v>0</v>
      </c>
      <c r="T109" s="33">
        <v>0</v>
      </c>
      <c r="U109" s="33"/>
      <c r="V109" s="33"/>
      <c r="W109" s="54">
        <v>37303</v>
      </c>
      <c r="X109" s="56">
        <f t="shared" si="21"/>
        <v>0</v>
      </c>
      <c r="Y109" s="56">
        <f t="shared" si="22"/>
        <v>0</v>
      </c>
      <c r="Z109" s="56">
        <f t="shared" si="23"/>
        <v>0</v>
      </c>
    </row>
    <row r="110" spans="1:26" x14ac:dyDescent="0.2">
      <c r="A110" s="32">
        <v>37304</v>
      </c>
      <c r="B110" s="33">
        <v>225.5</v>
      </c>
      <c r="C110" s="33">
        <v>0</v>
      </c>
      <c r="D110" s="33">
        <v>198.5</v>
      </c>
      <c r="E110" s="33">
        <v>0</v>
      </c>
      <c r="F110" s="33">
        <v>198.5</v>
      </c>
      <c r="G110" s="33"/>
      <c r="H110" s="54">
        <v>37304</v>
      </c>
      <c r="I110" s="55">
        <f t="shared" si="18"/>
        <v>174.68</v>
      </c>
      <c r="J110" s="55">
        <f t="shared" si="19"/>
        <v>0</v>
      </c>
      <c r="K110" s="56">
        <f t="shared" si="20"/>
        <v>174.68</v>
      </c>
      <c r="O110" s="32">
        <v>37304</v>
      </c>
      <c r="P110" s="33">
        <v>0</v>
      </c>
      <c r="Q110" s="33">
        <v>0</v>
      </c>
      <c r="R110" s="33">
        <v>0</v>
      </c>
      <c r="S110" s="33">
        <v>0</v>
      </c>
      <c r="T110" s="33">
        <v>0</v>
      </c>
      <c r="U110" s="33"/>
      <c r="V110" s="33"/>
      <c r="W110" s="54">
        <v>37304</v>
      </c>
      <c r="X110" s="56">
        <f t="shared" si="21"/>
        <v>0</v>
      </c>
      <c r="Y110" s="56">
        <f t="shared" si="22"/>
        <v>0</v>
      </c>
      <c r="Z110" s="56">
        <f t="shared" si="23"/>
        <v>0</v>
      </c>
    </row>
    <row r="111" spans="1:26" x14ac:dyDescent="0.2">
      <c r="A111" s="32">
        <v>37305</v>
      </c>
      <c r="B111" s="33">
        <v>383.6</v>
      </c>
      <c r="C111" s="33">
        <v>0</v>
      </c>
      <c r="D111" s="33">
        <v>337.6</v>
      </c>
      <c r="E111" s="33">
        <v>0</v>
      </c>
      <c r="F111" s="33">
        <v>337.6</v>
      </c>
      <c r="G111" s="33"/>
      <c r="H111" s="54">
        <v>37305</v>
      </c>
      <c r="I111" s="55">
        <f t="shared" si="18"/>
        <v>297.08800000000002</v>
      </c>
      <c r="J111" s="55">
        <f t="shared" si="19"/>
        <v>0</v>
      </c>
      <c r="K111" s="56">
        <f t="shared" si="20"/>
        <v>297.08800000000002</v>
      </c>
      <c r="O111" s="32">
        <v>37305</v>
      </c>
      <c r="P111" s="33">
        <v>5</v>
      </c>
      <c r="Q111" s="33">
        <v>0</v>
      </c>
      <c r="R111" s="33">
        <v>4.4000000000000004</v>
      </c>
      <c r="S111" s="33">
        <v>0</v>
      </c>
      <c r="T111" s="33">
        <v>4.4000000000000004</v>
      </c>
      <c r="U111" s="33"/>
      <c r="V111" s="33"/>
      <c r="W111" s="54">
        <v>37305</v>
      </c>
      <c r="X111" s="56">
        <f t="shared" si="21"/>
        <v>3.8720000000000003</v>
      </c>
      <c r="Y111" s="56">
        <f t="shared" si="22"/>
        <v>0</v>
      </c>
      <c r="Z111" s="56">
        <f t="shared" si="23"/>
        <v>3.8720000000000003</v>
      </c>
    </row>
    <row r="112" spans="1:26" x14ac:dyDescent="0.2">
      <c r="A112" s="32">
        <v>37306</v>
      </c>
      <c r="B112" s="33">
        <v>168.7</v>
      </c>
      <c r="C112" s="33">
        <v>34.700000000000003</v>
      </c>
      <c r="D112" s="33">
        <v>148.5</v>
      </c>
      <c r="E112" s="33">
        <v>20.5</v>
      </c>
      <c r="F112" s="33">
        <v>168.9</v>
      </c>
      <c r="G112" s="33"/>
      <c r="H112" s="54">
        <v>37306</v>
      </c>
      <c r="I112" s="55">
        <f t="shared" si="18"/>
        <v>130.68</v>
      </c>
      <c r="J112" s="55">
        <f t="shared" si="19"/>
        <v>12.094999999999999</v>
      </c>
      <c r="K112" s="56">
        <f t="shared" si="20"/>
        <v>142.77500000000001</v>
      </c>
      <c r="O112" s="32">
        <v>37306</v>
      </c>
      <c r="P112" s="33">
        <v>0</v>
      </c>
      <c r="Q112" s="33">
        <v>0</v>
      </c>
      <c r="R112" s="33">
        <v>0</v>
      </c>
      <c r="S112" s="33">
        <v>0</v>
      </c>
      <c r="T112" s="33">
        <v>0</v>
      </c>
      <c r="U112" s="33"/>
      <c r="V112" s="33"/>
      <c r="W112" s="54">
        <v>37306</v>
      </c>
      <c r="X112" s="56">
        <f t="shared" si="21"/>
        <v>0</v>
      </c>
      <c r="Y112" s="56">
        <f t="shared" si="22"/>
        <v>0</v>
      </c>
      <c r="Z112" s="56">
        <f t="shared" si="23"/>
        <v>0</v>
      </c>
    </row>
    <row r="113" spans="1:26" x14ac:dyDescent="0.2">
      <c r="A113" s="32">
        <v>37307</v>
      </c>
      <c r="B113" s="33">
        <v>349.8</v>
      </c>
      <c r="C113" s="33">
        <v>94.6</v>
      </c>
      <c r="D113" s="33">
        <v>307.8</v>
      </c>
      <c r="E113" s="33">
        <v>55.8</v>
      </c>
      <c r="F113" s="33">
        <v>363.6</v>
      </c>
      <c r="G113" s="33"/>
      <c r="H113" s="54">
        <v>37307</v>
      </c>
      <c r="I113" s="55">
        <f t="shared" si="18"/>
        <v>270.86400000000003</v>
      </c>
      <c r="J113" s="55">
        <f t="shared" si="19"/>
        <v>32.921999999999997</v>
      </c>
      <c r="K113" s="56">
        <f t="shared" si="20"/>
        <v>303.78600000000006</v>
      </c>
      <c r="O113" s="32">
        <v>37307</v>
      </c>
      <c r="P113" s="33">
        <v>135</v>
      </c>
      <c r="Q113" s="33">
        <v>120</v>
      </c>
      <c r="R113" s="33">
        <v>118.8</v>
      </c>
      <c r="S113" s="33">
        <v>70.8</v>
      </c>
      <c r="T113" s="33">
        <v>189.6</v>
      </c>
      <c r="U113" s="33"/>
      <c r="V113" s="33"/>
      <c r="W113" s="54">
        <v>37307</v>
      </c>
      <c r="X113" s="56">
        <f t="shared" si="21"/>
        <v>104.544</v>
      </c>
      <c r="Y113" s="56">
        <f t="shared" si="22"/>
        <v>41.771999999999998</v>
      </c>
      <c r="Z113" s="56">
        <f t="shared" si="23"/>
        <v>146.316</v>
      </c>
    </row>
    <row r="114" spans="1:26" x14ac:dyDescent="0.2">
      <c r="A114" s="32">
        <v>37308</v>
      </c>
      <c r="B114" s="34">
        <v>4905</v>
      </c>
      <c r="C114" s="33">
        <v>538.29999999999995</v>
      </c>
      <c r="D114" s="34">
        <v>4316.3999999999996</v>
      </c>
      <c r="E114" s="33">
        <v>317.60000000000002</v>
      </c>
      <c r="F114" s="34">
        <v>4633.8999999999996</v>
      </c>
      <c r="G114" s="34"/>
      <c r="H114" s="54">
        <v>37308</v>
      </c>
      <c r="I114" s="55">
        <f t="shared" si="18"/>
        <v>3798.4319999999998</v>
      </c>
      <c r="J114" s="55">
        <f t="shared" si="19"/>
        <v>187.38400000000001</v>
      </c>
      <c r="K114" s="56">
        <f t="shared" si="20"/>
        <v>3985.8159999999998</v>
      </c>
      <c r="O114" s="32">
        <v>37308</v>
      </c>
      <c r="P114" s="33">
        <v>644</v>
      </c>
      <c r="Q114" s="33">
        <v>20</v>
      </c>
      <c r="R114" s="33">
        <v>566.70000000000005</v>
      </c>
      <c r="S114" s="33">
        <v>11.8</v>
      </c>
      <c r="T114" s="33">
        <v>578.5</v>
      </c>
      <c r="U114" s="33"/>
      <c r="V114" s="33"/>
      <c r="W114" s="54">
        <v>37308</v>
      </c>
      <c r="X114" s="56">
        <f t="shared" si="21"/>
        <v>498.69600000000003</v>
      </c>
      <c r="Y114" s="56">
        <f t="shared" si="22"/>
        <v>6.9619999999999997</v>
      </c>
      <c r="Z114" s="56">
        <f t="shared" si="23"/>
        <v>505.65800000000002</v>
      </c>
    </row>
    <row r="115" spans="1:26" x14ac:dyDescent="0.2">
      <c r="A115" s="32">
        <v>37309</v>
      </c>
      <c r="B115" s="33">
        <v>334.1</v>
      </c>
      <c r="C115" s="33">
        <v>30</v>
      </c>
      <c r="D115" s="33">
        <v>294</v>
      </c>
      <c r="E115" s="33">
        <v>17.7</v>
      </c>
      <c r="F115" s="33">
        <v>311.7</v>
      </c>
      <c r="G115" s="33"/>
      <c r="H115" s="54">
        <v>37309</v>
      </c>
      <c r="I115" s="55">
        <f t="shared" si="18"/>
        <v>258.72000000000003</v>
      </c>
      <c r="J115" s="55">
        <f t="shared" si="19"/>
        <v>10.443</v>
      </c>
      <c r="K115" s="56">
        <f t="shared" si="20"/>
        <v>269.16300000000001</v>
      </c>
      <c r="O115" s="32">
        <v>37309</v>
      </c>
      <c r="P115" s="33">
        <v>0</v>
      </c>
      <c r="Q115" s="33">
        <v>0</v>
      </c>
      <c r="R115" s="33">
        <v>0</v>
      </c>
      <c r="S115" s="33">
        <v>0</v>
      </c>
      <c r="T115" s="33">
        <v>0</v>
      </c>
      <c r="U115" s="33"/>
      <c r="V115" s="33"/>
      <c r="W115" s="54">
        <v>37309</v>
      </c>
      <c r="X115" s="56">
        <f t="shared" si="21"/>
        <v>0</v>
      </c>
      <c r="Y115" s="56">
        <f t="shared" si="22"/>
        <v>0</v>
      </c>
      <c r="Z115" s="56">
        <f t="shared" si="23"/>
        <v>0</v>
      </c>
    </row>
    <row r="116" spans="1:26" x14ac:dyDescent="0.2">
      <c r="A116" s="32">
        <v>37310</v>
      </c>
      <c r="B116" s="33">
        <v>513</v>
      </c>
      <c r="C116" s="33">
        <v>0</v>
      </c>
      <c r="D116" s="33">
        <v>451.5</v>
      </c>
      <c r="E116" s="33">
        <v>0</v>
      </c>
      <c r="F116" s="33">
        <v>451.5</v>
      </c>
      <c r="G116" s="33"/>
      <c r="H116" s="54">
        <v>37310</v>
      </c>
      <c r="I116" s="55">
        <f t="shared" si="18"/>
        <v>397.32</v>
      </c>
      <c r="J116" s="55">
        <f t="shared" si="19"/>
        <v>0</v>
      </c>
      <c r="K116" s="56">
        <f t="shared" si="20"/>
        <v>397.32</v>
      </c>
      <c r="O116" s="32">
        <v>37310</v>
      </c>
      <c r="P116" s="33">
        <v>6</v>
      </c>
      <c r="Q116" s="33">
        <v>0</v>
      </c>
      <c r="R116" s="33">
        <v>5.3</v>
      </c>
      <c r="S116" s="33">
        <v>0</v>
      </c>
      <c r="T116" s="33">
        <v>5.3</v>
      </c>
      <c r="U116" s="33"/>
      <c r="V116" s="33"/>
      <c r="W116" s="54">
        <v>37310</v>
      </c>
      <c r="X116" s="56">
        <f t="shared" si="21"/>
        <v>4.6639999999999997</v>
      </c>
      <c r="Y116" s="56">
        <f t="shared" si="22"/>
        <v>0</v>
      </c>
      <c r="Z116" s="56">
        <f t="shared" si="23"/>
        <v>4.6639999999999997</v>
      </c>
    </row>
    <row r="117" spans="1:26" x14ac:dyDescent="0.2">
      <c r="A117" s="32">
        <v>37311</v>
      </c>
      <c r="B117" s="33">
        <v>0</v>
      </c>
      <c r="C117" s="33">
        <v>0</v>
      </c>
      <c r="D117" s="33">
        <v>0</v>
      </c>
      <c r="E117" s="33">
        <v>0</v>
      </c>
      <c r="F117" s="33">
        <v>0</v>
      </c>
      <c r="G117" s="33"/>
      <c r="H117" s="54">
        <v>37311</v>
      </c>
      <c r="I117" s="55">
        <f t="shared" si="18"/>
        <v>0</v>
      </c>
      <c r="J117" s="55">
        <f t="shared" si="19"/>
        <v>0</v>
      </c>
      <c r="K117" s="56">
        <f t="shared" si="20"/>
        <v>0</v>
      </c>
      <c r="O117" s="32">
        <v>37311</v>
      </c>
      <c r="P117" s="33">
        <v>0</v>
      </c>
      <c r="Q117" s="33">
        <v>0</v>
      </c>
      <c r="R117" s="33">
        <v>0</v>
      </c>
      <c r="S117" s="33">
        <v>0</v>
      </c>
      <c r="T117" s="33">
        <v>0</v>
      </c>
      <c r="U117" s="33"/>
      <c r="V117" s="33"/>
      <c r="W117" s="54">
        <v>37311</v>
      </c>
      <c r="X117" s="56">
        <f t="shared" si="21"/>
        <v>0</v>
      </c>
      <c r="Y117" s="56">
        <f t="shared" si="22"/>
        <v>0</v>
      </c>
      <c r="Z117" s="56">
        <f t="shared" si="23"/>
        <v>0</v>
      </c>
    </row>
    <row r="118" spans="1:26" x14ac:dyDescent="0.2">
      <c r="A118" s="32">
        <v>37312</v>
      </c>
      <c r="B118" s="33">
        <v>718.1</v>
      </c>
      <c r="C118" s="33">
        <v>8</v>
      </c>
      <c r="D118" s="33">
        <v>631.9</v>
      </c>
      <c r="E118" s="33">
        <v>4.7</v>
      </c>
      <c r="F118" s="33">
        <v>636.70000000000005</v>
      </c>
      <c r="G118" s="33"/>
      <c r="H118" s="54">
        <v>37312</v>
      </c>
      <c r="I118" s="55">
        <f t="shared" si="18"/>
        <v>556.072</v>
      </c>
      <c r="J118" s="55">
        <f t="shared" si="19"/>
        <v>2.7730000000000001</v>
      </c>
      <c r="K118" s="56">
        <f t="shared" si="20"/>
        <v>558.84500000000003</v>
      </c>
      <c r="O118" s="32">
        <v>37312</v>
      </c>
      <c r="P118" s="33">
        <v>35</v>
      </c>
      <c r="Q118" s="33">
        <v>0</v>
      </c>
      <c r="R118" s="33">
        <v>30.8</v>
      </c>
      <c r="S118" s="33">
        <v>0</v>
      </c>
      <c r="T118" s="33">
        <v>30.8</v>
      </c>
      <c r="U118" s="33"/>
      <c r="V118" s="33"/>
      <c r="W118" s="54">
        <v>37312</v>
      </c>
      <c r="X118" s="56">
        <f t="shared" si="21"/>
        <v>27.103999999999999</v>
      </c>
      <c r="Y118" s="56">
        <f t="shared" si="22"/>
        <v>0</v>
      </c>
      <c r="Z118" s="56">
        <f t="shared" si="23"/>
        <v>27.103999999999999</v>
      </c>
    </row>
    <row r="119" spans="1:26" x14ac:dyDescent="0.2">
      <c r="A119" s="32">
        <v>37313</v>
      </c>
      <c r="B119" s="34">
        <v>2851.6</v>
      </c>
      <c r="C119" s="33">
        <v>726.3</v>
      </c>
      <c r="D119" s="34">
        <v>2509.4</v>
      </c>
      <c r="E119" s="33">
        <v>428.5</v>
      </c>
      <c r="F119" s="34">
        <v>2937.9</v>
      </c>
      <c r="G119" s="34"/>
      <c r="H119" s="54">
        <v>37313</v>
      </c>
      <c r="I119" s="55">
        <f t="shared" si="18"/>
        <v>2208.2719999999999</v>
      </c>
      <c r="J119" s="55">
        <f t="shared" si="19"/>
        <v>252.815</v>
      </c>
      <c r="K119" s="56">
        <f t="shared" si="20"/>
        <v>2461.087</v>
      </c>
      <c r="O119" s="32">
        <v>37313</v>
      </c>
      <c r="P119" s="33">
        <v>330</v>
      </c>
      <c r="Q119" s="33">
        <v>160</v>
      </c>
      <c r="R119" s="33">
        <v>290.39999999999998</v>
      </c>
      <c r="S119" s="33">
        <v>94.4</v>
      </c>
      <c r="T119" s="33">
        <v>384.8</v>
      </c>
      <c r="U119" s="33"/>
      <c r="V119" s="33"/>
      <c r="W119" s="54">
        <v>37313</v>
      </c>
      <c r="X119" s="56">
        <f t="shared" si="21"/>
        <v>255.55199999999999</v>
      </c>
      <c r="Y119" s="56">
        <f t="shared" si="22"/>
        <v>55.695999999999998</v>
      </c>
      <c r="Z119" s="56">
        <f t="shared" si="23"/>
        <v>311.24799999999999</v>
      </c>
    </row>
    <row r="120" spans="1:26" x14ac:dyDescent="0.2">
      <c r="A120" s="32">
        <v>37314</v>
      </c>
      <c r="B120" s="34">
        <v>1040.9000000000001</v>
      </c>
      <c r="C120" s="33">
        <v>21</v>
      </c>
      <c r="D120" s="33">
        <v>916</v>
      </c>
      <c r="E120" s="33">
        <v>12.4</v>
      </c>
      <c r="F120" s="33">
        <v>928.4</v>
      </c>
      <c r="G120" s="33"/>
      <c r="H120" s="54">
        <v>37314</v>
      </c>
      <c r="I120" s="55">
        <f t="shared" si="18"/>
        <v>806.08</v>
      </c>
      <c r="J120" s="55">
        <f t="shared" si="19"/>
        <v>7.3159999999999998</v>
      </c>
      <c r="K120" s="56">
        <f t="shared" si="20"/>
        <v>813.39600000000007</v>
      </c>
      <c r="O120" s="32">
        <v>37314</v>
      </c>
      <c r="P120" s="33">
        <v>0</v>
      </c>
      <c r="Q120" s="33">
        <v>0</v>
      </c>
      <c r="R120" s="33">
        <v>0</v>
      </c>
      <c r="S120" s="33">
        <v>0</v>
      </c>
      <c r="T120" s="33">
        <v>0</v>
      </c>
      <c r="U120" s="33"/>
      <c r="V120" s="33"/>
      <c r="W120" s="54">
        <v>37314</v>
      </c>
      <c r="X120" s="56">
        <f t="shared" si="21"/>
        <v>0</v>
      </c>
      <c r="Y120" s="56">
        <f t="shared" si="22"/>
        <v>0</v>
      </c>
      <c r="Z120" s="56">
        <f t="shared" si="23"/>
        <v>0</v>
      </c>
    </row>
    <row r="121" spans="1:26" x14ac:dyDescent="0.2">
      <c r="A121" s="32">
        <v>37315</v>
      </c>
      <c r="B121" s="33">
        <v>392.2</v>
      </c>
      <c r="C121" s="33">
        <v>0</v>
      </c>
      <c r="D121" s="33">
        <v>345.1</v>
      </c>
      <c r="E121" s="33">
        <v>0</v>
      </c>
      <c r="F121" s="33">
        <v>345.1</v>
      </c>
      <c r="G121" s="33"/>
      <c r="H121" s="54">
        <v>37315</v>
      </c>
      <c r="I121" s="55">
        <f t="shared" si="18"/>
        <v>303.68800000000005</v>
      </c>
      <c r="J121" s="55">
        <f t="shared" si="19"/>
        <v>0</v>
      </c>
      <c r="K121" s="56">
        <f t="shared" si="20"/>
        <v>303.68800000000005</v>
      </c>
      <c r="O121" s="32">
        <v>37315</v>
      </c>
      <c r="P121" s="33">
        <v>100</v>
      </c>
      <c r="Q121" s="33">
        <v>90</v>
      </c>
      <c r="R121" s="33">
        <v>88</v>
      </c>
      <c r="S121" s="33">
        <v>53.1</v>
      </c>
      <c r="T121" s="33">
        <v>141.1</v>
      </c>
      <c r="U121" s="33"/>
      <c r="V121" s="33"/>
      <c r="W121" s="54">
        <v>37315</v>
      </c>
      <c r="X121" s="56">
        <f t="shared" si="21"/>
        <v>77.44</v>
      </c>
      <c r="Y121" s="56">
        <f t="shared" si="22"/>
        <v>31.329000000000001</v>
      </c>
      <c r="Z121" s="56">
        <f t="shared" si="23"/>
        <v>108.76900000000001</v>
      </c>
    </row>
    <row r="122" spans="1:26" x14ac:dyDescent="0.2">
      <c r="A122" s="32">
        <v>37316</v>
      </c>
      <c r="B122" s="33">
        <v>659.6</v>
      </c>
      <c r="C122" s="33">
        <v>523.20000000000005</v>
      </c>
      <c r="D122" s="33">
        <v>580.5</v>
      </c>
      <c r="E122" s="33">
        <v>308.7</v>
      </c>
      <c r="F122" s="33">
        <v>889.1</v>
      </c>
      <c r="G122" s="33"/>
      <c r="H122" s="54">
        <v>37316</v>
      </c>
      <c r="I122" s="55">
        <f t="shared" si="18"/>
        <v>510.84</v>
      </c>
      <c r="J122" s="55">
        <f t="shared" si="19"/>
        <v>182.13299999999998</v>
      </c>
      <c r="K122" s="56">
        <f t="shared" si="20"/>
        <v>692.97299999999996</v>
      </c>
      <c r="O122" s="32">
        <v>37316</v>
      </c>
      <c r="P122" s="33">
        <v>405</v>
      </c>
      <c r="Q122" s="33">
        <v>250</v>
      </c>
      <c r="R122" s="33">
        <v>356.4</v>
      </c>
      <c r="S122" s="33">
        <v>147.5</v>
      </c>
      <c r="T122" s="33">
        <v>503.9</v>
      </c>
      <c r="U122" s="33"/>
      <c r="V122" s="33"/>
      <c r="W122" s="54">
        <v>37316</v>
      </c>
      <c r="X122" s="56">
        <f t="shared" si="21"/>
        <v>313.63200000000001</v>
      </c>
      <c r="Y122" s="56">
        <f t="shared" si="22"/>
        <v>87.024999999999991</v>
      </c>
      <c r="Z122" s="56">
        <f t="shared" si="23"/>
        <v>400.65699999999998</v>
      </c>
    </row>
    <row r="123" spans="1:26" x14ac:dyDescent="0.2">
      <c r="A123" s="32">
        <v>37317</v>
      </c>
      <c r="B123" s="34">
        <v>10821.1</v>
      </c>
      <c r="C123" s="34">
        <v>2675</v>
      </c>
      <c r="D123" s="34">
        <v>9522.6</v>
      </c>
      <c r="E123" s="34">
        <v>1578.2</v>
      </c>
      <c r="F123" s="34">
        <v>11100.8</v>
      </c>
      <c r="G123" s="34"/>
      <c r="H123" s="54">
        <v>37317</v>
      </c>
      <c r="I123" s="55">
        <f t="shared" si="18"/>
        <v>8379.8880000000008</v>
      </c>
      <c r="J123" s="55">
        <f t="shared" si="19"/>
        <v>931.13800000000003</v>
      </c>
      <c r="K123" s="56">
        <f t="shared" si="20"/>
        <v>9311.0260000000017</v>
      </c>
      <c r="O123" s="32">
        <v>37317</v>
      </c>
      <c r="P123" s="33">
        <v>54</v>
      </c>
      <c r="Q123" s="33">
        <v>0</v>
      </c>
      <c r="R123" s="33">
        <v>47.5</v>
      </c>
      <c r="S123" s="33">
        <v>0</v>
      </c>
      <c r="T123" s="33">
        <v>47.5</v>
      </c>
      <c r="U123" s="33"/>
      <c r="V123" s="33"/>
      <c r="W123" s="54">
        <v>37317</v>
      </c>
      <c r="X123" s="56">
        <f t="shared" si="21"/>
        <v>41.8</v>
      </c>
      <c r="Y123" s="56">
        <f t="shared" si="22"/>
        <v>0</v>
      </c>
      <c r="Z123" s="56">
        <f t="shared" si="23"/>
        <v>41.8</v>
      </c>
    </row>
    <row r="124" spans="1:26" x14ac:dyDescent="0.2">
      <c r="A124" s="32">
        <v>37318</v>
      </c>
      <c r="B124" s="34">
        <v>3200.7</v>
      </c>
      <c r="C124" s="33">
        <v>0</v>
      </c>
      <c r="D124" s="34">
        <v>2816.6</v>
      </c>
      <c r="E124" s="33">
        <v>0</v>
      </c>
      <c r="F124" s="34">
        <v>2816.6</v>
      </c>
      <c r="G124" s="34"/>
      <c r="H124" s="54">
        <v>37318</v>
      </c>
      <c r="I124" s="55">
        <f t="shared" si="18"/>
        <v>2478.6079999999997</v>
      </c>
      <c r="J124" s="55">
        <f t="shared" si="19"/>
        <v>0</v>
      </c>
      <c r="K124" s="56">
        <f t="shared" si="20"/>
        <v>2478.6079999999997</v>
      </c>
      <c r="O124" s="32">
        <v>37318</v>
      </c>
      <c r="P124" s="33">
        <v>50</v>
      </c>
      <c r="Q124" s="33">
        <v>0</v>
      </c>
      <c r="R124" s="33">
        <v>44</v>
      </c>
      <c r="S124" s="33">
        <v>0</v>
      </c>
      <c r="T124" s="33">
        <v>44</v>
      </c>
      <c r="U124" s="33"/>
      <c r="V124" s="33"/>
      <c r="W124" s="54">
        <v>37318</v>
      </c>
      <c r="X124" s="56">
        <f t="shared" si="21"/>
        <v>38.72</v>
      </c>
      <c r="Y124" s="56">
        <f t="shared" si="22"/>
        <v>0</v>
      </c>
      <c r="Z124" s="56">
        <f t="shared" si="23"/>
        <v>38.72</v>
      </c>
    </row>
    <row r="125" spans="1:26" x14ac:dyDescent="0.2">
      <c r="A125" s="32">
        <v>37319</v>
      </c>
      <c r="B125" s="34">
        <v>2045.1</v>
      </c>
      <c r="C125" s="33">
        <v>135.19999999999999</v>
      </c>
      <c r="D125" s="34">
        <v>1799.6</v>
      </c>
      <c r="E125" s="33">
        <v>79.8</v>
      </c>
      <c r="F125" s="34">
        <v>1879.4</v>
      </c>
      <c r="G125" s="34"/>
      <c r="H125" s="54">
        <v>37319</v>
      </c>
      <c r="I125" s="55">
        <f t="shared" si="18"/>
        <v>1583.6479999999999</v>
      </c>
      <c r="J125" s="55">
        <f t="shared" si="19"/>
        <v>47.081999999999994</v>
      </c>
      <c r="K125" s="56">
        <f t="shared" si="20"/>
        <v>1630.73</v>
      </c>
      <c r="O125" s="32">
        <v>37319</v>
      </c>
      <c r="P125" s="34">
        <v>1516.5</v>
      </c>
      <c r="Q125" s="33">
        <v>0</v>
      </c>
      <c r="R125" s="34">
        <v>1334.5</v>
      </c>
      <c r="S125" s="33">
        <v>0</v>
      </c>
      <c r="T125" s="34">
        <v>1334.5</v>
      </c>
      <c r="U125" s="34"/>
      <c r="V125" s="34"/>
      <c r="W125" s="54">
        <v>37319</v>
      </c>
      <c r="X125" s="56">
        <f t="shared" si="21"/>
        <v>1174.3599999999999</v>
      </c>
      <c r="Y125" s="56">
        <f t="shared" si="22"/>
        <v>0</v>
      </c>
      <c r="Z125" s="56">
        <f t="shared" si="23"/>
        <v>1174.3599999999999</v>
      </c>
    </row>
    <row r="126" spans="1:26" x14ac:dyDescent="0.2">
      <c r="A126" s="32">
        <v>37320</v>
      </c>
      <c r="B126" s="34">
        <v>2965.8</v>
      </c>
      <c r="C126" s="33">
        <v>471.8</v>
      </c>
      <c r="D126" s="34">
        <v>2609.9</v>
      </c>
      <c r="E126" s="33">
        <v>278.3</v>
      </c>
      <c r="F126" s="34">
        <v>2888.2</v>
      </c>
      <c r="G126" s="34"/>
      <c r="H126" s="54">
        <v>37320</v>
      </c>
      <c r="I126" s="55">
        <f t="shared" si="18"/>
        <v>2296.712</v>
      </c>
      <c r="J126" s="55">
        <f t="shared" si="19"/>
        <v>164.197</v>
      </c>
      <c r="K126" s="56">
        <f t="shared" si="20"/>
        <v>2460.9090000000001</v>
      </c>
      <c r="O126" s="32">
        <v>37320</v>
      </c>
      <c r="P126" s="33">
        <v>493.3</v>
      </c>
      <c r="Q126" s="33">
        <v>0</v>
      </c>
      <c r="R126" s="33">
        <v>434.1</v>
      </c>
      <c r="S126" s="33">
        <v>0</v>
      </c>
      <c r="T126" s="33">
        <v>434.1</v>
      </c>
      <c r="U126" s="33"/>
      <c r="V126" s="33"/>
      <c r="W126" s="54">
        <v>37320</v>
      </c>
      <c r="X126" s="56">
        <f t="shared" si="21"/>
        <v>382.00800000000004</v>
      </c>
      <c r="Y126" s="56">
        <f t="shared" si="22"/>
        <v>0</v>
      </c>
      <c r="Z126" s="56">
        <f t="shared" si="23"/>
        <v>382.00800000000004</v>
      </c>
    </row>
    <row r="127" spans="1:26" x14ac:dyDescent="0.2">
      <c r="A127" s="32">
        <v>37321</v>
      </c>
      <c r="B127" s="33">
        <v>985.9</v>
      </c>
      <c r="C127" s="33">
        <v>0</v>
      </c>
      <c r="D127" s="33">
        <v>867.6</v>
      </c>
      <c r="E127" s="33">
        <v>0</v>
      </c>
      <c r="F127" s="33">
        <v>867.6</v>
      </c>
      <c r="G127" s="33"/>
      <c r="H127" s="54">
        <v>37321</v>
      </c>
      <c r="I127" s="55">
        <f t="shared" si="18"/>
        <v>763.48800000000006</v>
      </c>
      <c r="J127" s="55">
        <f t="shared" si="19"/>
        <v>0</v>
      </c>
      <c r="K127" s="56">
        <f t="shared" si="20"/>
        <v>763.48800000000006</v>
      </c>
      <c r="O127" s="32">
        <v>37321</v>
      </c>
      <c r="P127" s="33">
        <v>8.5</v>
      </c>
      <c r="Q127" s="33">
        <v>0</v>
      </c>
      <c r="R127" s="33">
        <v>7.5</v>
      </c>
      <c r="S127" s="33">
        <v>0</v>
      </c>
      <c r="T127" s="33">
        <v>7.5</v>
      </c>
      <c r="U127" s="33"/>
      <c r="V127" s="33"/>
      <c r="W127" s="54">
        <v>37321</v>
      </c>
      <c r="X127" s="56">
        <f t="shared" si="21"/>
        <v>6.6</v>
      </c>
      <c r="Y127" s="56">
        <f t="shared" si="22"/>
        <v>0</v>
      </c>
      <c r="Z127" s="56">
        <f t="shared" si="23"/>
        <v>6.6</v>
      </c>
    </row>
    <row r="128" spans="1:26" x14ac:dyDescent="0.2">
      <c r="A128" s="32">
        <v>37322</v>
      </c>
      <c r="B128" s="33">
        <v>671.5</v>
      </c>
      <c r="C128" s="33">
        <v>0</v>
      </c>
      <c r="D128" s="33">
        <v>590.9</v>
      </c>
      <c r="E128" s="33">
        <v>0</v>
      </c>
      <c r="F128" s="33">
        <v>590.9</v>
      </c>
      <c r="G128" s="33"/>
      <c r="H128" s="54">
        <v>37322</v>
      </c>
      <c r="I128" s="55">
        <f t="shared" si="18"/>
        <v>519.99199999999996</v>
      </c>
      <c r="J128" s="55">
        <f t="shared" si="19"/>
        <v>0</v>
      </c>
      <c r="K128" s="56">
        <f t="shared" si="20"/>
        <v>519.99199999999996</v>
      </c>
      <c r="O128" s="32">
        <v>37322</v>
      </c>
      <c r="P128" s="33">
        <v>62.5</v>
      </c>
      <c r="Q128" s="33">
        <v>0</v>
      </c>
      <c r="R128" s="33">
        <v>55</v>
      </c>
      <c r="S128" s="33">
        <v>0</v>
      </c>
      <c r="T128" s="33">
        <v>55</v>
      </c>
      <c r="U128" s="33"/>
      <c r="V128" s="33"/>
      <c r="W128" s="54">
        <v>37322</v>
      </c>
      <c r="X128" s="56">
        <f t="shared" si="21"/>
        <v>48.4</v>
      </c>
      <c r="Y128" s="56">
        <f t="shared" si="22"/>
        <v>0</v>
      </c>
      <c r="Z128" s="56">
        <f t="shared" si="23"/>
        <v>48.4</v>
      </c>
    </row>
    <row r="129" spans="1:26" x14ac:dyDescent="0.2">
      <c r="A129" s="32">
        <v>37323</v>
      </c>
      <c r="B129" s="33">
        <v>89.1</v>
      </c>
      <c r="C129" s="33">
        <v>0</v>
      </c>
      <c r="D129" s="33">
        <v>78.400000000000006</v>
      </c>
      <c r="E129" s="33">
        <v>0</v>
      </c>
      <c r="F129" s="33">
        <v>78.400000000000006</v>
      </c>
      <c r="G129" s="33"/>
      <c r="H129" s="54">
        <v>37323</v>
      </c>
      <c r="I129" s="55">
        <f t="shared" si="18"/>
        <v>68.992000000000004</v>
      </c>
      <c r="J129" s="55">
        <f t="shared" si="19"/>
        <v>0</v>
      </c>
      <c r="K129" s="56">
        <f t="shared" si="20"/>
        <v>68.992000000000004</v>
      </c>
      <c r="O129" s="32">
        <v>37323</v>
      </c>
      <c r="P129" s="33">
        <v>25</v>
      </c>
      <c r="Q129" s="33">
        <v>0</v>
      </c>
      <c r="R129" s="33">
        <v>22</v>
      </c>
      <c r="S129" s="33">
        <v>0</v>
      </c>
      <c r="T129" s="33">
        <v>22</v>
      </c>
      <c r="U129" s="33"/>
      <c r="V129" s="33"/>
      <c r="W129" s="54">
        <v>37323</v>
      </c>
      <c r="X129" s="56">
        <f t="shared" si="21"/>
        <v>19.36</v>
      </c>
      <c r="Y129" s="56">
        <f t="shared" si="22"/>
        <v>0</v>
      </c>
      <c r="Z129" s="56">
        <f t="shared" si="23"/>
        <v>19.36</v>
      </c>
    </row>
    <row r="130" spans="1:26" x14ac:dyDescent="0.2">
      <c r="A130" s="32">
        <v>37324</v>
      </c>
      <c r="B130" s="33">
        <v>269.10000000000002</v>
      </c>
      <c r="C130" s="33">
        <v>235</v>
      </c>
      <c r="D130" s="33">
        <v>236.8</v>
      </c>
      <c r="E130" s="33">
        <v>138.69999999999999</v>
      </c>
      <c r="F130" s="33">
        <v>375.4</v>
      </c>
      <c r="G130" s="33"/>
      <c r="H130" s="54">
        <v>37324</v>
      </c>
      <c r="I130" s="55">
        <f t="shared" ref="I130:I161" si="24">D130*0.88</f>
        <v>208.38400000000001</v>
      </c>
      <c r="J130" s="55">
        <f t="shared" ref="J130:J161" si="25">E130*0.59</f>
        <v>81.832999999999984</v>
      </c>
      <c r="K130" s="56">
        <f t="shared" ref="K130:K161" si="26">I130+J130</f>
        <v>290.21699999999998</v>
      </c>
      <c r="O130" s="32">
        <v>37324</v>
      </c>
      <c r="P130" s="33">
        <v>0</v>
      </c>
      <c r="Q130" s="33">
        <v>0</v>
      </c>
      <c r="R130" s="33">
        <v>0</v>
      </c>
      <c r="S130" s="33">
        <v>0</v>
      </c>
      <c r="T130" s="33">
        <v>0</v>
      </c>
      <c r="U130" s="33"/>
      <c r="V130" s="33"/>
      <c r="W130" s="54">
        <v>37324</v>
      </c>
      <c r="X130" s="56">
        <f t="shared" ref="X130:X161" si="27">R130*0.88</f>
        <v>0</v>
      </c>
      <c r="Y130" s="56">
        <f t="shared" ref="Y130:Y161" si="28">S130*0.59</f>
        <v>0</v>
      </c>
      <c r="Z130" s="56">
        <f t="shared" ref="Z130:Z161" si="29">X130+Y130</f>
        <v>0</v>
      </c>
    </row>
    <row r="131" spans="1:26" x14ac:dyDescent="0.2">
      <c r="A131" s="32">
        <v>37325</v>
      </c>
      <c r="B131" s="33">
        <v>0</v>
      </c>
      <c r="C131" s="33">
        <v>0</v>
      </c>
      <c r="D131" s="33">
        <v>0</v>
      </c>
      <c r="E131" s="33">
        <v>0</v>
      </c>
      <c r="F131" s="33">
        <v>0</v>
      </c>
      <c r="G131" s="33"/>
      <c r="H131" s="54">
        <v>37325</v>
      </c>
      <c r="I131" s="55">
        <f t="shared" si="24"/>
        <v>0</v>
      </c>
      <c r="J131" s="55">
        <f t="shared" si="25"/>
        <v>0</v>
      </c>
      <c r="K131" s="56">
        <f t="shared" si="26"/>
        <v>0</v>
      </c>
      <c r="O131" s="32">
        <v>37325</v>
      </c>
      <c r="P131" s="33">
        <v>0</v>
      </c>
      <c r="Q131" s="33">
        <v>0</v>
      </c>
      <c r="R131" s="33">
        <v>0</v>
      </c>
      <c r="S131" s="33">
        <v>0</v>
      </c>
      <c r="T131" s="33">
        <v>0</v>
      </c>
      <c r="U131" s="33"/>
      <c r="V131" s="33"/>
      <c r="W131" s="54">
        <v>37325</v>
      </c>
      <c r="X131" s="56">
        <f t="shared" si="27"/>
        <v>0</v>
      </c>
      <c r="Y131" s="56">
        <f t="shared" si="28"/>
        <v>0</v>
      </c>
      <c r="Z131" s="56">
        <f t="shared" si="29"/>
        <v>0</v>
      </c>
    </row>
    <row r="132" spans="1:26" x14ac:dyDescent="0.2">
      <c r="A132" s="32">
        <v>37326</v>
      </c>
      <c r="B132" s="33">
        <v>37.4</v>
      </c>
      <c r="C132" s="33">
        <v>0</v>
      </c>
      <c r="D132" s="33">
        <v>32.9</v>
      </c>
      <c r="E132" s="33">
        <v>0</v>
      </c>
      <c r="F132" s="33">
        <v>32.9</v>
      </c>
      <c r="G132" s="33"/>
      <c r="H132" s="54">
        <v>37326</v>
      </c>
      <c r="I132" s="55">
        <f t="shared" si="24"/>
        <v>28.951999999999998</v>
      </c>
      <c r="J132" s="55">
        <f t="shared" si="25"/>
        <v>0</v>
      </c>
      <c r="K132" s="56">
        <f t="shared" si="26"/>
        <v>28.951999999999998</v>
      </c>
      <c r="O132" s="32">
        <v>37326</v>
      </c>
      <c r="P132" s="33">
        <v>0</v>
      </c>
      <c r="Q132" s="33">
        <v>0</v>
      </c>
      <c r="R132" s="33">
        <v>0</v>
      </c>
      <c r="S132" s="33">
        <v>0</v>
      </c>
      <c r="T132" s="33">
        <v>0</v>
      </c>
      <c r="U132" s="33"/>
      <c r="V132" s="33"/>
      <c r="W132" s="54">
        <v>37326</v>
      </c>
      <c r="X132" s="56">
        <f t="shared" si="27"/>
        <v>0</v>
      </c>
      <c r="Y132" s="56">
        <f t="shared" si="28"/>
        <v>0</v>
      </c>
      <c r="Z132" s="56">
        <f t="shared" si="29"/>
        <v>0</v>
      </c>
    </row>
    <row r="133" spans="1:26" x14ac:dyDescent="0.2">
      <c r="A133" s="32">
        <v>37327</v>
      </c>
      <c r="B133" s="33">
        <v>472.9</v>
      </c>
      <c r="C133" s="33">
        <v>0</v>
      </c>
      <c r="D133" s="33">
        <v>416.2</v>
      </c>
      <c r="E133" s="33">
        <v>0</v>
      </c>
      <c r="F133" s="33">
        <v>416.2</v>
      </c>
      <c r="G133" s="33"/>
      <c r="H133" s="54">
        <v>37327</v>
      </c>
      <c r="I133" s="55">
        <f t="shared" si="24"/>
        <v>366.25599999999997</v>
      </c>
      <c r="J133" s="55">
        <f t="shared" si="25"/>
        <v>0</v>
      </c>
      <c r="K133" s="56">
        <f t="shared" si="26"/>
        <v>366.25599999999997</v>
      </c>
      <c r="O133" s="32">
        <v>37327</v>
      </c>
      <c r="P133" s="33">
        <v>22.5</v>
      </c>
      <c r="Q133" s="33">
        <v>0</v>
      </c>
      <c r="R133" s="33">
        <v>19.8</v>
      </c>
      <c r="S133" s="33">
        <v>0</v>
      </c>
      <c r="T133" s="33">
        <v>19.8</v>
      </c>
      <c r="U133" s="33"/>
      <c r="V133" s="33"/>
      <c r="W133" s="54">
        <v>37327</v>
      </c>
      <c r="X133" s="56">
        <f t="shared" si="27"/>
        <v>17.423999999999999</v>
      </c>
      <c r="Y133" s="56">
        <f t="shared" si="28"/>
        <v>0</v>
      </c>
      <c r="Z133" s="56">
        <f t="shared" si="29"/>
        <v>17.423999999999999</v>
      </c>
    </row>
    <row r="134" spans="1:26" x14ac:dyDescent="0.2">
      <c r="A134" s="32">
        <v>37328</v>
      </c>
      <c r="B134" s="33">
        <v>0</v>
      </c>
      <c r="C134" s="33">
        <v>0</v>
      </c>
      <c r="D134" s="33">
        <v>0</v>
      </c>
      <c r="E134" s="33">
        <v>0</v>
      </c>
      <c r="F134" s="33">
        <v>0</v>
      </c>
      <c r="G134" s="33"/>
      <c r="H134" s="54">
        <v>37328</v>
      </c>
      <c r="I134" s="55">
        <f t="shared" si="24"/>
        <v>0</v>
      </c>
      <c r="J134" s="55">
        <f t="shared" si="25"/>
        <v>0</v>
      </c>
      <c r="K134" s="56">
        <f t="shared" si="26"/>
        <v>0</v>
      </c>
      <c r="O134" s="32">
        <v>37328</v>
      </c>
      <c r="P134" s="33">
        <v>0</v>
      </c>
      <c r="Q134" s="33">
        <v>0</v>
      </c>
      <c r="R134" s="33">
        <v>0</v>
      </c>
      <c r="S134" s="33">
        <v>0</v>
      </c>
      <c r="T134" s="33">
        <v>0</v>
      </c>
      <c r="U134" s="33"/>
      <c r="V134" s="33"/>
      <c r="W134" s="54">
        <v>37328</v>
      </c>
      <c r="X134" s="56">
        <f t="shared" si="27"/>
        <v>0</v>
      </c>
      <c r="Y134" s="56">
        <f t="shared" si="28"/>
        <v>0</v>
      </c>
      <c r="Z134" s="56">
        <f t="shared" si="29"/>
        <v>0</v>
      </c>
    </row>
    <row r="135" spans="1:26" x14ac:dyDescent="0.2">
      <c r="A135" s="32">
        <v>37329</v>
      </c>
      <c r="B135" s="33">
        <v>46.6</v>
      </c>
      <c r="C135" s="33">
        <v>0</v>
      </c>
      <c r="D135" s="33">
        <v>41</v>
      </c>
      <c r="E135" s="33">
        <v>0</v>
      </c>
      <c r="F135" s="33">
        <v>41</v>
      </c>
      <c r="G135" s="33"/>
      <c r="H135" s="54">
        <v>37329</v>
      </c>
      <c r="I135" s="55">
        <f t="shared" si="24"/>
        <v>36.08</v>
      </c>
      <c r="J135" s="55">
        <f t="shared" si="25"/>
        <v>0</v>
      </c>
      <c r="K135" s="56">
        <f t="shared" si="26"/>
        <v>36.08</v>
      </c>
      <c r="O135" s="32">
        <v>37329</v>
      </c>
      <c r="P135" s="33">
        <v>0</v>
      </c>
      <c r="Q135" s="33">
        <v>0</v>
      </c>
      <c r="R135" s="33">
        <v>0</v>
      </c>
      <c r="S135" s="33">
        <v>0</v>
      </c>
      <c r="T135" s="33">
        <v>0</v>
      </c>
      <c r="U135" s="33"/>
      <c r="V135" s="33"/>
      <c r="W135" s="54">
        <v>37329</v>
      </c>
      <c r="X135" s="56">
        <f t="shared" si="27"/>
        <v>0</v>
      </c>
      <c r="Y135" s="56">
        <f t="shared" si="28"/>
        <v>0</v>
      </c>
      <c r="Z135" s="56">
        <f t="shared" si="29"/>
        <v>0</v>
      </c>
    </row>
    <row r="136" spans="1:26" x14ac:dyDescent="0.2">
      <c r="A136" s="32">
        <v>37330</v>
      </c>
      <c r="B136" s="33">
        <v>26</v>
      </c>
      <c r="C136" s="33">
        <v>0</v>
      </c>
      <c r="D136" s="33">
        <v>22.9</v>
      </c>
      <c r="E136" s="33">
        <v>0</v>
      </c>
      <c r="F136" s="33">
        <v>22.9</v>
      </c>
      <c r="G136" s="33"/>
      <c r="H136" s="54">
        <v>37330</v>
      </c>
      <c r="I136" s="55">
        <f t="shared" si="24"/>
        <v>20.151999999999997</v>
      </c>
      <c r="J136" s="55">
        <f t="shared" si="25"/>
        <v>0</v>
      </c>
      <c r="K136" s="56">
        <f t="shared" si="26"/>
        <v>20.151999999999997</v>
      </c>
      <c r="O136" s="32">
        <v>37330</v>
      </c>
      <c r="P136" s="33">
        <v>0</v>
      </c>
      <c r="Q136" s="33">
        <v>0</v>
      </c>
      <c r="R136" s="33">
        <v>0</v>
      </c>
      <c r="S136" s="33">
        <v>0</v>
      </c>
      <c r="T136" s="33">
        <v>0</v>
      </c>
      <c r="U136" s="33"/>
      <c r="V136" s="33"/>
      <c r="W136" s="54">
        <v>37330</v>
      </c>
      <c r="X136" s="56">
        <f t="shared" si="27"/>
        <v>0</v>
      </c>
      <c r="Y136" s="56">
        <f t="shared" si="28"/>
        <v>0</v>
      </c>
      <c r="Z136" s="56">
        <f t="shared" si="29"/>
        <v>0</v>
      </c>
    </row>
    <row r="137" spans="1:26" x14ac:dyDescent="0.2">
      <c r="A137" s="32">
        <v>37331</v>
      </c>
      <c r="B137" s="33">
        <v>1.4</v>
      </c>
      <c r="C137" s="33">
        <v>0</v>
      </c>
      <c r="D137" s="33">
        <v>1.2</v>
      </c>
      <c r="E137" s="33">
        <v>0</v>
      </c>
      <c r="F137" s="33">
        <v>1.2</v>
      </c>
      <c r="G137" s="33"/>
      <c r="H137" s="54">
        <v>37331</v>
      </c>
      <c r="I137" s="55">
        <f t="shared" si="24"/>
        <v>1.056</v>
      </c>
      <c r="J137" s="55">
        <f t="shared" si="25"/>
        <v>0</v>
      </c>
      <c r="K137" s="56">
        <f t="shared" si="26"/>
        <v>1.056</v>
      </c>
      <c r="O137" s="32">
        <v>37331</v>
      </c>
      <c r="P137" s="33">
        <v>0</v>
      </c>
      <c r="Q137" s="33">
        <v>0</v>
      </c>
      <c r="R137" s="33">
        <v>0</v>
      </c>
      <c r="S137" s="33">
        <v>0</v>
      </c>
      <c r="T137" s="33">
        <v>0</v>
      </c>
      <c r="U137" s="33"/>
      <c r="V137" s="33"/>
      <c r="W137" s="54">
        <v>37331</v>
      </c>
      <c r="X137" s="56">
        <f t="shared" si="27"/>
        <v>0</v>
      </c>
      <c r="Y137" s="56">
        <f t="shared" si="28"/>
        <v>0</v>
      </c>
      <c r="Z137" s="56">
        <f t="shared" si="29"/>
        <v>0</v>
      </c>
    </row>
    <row r="138" spans="1:26" x14ac:dyDescent="0.2">
      <c r="A138" s="32">
        <v>37332</v>
      </c>
      <c r="B138" s="33">
        <v>161.19999999999999</v>
      </c>
      <c r="C138" s="33">
        <v>162.4</v>
      </c>
      <c r="D138" s="33">
        <v>141.9</v>
      </c>
      <c r="E138" s="33">
        <v>95.8</v>
      </c>
      <c r="F138" s="33">
        <v>237.7</v>
      </c>
      <c r="G138" s="33"/>
      <c r="H138" s="54">
        <v>37332</v>
      </c>
      <c r="I138" s="55">
        <f t="shared" si="24"/>
        <v>124.872</v>
      </c>
      <c r="J138" s="55">
        <f t="shared" si="25"/>
        <v>56.521999999999998</v>
      </c>
      <c r="K138" s="56">
        <f t="shared" si="26"/>
        <v>181.39400000000001</v>
      </c>
      <c r="O138" s="32">
        <v>37332</v>
      </c>
      <c r="P138" s="33">
        <v>0</v>
      </c>
      <c r="Q138" s="33">
        <v>0</v>
      </c>
      <c r="R138" s="33">
        <v>0</v>
      </c>
      <c r="S138" s="33">
        <v>0</v>
      </c>
      <c r="T138" s="33">
        <v>0</v>
      </c>
      <c r="U138" s="33"/>
      <c r="V138" s="33"/>
      <c r="W138" s="54">
        <v>37332</v>
      </c>
      <c r="X138" s="56">
        <f t="shared" si="27"/>
        <v>0</v>
      </c>
      <c r="Y138" s="56">
        <f t="shared" si="28"/>
        <v>0</v>
      </c>
      <c r="Z138" s="56">
        <f t="shared" si="29"/>
        <v>0</v>
      </c>
    </row>
    <row r="139" spans="1:26" x14ac:dyDescent="0.2">
      <c r="A139" s="32">
        <v>37333</v>
      </c>
      <c r="B139" s="33">
        <v>135.19999999999999</v>
      </c>
      <c r="C139" s="33">
        <v>0</v>
      </c>
      <c r="D139" s="33">
        <v>119</v>
      </c>
      <c r="E139" s="33">
        <v>0</v>
      </c>
      <c r="F139" s="33">
        <v>119</v>
      </c>
      <c r="G139" s="33"/>
      <c r="H139" s="54">
        <v>37333</v>
      </c>
      <c r="I139" s="55">
        <f t="shared" si="24"/>
        <v>104.72</v>
      </c>
      <c r="J139" s="55">
        <f t="shared" si="25"/>
        <v>0</v>
      </c>
      <c r="K139" s="56">
        <f t="shared" si="26"/>
        <v>104.72</v>
      </c>
      <c r="O139" s="32">
        <v>37333</v>
      </c>
      <c r="P139" s="33">
        <v>120</v>
      </c>
      <c r="Q139" s="33">
        <v>0</v>
      </c>
      <c r="R139" s="33">
        <v>105.6</v>
      </c>
      <c r="S139" s="33">
        <v>0</v>
      </c>
      <c r="T139" s="33">
        <v>105.6</v>
      </c>
      <c r="U139" s="33"/>
      <c r="V139" s="33"/>
      <c r="W139" s="54">
        <v>37333</v>
      </c>
      <c r="X139" s="56">
        <f t="shared" si="27"/>
        <v>92.927999999999997</v>
      </c>
      <c r="Y139" s="56">
        <f t="shared" si="28"/>
        <v>0</v>
      </c>
      <c r="Z139" s="56">
        <f t="shared" si="29"/>
        <v>92.927999999999997</v>
      </c>
    </row>
    <row r="140" spans="1:26" x14ac:dyDescent="0.2">
      <c r="A140" s="32">
        <v>37334</v>
      </c>
      <c r="B140" s="33">
        <v>538.4</v>
      </c>
      <c r="C140" s="33">
        <v>21</v>
      </c>
      <c r="D140" s="33">
        <v>473.8</v>
      </c>
      <c r="E140" s="33">
        <v>12.4</v>
      </c>
      <c r="F140" s="33">
        <v>486.2</v>
      </c>
      <c r="G140" s="33"/>
      <c r="H140" s="54">
        <v>37334</v>
      </c>
      <c r="I140" s="55">
        <f t="shared" si="24"/>
        <v>416.94400000000002</v>
      </c>
      <c r="J140" s="55">
        <f t="shared" si="25"/>
        <v>7.3159999999999998</v>
      </c>
      <c r="K140" s="56">
        <f t="shared" si="26"/>
        <v>424.26</v>
      </c>
      <c r="O140" s="32">
        <v>37334</v>
      </c>
      <c r="P140" s="33">
        <v>62.5</v>
      </c>
      <c r="Q140" s="33">
        <v>0</v>
      </c>
      <c r="R140" s="33">
        <v>55</v>
      </c>
      <c r="S140" s="33">
        <v>0</v>
      </c>
      <c r="T140" s="33">
        <v>55</v>
      </c>
      <c r="U140" s="33"/>
      <c r="V140" s="33"/>
      <c r="W140" s="54">
        <v>37334</v>
      </c>
      <c r="X140" s="56">
        <f t="shared" si="27"/>
        <v>48.4</v>
      </c>
      <c r="Y140" s="56">
        <f t="shared" si="28"/>
        <v>0</v>
      </c>
      <c r="Z140" s="56">
        <f t="shared" si="29"/>
        <v>48.4</v>
      </c>
    </row>
    <row r="141" spans="1:26" x14ac:dyDescent="0.2">
      <c r="A141" s="32">
        <v>37335</v>
      </c>
      <c r="B141" s="33">
        <v>143.30000000000001</v>
      </c>
      <c r="C141" s="33">
        <v>0</v>
      </c>
      <c r="D141" s="33">
        <v>126.1</v>
      </c>
      <c r="E141" s="33">
        <v>0</v>
      </c>
      <c r="F141" s="33">
        <v>126.1</v>
      </c>
      <c r="G141" s="33"/>
      <c r="H141" s="54">
        <v>37335</v>
      </c>
      <c r="I141" s="55">
        <f t="shared" si="24"/>
        <v>110.96799999999999</v>
      </c>
      <c r="J141" s="55">
        <f t="shared" si="25"/>
        <v>0</v>
      </c>
      <c r="K141" s="56">
        <f t="shared" si="26"/>
        <v>110.96799999999999</v>
      </c>
      <c r="O141" s="32">
        <v>37335</v>
      </c>
      <c r="P141" s="33">
        <v>200</v>
      </c>
      <c r="Q141" s="33">
        <v>0</v>
      </c>
      <c r="R141" s="33">
        <v>176</v>
      </c>
      <c r="S141" s="33">
        <v>0</v>
      </c>
      <c r="T141" s="33">
        <v>176</v>
      </c>
      <c r="U141" s="33"/>
      <c r="V141" s="33"/>
      <c r="W141" s="54">
        <v>37335</v>
      </c>
      <c r="X141" s="56">
        <f t="shared" si="27"/>
        <v>154.88</v>
      </c>
      <c r="Y141" s="56">
        <f t="shared" si="28"/>
        <v>0</v>
      </c>
      <c r="Z141" s="56">
        <f t="shared" si="29"/>
        <v>154.88</v>
      </c>
    </row>
    <row r="142" spans="1:26" x14ac:dyDescent="0.2">
      <c r="A142" s="32">
        <v>37336</v>
      </c>
      <c r="B142" s="34">
        <v>2777.2</v>
      </c>
      <c r="C142" s="33">
        <v>533.5</v>
      </c>
      <c r="D142" s="34">
        <v>2443.9</v>
      </c>
      <c r="E142" s="33">
        <v>314.8</v>
      </c>
      <c r="F142" s="34">
        <v>2758.7</v>
      </c>
      <c r="G142" s="34"/>
      <c r="H142" s="54">
        <v>37336</v>
      </c>
      <c r="I142" s="55">
        <f t="shared" si="24"/>
        <v>2150.6320000000001</v>
      </c>
      <c r="J142" s="55">
        <f t="shared" si="25"/>
        <v>185.732</v>
      </c>
      <c r="K142" s="56">
        <f t="shared" si="26"/>
        <v>2336.364</v>
      </c>
      <c r="O142" s="32">
        <v>37336</v>
      </c>
      <c r="P142" s="33">
        <v>257.5</v>
      </c>
      <c r="Q142" s="33">
        <v>25</v>
      </c>
      <c r="R142" s="33">
        <v>226.6</v>
      </c>
      <c r="S142" s="33">
        <v>14.8</v>
      </c>
      <c r="T142" s="33">
        <v>241.4</v>
      </c>
      <c r="U142" s="33"/>
      <c r="V142" s="33"/>
      <c r="W142" s="54">
        <v>37336</v>
      </c>
      <c r="X142" s="56">
        <f t="shared" si="27"/>
        <v>199.40799999999999</v>
      </c>
      <c r="Y142" s="56">
        <f t="shared" si="28"/>
        <v>8.7319999999999993</v>
      </c>
      <c r="Z142" s="56">
        <f t="shared" si="29"/>
        <v>208.14</v>
      </c>
    </row>
    <row r="143" spans="1:26" x14ac:dyDescent="0.2">
      <c r="A143" s="32">
        <v>37337</v>
      </c>
      <c r="B143" s="33">
        <v>0</v>
      </c>
      <c r="C143" s="33">
        <v>0</v>
      </c>
      <c r="D143" s="33">
        <v>0</v>
      </c>
      <c r="E143" s="33">
        <v>0</v>
      </c>
      <c r="F143" s="33">
        <v>0</v>
      </c>
      <c r="G143" s="33"/>
      <c r="H143" s="54">
        <v>37337</v>
      </c>
      <c r="I143" s="55">
        <f t="shared" si="24"/>
        <v>0</v>
      </c>
      <c r="J143" s="55">
        <f t="shared" si="25"/>
        <v>0</v>
      </c>
      <c r="K143" s="56">
        <f t="shared" si="26"/>
        <v>0</v>
      </c>
      <c r="O143" s="32">
        <v>37337</v>
      </c>
      <c r="P143" s="33">
        <v>0</v>
      </c>
      <c r="Q143" s="33">
        <v>0</v>
      </c>
      <c r="R143" s="33">
        <v>0</v>
      </c>
      <c r="S143" s="33">
        <v>0</v>
      </c>
      <c r="T143" s="33">
        <v>0</v>
      </c>
      <c r="U143" s="33"/>
      <c r="V143" s="33"/>
      <c r="W143" s="54">
        <v>37337</v>
      </c>
      <c r="X143" s="56">
        <f t="shared" si="27"/>
        <v>0</v>
      </c>
      <c r="Y143" s="56">
        <f t="shared" si="28"/>
        <v>0</v>
      </c>
      <c r="Z143" s="56">
        <f t="shared" si="29"/>
        <v>0</v>
      </c>
    </row>
    <row r="144" spans="1:26" x14ac:dyDescent="0.2">
      <c r="A144" s="32">
        <v>37338</v>
      </c>
      <c r="B144" s="33">
        <v>0</v>
      </c>
      <c r="C144" s="33">
        <v>0</v>
      </c>
      <c r="D144" s="33">
        <v>0</v>
      </c>
      <c r="E144" s="33">
        <v>0</v>
      </c>
      <c r="F144" s="33">
        <v>0</v>
      </c>
      <c r="G144" s="33"/>
      <c r="H144" s="54">
        <v>37338</v>
      </c>
      <c r="I144" s="55">
        <f t="shared" si="24"/>
        <v>0</v>
      </c>
      <c r="J144" s="55">
        <f t="shared" si="25"/>
        <v>0</v>
      </c>
      <c r="K144" s="56">
        <f t="shared" si="26"/>
        <v>0</v>
      </c>
      <c r="O144" s="32">
        <v>37338</v>
      </c>
      <c r="P144" s="33">
        <v>0</v>
      </c>
      <c r="Q144" s="33">
        <v>0</v>
      </c>
      <c r="R144" s="33">
        <v>0</v>
      </c>
      <c r="S144" s="33">
        <v>0</v>
      </c>
      <c r="T144" s="33">
        <v>0</v>
      </c>
      <c r="U144" s="33"/>
      <c r="V144" s="33"/>
      <c r="W144" s="54">
        <v>37338</v>
      </c>
      <c r="X144" s="56">
        <f t="shared" si="27"/>
        <v>0</v>
      </c>
      <c r="Y144" s="56">
        <f t="shared" si="28"/>
        <v>0</v>
      </c>
      <c r="Z144" s="56">
        <f t="shared" si="29"/>
        <v>0</v>
      </c>
    </row>
    <row r="145" spans="1:26" x14ac:dyDescent="0.2">
      <c r="A145" s="32">
        <v>37339</v>
      </c>
      <c r="B145" s="33">
        <v>14.3</v>
      </c>
      <c r="C145" s="33">
        <v>0</v>
      </c>
      <c r="D145" s="33">
        <v>12.6</v>
      </c>
      <c r="E145" s="33">
        <v>0</v>
      </c>
      <c r="F145" s="33">
        <v>12.6</v>
      </c>
      <c r="G145" s="33"/>
      <c r="H145" s="54">
        <v>37339</v>
      </c>
      <c r="I145" s="55">
        <f t="shared" si="24"/>
        <v>11.087999999999999</v>
      </c>
      <c r="J145" s="55">
        <f t="shared" si="25"/>
        <v>0</v>
      </c>
      <c r="K145" s="56">
        <f t="shared" si="26"/>
        <v>11.087999999999999</v>
      </c>
      <c r="O145" s="32">
        <v>37339</v>
      </c>
      <c r="P145" s="33">
        <v>0</v>
      </c>
      <c r="Q145" s="33">
        <v>0</v>
      </c>
      <c r="R145" s="33">
        <v>0</v>
      </c>
      <c r="S145" s="33">
        <v>0</v>
      </c>
      <c r="T145" s="33">
        <v>0</v>
      </c>
      <c r="U145" s="33"/>
      <c r="V145" s="33"/>
      <c r="W145" s="54">
        <v>37339</v>
      </c>
      <c r="X145" s="56">
        <f t="shared" si="27"/>
        <v>0</v>
      </c>
      <c r="Y145" s="56">
        <f t="shared" si="28"/>
        <v>0</v>
      </c>
      <c r="Z145" s="56">
        <f t="shared" si="29"/>
        <v>0</v>
      </c>
    </row>
    <row r="146" spans="1:26" x14ac:dyDescent="0.2">
      <c r="A146" s="32">
        <v>37340</v>
      </c>
      <c r="B146" s="33">
        <v>55.2</v>
      </c>
      <c r="C146" s="33">
        <v>0</v>
      </c>
      <c r="D146" s="33">
        <v>48.6</v>
      </c>
      <c r="E146" s="33">
        <v>0</v>
      </c>
      <c r="F146" s="33">
        <v>48.6</v>
      </c>
      <c r="G146" s="33"/>
      <c r="H146" s="54">
        <v>37340</v>
      </c>
      <c r="I146" s="55">
        <f t="shared" si="24"/>
        <v>42.768000000000001</v>
      </c>
      <c r="J146" s="55">
        <f t="shared" si="25"/>
        <v>0</v>
      </c>
      <c r="K146" s="56">
        <f t="shared" si="26"/>
        <v>42.768000000000001</v>
      </c>
      <c r="O146" s="32">
        <v>37340</v>
      </c>
      <c r="P146" s="33">
        <v>10</v>
      </c>
      <c r="Q146" s="33">
        <v>0</v>
      </c>
      <c r="R146" s="33">
        <v>8.8000000000000007</v>
      </c>
      <c r="S146" s="33">
        <v>0</v>
      </c>
      <c r="T146" s="33">
        <v>8.8000000000000007</v>
      </c>
      <c r="U146" s="33"/>
      <c r="V146" s="33"/>
      <c r="W146" s="54">
        <v>37340</v>
      </c>
      <c r="X146" s="56">
        <f t="shared" si="27"/>
        <v>7.7440000000000007</v>
      </c>
      <c r="Y146" s="56">
        <f t="shared" si="28"/>
        <v>0</v>
      </c>
      <c r="Z146" s="56">
        <f t="shared" si="29"/>
        <v>7.7440000000000007</v>
      </c>
    </row>
    <row r="147" spans="1:26" x14ac:dyDescent="0.2">
      <c r="A147" s="32">
        <v>37341</v>
      </c>
      <c r="B147" s="33">
        <v>73.900000000000006</v>
      </c>
      <c r="C147" s="33">
        <v>0</v>
      </c>
      <c r="D147" s="33">
        <v>65</v>
      </c>
      <c r="E147" s="33">
        <v>0</v>
      </c>
      <c r="F147" s="33">
        <v>65</v>
      </c>
      <c r="G147" s="33"/>
      <c r="H147" s="54">
        <v>37341</v>
      </c>
      <c r="I147" s="55">
        <f t="shared" si="24"/>
        <v>57.2</v>
      </c>
      <c r="J147" s="55">
        <f t="shared" si="25"/>
        <v>0</v>
      </c>
      <c r="K147" s="56">
        <f t="shared" si="26"/>
        <v>57.2</v>
      </c>
      <c r="O147" s="32">
        <v>37341</v>
      </c>
      <c r="P147" s="33">
        <v>0</v>
      </c>
      <c r="Q147" s="33">
        <v>0</v>
      </c>
      <c r="R147" s="33">
        <v>0</v>
      </c>
      <c r="S147" s="33">
        <v>0</v>
      </c>
      <c r="T147" s="33">
        <v>0</v>
      </c>
      <c r="U147" s="33"/>
      <c r="V147" s="33"/>
      <c r="W147" s="54">
        <v>37341</v>
      </c>
      <c r="X147" s="56">
        <f t="shared" si="27"/>
        <v>0</v>
      </c>
      <c r="Y147" s="56">
        <f t="shared" si="28"/>
        <v>0</v>
      </c>
      <c r="Z147" s="56">
        <f t="shared" si="29"/>
        <v>0</v>
      </c>
    </row>
    <row r="148" spans="1:26" x14ac:dyDescent="0.2">
      <c r="A148" s="32">
        <v>37342</v>
      </c>
      <c r="B148" s="33">
        <v>295.10000000000002</v>
      </c>
      <c r="C148" s="33">
        <v>0</v>
      </c>
      <c r="D148" s="33">
        <v>259.7</v>
      </c>
      <c r="E148" s="33">
        <v>0</v>
      </c>
      <c r="F148" s="33">
        <v>259.7</v>
      </c>
      <c r="G148" s="33"/>
      <c r="H148" s="54">
        <v>37342</v>
      </c>
      <c r="I148" s="55">
        <f t="shared" si="24"/>
        <v>228.536</v>
      </c>
      <c r="J148" s="55">
        <f t="shared" si="25"/>
        <v>0</v>
      </c>
      <c r="K148" s="56">
        <f t="shared" si="26"/>
        <v>228.536</v>
      </c>
      <c r="O148" s="32">
        <v>37342</v>
      </c>
      <c r="P148" s="33">
        <v>18</v>
      </c>
      <c r="Q148" s="33">
        <v>0</v>
      </c>
      <c r="R148" s="33">
        <v>15.8</v>
      </c>
      <c r="S148" s="33">
        <v>0</v>
      </c>
      <c r="T148" s="33">
        <v>15.8</v>
      </c>
      <c r="U148" s="33"/>
      <c r="V148" s="33"/>
      <c r="W148" s="54">
        <v>37342</v>
      </c>
      <c r="X148" s="56">
        <f t="shared" si="27"/>
        <v>13.904</v>
      </c>
      <c r="Y148" s="56">
        <f t="shared" si="28"/>
        <v>0</v>
      </c>
      <c r="Z148" s="56">
        <f t="shared" si="29"/>
        <v>13.904</v>
      </c>
    </row>
    <row r="149" spans="1:26" x14ac:dyDescent="0.2">
      <c r="A149" s="32">
        <v>37343</v>
      </c>
      <c r="B149" s="33">
        <v>86.1</v>
      </c>
      <c r="C149" s="33">
        <v>0</v>
      </c>
      <c r="D149" s="33">
        <v>75.8</v>
      </c>
      <c r="E149" s="33">
        <v>0</v>
      </c>
      <c r="F149" s="33">
        <v>75.8</v>
      </c>
      <c r="G149" s="33"/>
      <c r="H149" s="54">
        <v>37343</v>
      </c>
      <c r="I149" s="55">
        <f t="shared" si="24"/>
        <v>66.703999999999994</v>
      </c>
      <c r="J149" s="55">
        <f t="shared" si="25"/>
        <v>0</v>
      </c>
      <c r="K149" s="56">
        <f t="shared" si="26"/>
        <v>66.703999999999994</v>
      </c>
      <c r="O149" s="32">
        <v>37343</v>
      </c>
      <c r="P149" s="33">
        <v>0</v>
      </c>
      <c r="Q149" s="33">
        <v>0</v>
      </c>
      <c r="R149" s="33">
        <v>0</v>
      </c>
      <c r="S149" s="33">
        <v>0</v>
      </c>
      <c r="T149" s="33">
        <v>0</v>
      </c>
      <c r="U149" s="33"/>
      <c r="V149" s="33"/>
      <c r="W149" s="54">
        <v>37343</v>
      </c>
      <c r="X149" s="56">
        <f t="shared" si="27"/>
        <v>0</v>
      </c>
      <c r="Y149" s="56">
        <f t="shared" si="28"/>
        <v>0</v>
      </c>
      <c r="Z149" s="56">
        <f t="shared" si="29"/>
        <v>0</v>
      </c>
    </row>
    <row r="150" spans="1:26" x14ac:dyDescent="0.2">
      <c r="A150" s="32">
        <v>37344</v>
      </c>
      <c r="B150" s="33">
        <v>333.4</v>
      </c>
      <c r="C150" s="33">
        <v>0</v>
      </c>
      <c r="D150" s="33">
        <v>293.39999999999998</v>
      </c>
      <c r="E150" s="33">
        <v>0</v>
      </c>
      <c r="F150" s="33">
        <v>293.39999999999998</v>
      </c>
      <c r="G150" s="33"/>
      <c r="H150" s="54">
        <v>37344</v>
      </c>
      <c r="I150" s="55">
        <f t="shared" si="24"/>
        <v>258.19200000000001</v>
      </c>
      <c r="J150" s="55">
        <f t="shared" si="25"/>
        <v>0</v>
      </c>
      <c r="K150" s="56">
        <f t="shared" si="26"/>
        <v>258.19200000000001</v>
      </c>
      <c r="O150" s="32">
        <v>37344</v>
      </c>
      <c r="P150" s="33">
        <v>0</v>
      </c>
      <c r="Q150" s="33">
        <v>0</v>
      </c>
      <c r="R150" s="33">
        <v>0</v>
      </c>
      <c r="S150" s="33">
        <v>0</v>
      </c>
      <c r="T150" s="33">
        <v>0</v>
      </c>
      <c r="U150" s="33"/>
      <c r="V150" s="33"/>
      <c r="W150" s="54">
        <v>37344</v>
      </c>
      <c r="X150" s="56">
        <f t="shared" si="27"/>
        <v>0</v>
      </c>
      <c r="Y150" s="56">
        <f t="shared" si="28"/>
        <v>0</v>
      </c>
      <c r="Z150" s="56">
        <f t="shared" si="29"/>
        <v>0</v>
      </c>
    </row>
    <row r="151" spans="1:26" x14ac:dyDescent="0.2">
      <c r="A151" s="32">
        <v>37345</v>
      </c>
      <c r="B151" s="33">
        <v>62.2</v>
      </c>
      <c r="C151" s="33">
        <v>0</v>
      </c>
      <c r="D151" s="33">
        <v>54.8</v>
      </c>
      <c r="E151" s="33">
        <v>0</v>
      </c>
      <c r="F151" s="33">
        <v>54.8</v>
      </c>
      <c r="G151" s="33"/>
      <c r="H151" s="54">
        <v>37345</v>
      </c>
      <c r="I151" s="55">
        <f t="shared" si="24"/>
        <v>48.223999999999997</v>
      </c>
      <c r="J151" s="55">
        <f t="shared" si="25"/>
        <v>0</v>
      </c>
      <c r="K151" s="56">
        <f t="shared" si="26"/>
        <v>48.223999999999997</v>
      </c>
      <c r="O151" s="32">
        <v>37345</v>
      </c>
      <c r="P151" s="33">
        <v>0</v>
      </c>
      <c r="Q151" s="33">
        <v>0</v>
      </c>
      <c r="R151" s="33">
        <v>0</v>
      </c>
      <c r="S151" s="33">
        <v>0</v>
      </c>
      <c r="T151" s="33">
        <v>0</v>
      </c>
      <c r="U151" s="33"/>
      <c r="V151" s="33"/>
      <c r="W151" s="54">
        <v>37345</v>
      </c>
      <c r="X151" s="56">
        <f t="shared" si="27"/>
        <v>0</v>
      </c>
      <c r="Y151" s="56">
        <f t="shared" si="28"/>
        <v>0</v>
      </c>
      <c r="Z151" s="56">
        <f t="shared" si="29"/>
        <v>0</v>
      </c>
    </row>
    <row r="152" spans="1:26" x14ac:dyDescent="0.2">
      <c r="A152" s="32">
        <v>37346</v>
      </c>
      <c r="B152" s="33">
        <v>183.5</v>
      </c>
      <c r="C152" s="33">
        <v>70.7</v>
      </c>
      <c r="D152" s="33">
        <v>161.5</v>
      </c>
      <c r="E152" s="33">
        <v>41.7</v>
      </c>
      <c r="F152" s="33">
        <v>203.2</v>
      </c>
      <c r="G152" s="33"/>
      <c r="H152" s="54">
        <v>37346</v>
      </c>
      <c r="I152" s="55">
        <f t="shared" si="24"/>
        <v>142.12</v>
      </c>
      <c r="J152" s="55">
        <f t="shared" si="25"/>
        <v>24.603000000000002</v>
      </c>
      <c r="K152" s="56">
        <f t="shared" si="26"/>
        <v>166.72300000000001</v>
      </c>
      <c r="O152" s="32">
        <v>37346</v>
      </c>
      <c r="P152" s="33">
        <v>0</v>
      </c>
      <c r="Q152" s="33">
        <v>0</v>
      </c>
      <c r="R152" s="33">
        <v>0</v>
      </c>
      <c r="S152" s="33">
        <v>0</v>
      </c>
      <c r="T152" s="33">
        <v>0</v>
      </c>
      <c r="U152" s="33"/>
      <c r="V152" s="33"/>
      <c r="W152" s="54">
        <v>37346</v>
      </c>
      <c r="X152" s="56">
        <f t="shared" si="27"/>
        <v>0</v>
      </c>
      <c r="Y152" s="56">
        <f t="shared" si="28"/>
        <v>0</v>
      </c>
      <c r="Z152" s="56">
        <f t="shared" si="29"/>
        <v>0</v>
      </c>
    </row>
    <row r="153" spans="1:26" x14ac:dyDescent="0.2">
      <c r="A153" s="32">
        <v>37347</v>
      </c>
      <c r="B153" s="34">
        <v>4846.6000000000004</v>
      </c>
      <c r="C153" s="33">
        <v>918</v>
      </c>
      <c r="D153" s="34">
        <v>4265</v>
      </c>
      <c r="E153" s="33">
        <v>541.6</v>
      </c>
      <c r="F153" s="34">
        <v>4806.6000000000004</v>
      </c>
      <c r="G153" s="34"/>
      <c r="H153" s="54">
        <v>37347</v>
      </c>
      <c r="I153" s="55">
        <f t="shared" si="24"/>
        <v>3753.2</v>
      </c>
      <c r="J153" s="55">
        <f t="shared" si="25"/>
        <v>319.54399999999998</v>
      </c>
      <c r="K153" s="56">
        <f t="shared" si="26"/>
        <v>4072.7439999999997</v>
      </c>
      <c r="O153" s="32">
        <v>37347</v>
      </c>
      <c r="P153" s="34">
        <v>1554.7</v>
      </c>
      <c r="Q153" s="33">
        <v>0</v>
      </c>
      <c r="R153" s="34">
        <v>1368.2</v>
      </c>
      <c r="S153" s="33">
        <v>0</v>
      </c>
      <c r="T153" s="34">
        <v>1368.2</v>
      </c>
      <c r="U153" s="34"/>
      <c r="V153" s="34"/>
      <c r="W153" s="54">
        <v>37347</v>
      </c>
      <c r="X153" s="56">
        <f t="shared" si="27"/>
        <v>1204.0160000000001</v>
      </c>
      <c r="Y153" s="56">
        <f t="shared" si="28"/>
        <v>0</v>
      </c>
      <c r="Z153" s="56">
        <f t="shared" si="29"/>
        <v>1204.0160000000001</v>
      </c>
    </row>
    <row r="154" spans="1:26" x14ac:dyDescent="0.2">
      <c r="A154" s="32">
        <v>37348</v>
      </c>
      <c r="B154" s="33">
        <v>497.7</v>
      </c>
      <c r="C154" s="33">
        <v>0</v>
      </c>
      <c r="D154" s="33">
        <v>438</v>
      </c>
      <c r="E154" s="33">
        <v>0</v>
      </c>
      <c r="F154" s="33">
        <v>438</v>
      </c>
      <c r="G154" s="33"/>
      <c r="H154" s="54">
        <v>37348</v>
      </c>
      <c r="I154" s="55">
        <f t="shared" si="24"/>
        <v>385.44</v>
      </c>
      <c r="J154" s="55">
        <f t="shared" si="25"/>
        <v>0</v>
      </c>
      <c r="K154" s="56">
        <f t="shared" si="26"/>
        <v>385.44</v>
      </c>
      <c r="O154" s="32">
        <v>37348</v>
      </c>
      <c r="P154" s="33">
        <v>90</v>
      </c>
      <c r="Q154" s="33">
        <v>0</v>
      </c>
      <c r="R154" s="33">
        <v>79.2</v>
      </c>
      <c r="S154" s="33">
        <v>0</v>
      </c>
      <c r="T154" s="33">
        <v>79.2</v>
      </c>
      <c r="U154" s="33"/>
      <c r="V154" s="33"/>
      <c r="W154" s="54">
        <v>37348</v>
      </c>
      <c r="X154" s="56">
        <f t="shared" si="27"/>
        <v>69.695999999999998</v>
      </c>
      <c r="Y154" s="56">
        <f t="shared" si="28"/>
        <v>0</v>
      </c>
      <c r="Z154" s="56">
        <f t="shared" si="29"/>
        <v>69.695999999999998</v>
      </c>
    </row>
    <row r="155" spans="1:26" x14ac:dyDescent="0.2">
      <c r="A155" s="32">
        <v>37349</v>
      </c>
      <c r="B155" s="33">
        <v>415.7</v>
      </c>
      <c r="C155" s="33">
        <v>0</v>
      </c>
      <c r="D155" s="33">
        <v>365.8</v>
      </c>
      <c r="E155" s="33">
        <v>0</v>
      </c>
      <c r="F155" s="33">
        <v>365.8</v>
      </c>
      <c r="G155" s="33"/>
      <c r="H155" s="54">
        <v>37349</v>
      </c>
      <c r="I155" s="55">
        <f t="shared" si="24"/>
        <v>321.904</v>
      </c>
      <c r="J155" s="55">
        <f t="shared" si="25"/>
        <v>0</v>
      </c>
      <c r="K155" s="56">
        <f t="shared" si="26"/>
        <v>321.904</v>
      </c>
      <c r="O155" s="32">
        <v>37349</v>
      </c>
      <c r="P155" s="33">
        <v>7.5</v>
      </c>
      <c r="Q155" s="33">
        <v>0</v>
      </c>
      <c r="R155" s="33">
        <v>6.6</v>
      </c>
      <c r="S155" s="33">
        <v>0</v>
      </c>
      <c r="T155" s="33">
        <v>6.6</v>
      </c>
      <c r="U155" s="33"/>
      <c r="V155" s="33"/>
      <c r="W155" s="54">
        <v>37349</v>
      </c>
      <c r="X155" s="56">
        <f t="shared" si="27"/>
        <v>5.8079999999999998</v>
      </c>
      <c r="Y155" s="56">
        <f t="shared" si="28"/>
        <v>0</v>
      </c>
      <c r="Z155" s="56">
        <f t="shared" si="29"/>
        <v>5.8079999999999998</v>
      </c>
    </row>
    <row r="156" spans="1:26" x14ac:dyDescent="0.2">
      <c r="A156" s="32">
        <v>37350</v>
      </c>
      <c r="B156" s="33">
        <v>313.89999999999998</v>
      </c>
      <c r="C156" s="33">
        <v>0</v>
      </c>
      <c r="D156" s="33">
        <v>276.2</v>
      </c>
      <c r="E156" s="33">
        <v>0</v>
      </c>
      <c r="F156" s="33">
        <v>276.2</v>
      </c>
      <c r="G156" s="33"/>
      <c r="H156" s="54">
        <v>37350</v>
      </c>
      <c r="I156" s="55">
        <f t="shared" si="24"/>
        <v>243.05599999999998</v>
      </c>
      <c r="J156" s="55">
        <f t="shared" si="25"/>
        <v>0</v>
      </c>
      <c r="K156" s="56">
        <f t="shared" si="26"/>
        <v>243.05599999999998</v>
      </c>
      <c r="O156" s="32">
        <v>37350</v>
      </c>
      <c r="P156" s="33">
        <v>0</v>
      </c>
      <c r="Q156" s="33">
        <v>0</v>
      </c>
      <c r="R156" s="33">
        <v>0</v>
      </c>
      <c r="S156" s="33">
        <v>0</v>
      </c>
      <c r="T156" s="33">
        <v>0</v>
      </c>
      <c r="U156" s="33"/>
      <c r="V156" s="33"/>
      <c r="W156" s="54">
        <v>37350</v>
      </c>
      <c r="X156" s="56">
        <f t="shared" si="27"/>
        <v>0</v>
      </c>
      <c r="Y156" s="56">
        <f t="shared" si="28"/>
        <v>0</v>
      </c>
      <c r="Z156" s="56">
        <f t="shared" si="29"/>
        <v>0</v>
      </c>
    </row>
    <row r="157" spans="1:26" x14ac:dyDescent="0.2">
      <c r="A157" s="32">
        <v>37351</v>
      </c>
      <c r="B157" s="33">
        <v>234.2</v>
      </c>
      <c r="C157" s="33">
        <v>0</v>
      </c>
      <c r="D157" s="33">
        <v>206.1</v>
      </c>
      <c r="E157" s="33">
        <v>0</v>
      </c>
      <c r="F157" s="33">
        <v>206.1</v>
      </c>
      <c r="G157" s="33"/>
      <c r="H157" s="54">
        <v>37351</v>
      </c>
      <c r="I157" s="55">
        <f t="shared" si="24"/>
        <v>181.36799999999999</v>
      </c>
      <c r="J157" s="55">
        <f t="shared" si="25"/>
        <v>0</v>
      </c>
      <c r="K157" s="56">
        <f t="shared" si="26"/>
        <v>181.36799999999999</v>
      </c>
      <c r="O157" s="32">
        <v>37351</v>
      </c>
      <c r="P157" s="33">
        <v>2.5</v>
      </c>
      <c r="Q157" s="33">
        <v>0</v>
      </c>
      <c r="R157" s="33">
        <v>2.2000000000000002</v>
      </c>
      <c r="S157" s="33">
        <v>0</v>
      </c>
      <c r="T157" s="33">
        <v>2.2000000000000002</v>
      </c>
      <c r="U157" s="33"/>
      <c r="V157" s="33"/>
      <c r="W157" s="54">
        <v>37351</v>
      </c>
      <c r="X157" s="56">
        <f t="shared" si="27"/>
        <v>1.9360000000000002</v>
      </c>
      <c r="Y157" s="56">
        <f t="shared" si="28"/>
        <v>0</v>
      </c>
      <c r="Z157" s="56">
        <f t="shared" si="29"/>
        <v>1.9360000000000002</v>
      </c>
    </row>
    <row r="158" spans="1:26" x14ac:dyDescent="0.2">
      <c r="A158" s="32">
        <v>37352</v>
      </c>
      <c r="B158" s="33">
        <v>204.3</v>
      </c>
      <c r="C158" s="33">
        <v>0</v>
      </c>
      <c r="D158" s="33">
        <v>179.8</v>
      </c>
      <c r="E158" s="33">
        <v>0</v>
      </c>
      <c r="F158" s="33">
        <v>179.8</v>
      </c>
      <c r="G158" s="33"/>
      <c r="H158" s="54">
        <v>37352</v>
      </c>
      <c r="I158" s="55">
        <f t="shared" si="24"/>
        <v>158.22400000000002</v>
      </c>
      <c r="J158" s="55">
        <f t="shared" si="25"/>
        <v>0</v>
      </c>
      <c r="K158" s="56">
        <f t="shared" si="26"/>
        <v>158.22400000000002</v>
      </c>
      <c r="O158" s="32">
        <v>37352</v>
      </c>
      <c r="P158" s="33">
        <v>0</v>
      </c>
      <c r="Q158" s="33">
        <v>0</v>
      </c>
      <c r="R158" s="33">
        <v>0</v>
      </c>
      <c r="S158" s="33">
        <v>0</v>
      </c>
      <c r="T158" s="33">
        <v>0</v>
      </c>
      <c r="U158" s="33"/>
      <c r="V158" s="33"/>
      <c r="W158" s="54">
        <v>37352</v>
      </c>
      <c r="X158" s="56">
        <f t="shared" si="27"/>
        <v>0</v>
      </c>
      <c r="Y158" s="56">
        <f t="shared" si="28"/>
        <v>0</v>
      </c>
      <c r="Z158" s="56">
        <f t="shared" si="29"/>
        <v>0</v>
      </c>
    </row>
    <row r="159" spans="1:26" x14ac:dyDescent="0.2">
      <c r="A159" s="32">
        <v>37353</v>
      </c>
      <c r="B159" s="33">
        <v>102.5</v>
      </c>
      <c r="C159" s="33">
        <v>0</v>
      </c>
      <c r="D159" s="33">
        <v>90.2</v>
      </c>
      <c r="E159" s="33">
        <v>0</v>
      </c>
      <c r="F159" s="33">
        <v>90.2</v>
      </c>
      <c r="G159" s="33"/>
      <c r="H159" s="54">
        <v>37353</v>
      </c>
      <c r="I159" s="55">
        <f t="shared" si="24"/>
        <v>79.376000000000005</v>
      </c>
      <c r="J159" s="55">
        <f t="shared" si="25"/>
        <v>0</v>
      </c>
      <c r="K159" s="56">
        <f t="shared" si="26"/>
        <v>79.376000000000005</v>
      </c>
      <c r="O159" s="32">
        <v>37353</v>
      </c>
      <c r="P159" s="33">
        <v>0</v>
      </c>
      <c r="Q159" s="33">
        <v>0</v>
      </c>
      <c r="R159" s="33">
        <v>0</v>
      </c>
      <c r="S159" s="33">
        <v>0</v>
      </c>
      <c r="T159" s="33">
        <v>0</v>
      </c>
      <c r="U159" s="33"/>
      <c r="V159" s="33"/>
      <c r="W159" s="54">
        <v>37353</v>
      </c>
      <c r="X159" s="56">
        <f t="shared" si="27"/>
        <v>0</v>
      </c>
      <c r="Y159" s="56">
        <f t="shared" si="28"/>
        <v>0</v>
      </c>
      <c r="Z159" s="56">
        <f t="shared" si="29"/>
        <v>0</v>
      </c>
    </row>
    <row r="160" spans="1:26" x14ac:dyDescent="0.2">
      <c r="A160" s="32">
        <v>37354</v>
      </c>
      <c r="B160" s="33">
        <v>191.1</v>
      </c>
      <c r="C160" s="33">
        <v>15.5</v>
      </c>
      <c r="D160" s="33">
        <v>168.1</v>
      </c>
      <c r="E160" s="33">
        <v>9.1999999999999993</v>
      </c>
      <c r="F160" s="33">
        <v>177.3</v>
      </c>
      <c r="G160" s="33"/>
      <c r="H160" s="54">
        <v>37354</v>
      </c>
      <c r="I160" s="55">
        <f t="shared" si="24"/>
        <v>147.928</v>
      </c>
      <c r="J160" s="55">
        <f t="shared" si="25"/>
        <v>5.427999999999999</v>
      </c>
      <c r="K160" s="56">
        <f t="shared" si="26"/>
        <v>153.35599999999999</v>
      </c>
      <c r="O160" s="32">
        <v>37354</v>
      </c>
      <c r="P160" s="33">
        <v>0</v>
      </c>
      <c r="Q160" s="33">
        <v>0</v>
      </c>
      <c r="R160" s="33">
        <v>0</v>
      </c>
      <c r="S160" s="33">
        <v>0</v>
      </c>
      <c r="T160" s="33">
        <v>0</v>
      </c>
      <c r="U160" s="33"/>
      <c r="V160" s="33"/>
      <c r="W160" s="54">
        <v>37354</v>
      </c>
      <c r="X160" s="56">
        <f t="shared" si="27"/>
        <v>0</v>
      </c>
      <c r="Y160" s="56">
        <f t="shared" si="28"/>
        <v>0</v>
      </c>
      <c r="Z160" s="56">
        <f t="shared" si="29"/>
        <v>0</v>
      </c>
    </row>
    <row r="161" spans="1:26" x14ac:dyDescent="0.2">
      <c r="A161" s="32">
        <v>37355</v>
      </c>
      <c r="B161" s="33">
        <v>23.9</v>
      </c>
      <c r="C161" s="33">
        <v>0</v>
      </c>
      <c r="D161" s="33">
        <v>21.1</v>
      </c>
      <c r="E161" s="33">
        <v>0</v>
      </c>
      <c r="F161" s="33">
        <v>21.1</v>
      </c>
      <c r="G161" s="33"/>
      <c r="H161" s="54">
        <v>37355</v>
      </c>
      <c r="I161" s="55">
        <f t="shared" si="24"/>
        <v>18.568000000000001</v>
      </c>
      <c r="J161" s="55">
        <f t="shared" si="25"/>
        <v>0</v>
      </c>
      <c r="K161" s="56">
        <f t="shared" si="26"/>
        <v>18.568000000000001</v>
      </c>
      <c r="O161" s="32">
        <v>37355</v>
      </c>
      <c r="P161" s="33">
        <v>0</v>
      </c>
      <c r="Q161" s="33">
        <v>0</v>
      </c>
      <c r="R161" s="33">
        <v>0</v>
      </c>
      <c r="S161" s="33">
        <v>0</v>
      </c>
      <c r="T161" s="33">
        <v>0</v>
      </c>
      <c r="U161" s="33"/>
      <c r="V161" s="33"/>
      <c r="W161" s="54">
        <v>37355</v>
      </c>
      <c r="X161" s="56">
        <f t="shared" si="27"/>
        <v>0</v>
      </c>
      <c r="Y161" s="56">
        <f t="shared" si="28"/>
        <v>0</v>
      </c>
      <c r="Z161" s="56">
        <f t="shared" si="29"/>
        <v>0</v>
      </c>
    </row>
    <row r="162" spans="1:26" x14ac:dyDescent="0.2">
      <c r="A162" s="32">
        <v>37356</v>
      </c>
      <c r="B162" s="33">
        <v>279.5</v>
      </c>
      <c r="C162" s="33">
        <v>0</v>
      </c>
      <c r="D162" s="33">
        <v>246</v>
      </c>
      <c r="E162" s="33">
        <v>0</v>
      </c>
      <c r="F162" s="33">
        <v>246</v>
      </c>
      <c r="G162" s="33"/>
      <c r="H162" s="54">
        <v>37356</v>
      </c>
      <c r="I162" s="55">
        <f t="shared" ref="I162:I182" si="30">D162*0.88</f>
        <v>216.48</v>
      </c>
      <c r="J162" s="55">
        <f t="shared" ref="J162:J182" si="31">E162*0.59</f>
        <v>0</v>
      </c>
      <c r="K162" s="56">
        <f t="shared" ref="K162:K182" si="32">I162+J162</f>
        <v>216.48</v>
      </c>
      <c r="O162" s="32">
        <v>37356</v>
      </c>
      <c r="P162" s="33">
        <v>0</v>
      </c>
      <c r="Q162" s="33">
        <v>0</v>
      </c>
      <c r="R162" s="33">
        <v>0</v>
      </c>
      <c r="S162" s="33">
        <v>0</v>
      </c>
      <c r="T162" s="33">
        <v>0</v>
      </c>
      <c r="U162" s="33"/>
      <c r="V162" s="33"/>
      <c r="W162" s="54">
        <v>37356</v>
      </c>
      <c r="X162" s="56">
        <f t="shared" ref="X162:X182" si="33">R162*0.88</f>
        <v>0</v>
      </c>
      <c r="Y162" s="56">
        <f t="shared" ref="Y162:Y182" si="34">S162*0.59</f>
        <v>0</v>
      </c>
      <c r="Z162" s="56">
        <f t="shared" ref="Z162:Z182" si="35">X162+Y162</f>
        <v>0</v>
      </c>
    </row>
    <row r="163" spans="1:26" x14ac:dyDescent="0.2">
      <c r="A163" s="32">
        <v>37357</v>
      </c>
      <c r="B163" s="33">
        <v>3.7</v>
      </c>
      <c r="C163" s="33">
        <v>0</v>
      </c>
      <c r="D163" s="33">
        <v>3.3</v>
      </c>
      <c r="E163" s="33">
        <v>0</v>
      </c>
      <c r="F163" s="33">
        <v>3.3</v>
      </c>
      <c r="G163" s="33"/>
      <c r="H163" s="54">
        <v>37357</v>
      </c>
      <c r="I163" s="55">
        <f t="shared" si="30"/>
        <v>2.9039999999999999</v>
      </c>
      <c r="J163" s="55">
        <f t="shared" si="31"/>
        <v>0</v>
      </c>
      <c r="K163" s="56">
        <f t="shared" si="32"/>
        <v>2.9039999999999999</v>
      </c>
      <c r="O163" s="32">
        <v>37357</v>
      </c>
      <c r="P163" s="33">
        <v>0</v>
      </c>
      <c r="Q163" s="33">
        <v>0</v>
      </c>
      <c r="R163" s="33">
        <v>0</v>
      </c>
      <c r="S163" s="33">
        <v>0</v>
      </c>
      <c r="T163" s="33">
        <v>0</v>
      </c>
      <c r="U163" s="33"/>
      <c r="V163" s="33"/>
      <c r="W163" s="54">
        <v>37357</v>
      </c>
      <c r="X163" s="56">
        <f t="shared" si="33"/>
        <v>0</v>
      </c>
      <c r="Y163" s="56">
        <f t="shared" si="34"/>
        <v>0</v>
      </c>
      <c r="Z163" s="56">
        <f t="shared" si="35"/>
        <v>0</v>
      </c>
    </row>
    <row r="164" spans="1:26" x14ac:dyDescent="0.2">
      <c r="A164" s="32">
        <v>37358</v>
      </c>
      <c r="B164" s="33">
        <v>48.6</v>
      </c>
      <c r="C164" s="33">
        <v>0</v>
      </c>
      <c r="D164" s="33">
        <v>42.8</v>
      </c>
      <c r="E164" s="33">
        <v>0</v>
      </c>
      <c r="F164" s="33">
        <v>42.8</v>
      </c>
      <c r="G164" s="33"/>
      <c r="H164" s="54">
        <v>37358</v>
      </c>
      <c r="I164" s="55">
        <f t="shared" si="30"/>
        <v>37.663999999999994</v>
      </c>
      <c r="J164" s="55">
        <f t="shared" si="31"/>
        <v>0</v>
      </c>
      <c r="K164" s="56">
        <f t="shared" si="32"/>
        <v>37.663999999999994</v>
      </c>
      <c r="O164" s="32">
        <v>37358</v>
      </c>
      <c r="P164" s="33">
        <v>0</v>
      </c>
      <c r="Q164" s="33">
        <v>0</v>
      </c>
      <c r="R164" s="33">
        <v>0</v>
      </c>
      <c r="S164" s="33">
        <v>0</v>
      </c>
      <c r="T164" s="33">
        <v>0</v>
      </c>
      <c r="U164" s="33"/>
      <c r="V164" s="33"/>
      <c r="W164" s="54">
        <v>37358</v>
      </c>
      <c r="X164" s="56">
        <f t="shared" si="33"/>
        <v>0</v>
      </c>
      <c r="Y164" s="56">
        <f t="shared" si="34"/>
        <v>0</v>
      </c>
      <c r="Z164" s="56">
        <f t="shared" si="35"/>
        <v>0</v>
      </c>
    </row>
    <row r="165" spans="1:26" x14ac:dyDescent="0.2">
      <c r="A165" s="32">
        <v>37359</v>
      </c>
      <c r="B165" s="33">
        <v>17.8</v>
      </c>
      <c r="C165" s="33">
        <v>0</v>
      </c>
      <c r="D165" s="33">
        <v>15.6</v>
      </c>
      <c r="E165" s="33">
        <v>0</v>
      </c>
      <c r="F165" s="33">
        <v>15.6</v>
      </c>
      <c r="G165" s="33"/>
      <c r="H165" s="54">
        <v>37359</v>
      </c>
      <c r="I165" s="55">
        <f t="shared" si="30"/>
        <v>13.728</v>
      </c>
      <c r="J165" s="55">
        <f t="shared" si="31"/>
        <v>0</v>
      </c>
      <c r="K165" s="56">
        <f t="shared" si="32"/>
        <v>13.728</v>
      </c>
      <c r="O165" s="32">
        <v>37359</v>
      </c>
      <c r="P165" s="33">
        <v>0</v>
      </c>
      <c r="Q165" s="33">
        <v>0</v>
      </c>
      <c r="R165" s="33">
        <v>0</v>
      </c>
      <c r="S165" s="33">
        <v>0</v>
      </c>
      <c r="T165" s="33">
        <v>0</v>
      </c>
      <c r="U165" s="33"/>
      <c r="V165" s="33"/>
      <c r="W165" s="54">
        <v>37359</v>
      </c>
      <c r="X165" s="56">
        <f t="shared" si="33"/>
        <v>0</v>
      </c>
      <c r="Y165" s="56">
        <f t="shared" si="34"/>
        <v>0</v>
      </c>
      <c r="Z165" s="56">
        <f t="shared" si="35"/>
        <v>0</v>
      </c>
    </row>
    <row r="166" spans="1:26" x14ac:dyDescent="0.2">
      <c r="A166" s="32">
        <v>37360</v>
      </c>
      <c r="B166" s="33">
        <v>8.4</v>
      </c>
      <c r="C166" s="33">
        <v>0</v>
      </c>
      <c r="D166" s="33">
        <v>7.4</v>
      </c>
      <c r="E166" s="33">
        <v>0</v>
      </c>
      <c r="F166" s="33">
        <v>7.4</v>
      </c>
      <c r="G166" s="33"/>
      <c r="H166" s="54">
        <v>37360</v>
      </c>
      <c r="I166" s="55">
        <f t="shared" si="30"/>
        <v>6.5120000000000005</v>
      </c>
      <c r="J166" s="55">
        <f t="shared" si="31"/>
        <v>0</v>
      </c>
      <c r="K166" s="56">
        <f t="shared" si="32"/>
        <v>6.5120000000000005</v>
      </c>
      <c r="O166" s="32">
        <v>37360</v>
      </c>
      <c r="P166" s="33">
        <v>0</v>
      </c>
      <c r="Q166" s="33">
        <v>0</v>
      </c>
      <c r="R166" s="33">
        <v>0</v>
      </c>
      <c r="S166" s="33">
        <v>0</v>
      </c>
      <c r="T166" s="33">
        <v>0</v>
      </c>
      <c r="U166" s="33"/>
      <c r="V166" s="33"/>
      <c r="W166" s="54">
        <v>37360</v>
      </c>
      <c r="X166" s="56">
        <f t="shared" si="33"/>
        <v>0</v>
      </c>
      <c r="Y166" s="56">
        <f t="shared" si="34"/>
        <v>0</v>
      </c>
      <c r="Z166" s="56">
        <f t="shared" si="35"/>
        <v>0</v>
      </c>
    </row>
    <row r="167" spans="1:26" x14ac:dyDescent="0.2">
      <c r="A167" s="32">
        <v>37361</v>
      </c>
      <c r="B167" s="33">
        <v>0</v>
      </c>
      <c r="C167" s="33">
        <v>0</v>
      </c>
      <c r="D167" s="33">
        <v>0</v>
      </c>
      <c r="E167" s="33">
        <v>0</v>
      </c>
      <c r="F167" s="33">
        <v>0</v>
      </c>
      <c r="G167" s="33"/>
      <c r="H167" s="54">
        <v>37361</v>
      </c>
      <c r="I167" s="55">
        <f t="shared" si="30"/>
        <v>0</v>
      </c>
      <c r="J167" s="55">
        <f t="shared" si="31"/>
        <v>0</v>
      </c>
      <c r="K167" s="56">
        <f t="shared" si="32"/>
        <v>0</v>
      </c>
      <c r="O167" s="32">
        <v>37361</v>
      </c>
      <c r="P167" s="33">
        <v>0</v>
      </c>
      <c r="Q167" s="33">
        <v>0</v>
      </c>
      <c r="R167" s="33">
        <v>0</v>
      </c>
      <c r="S167" s="33">
        <v>0</v>
      </c>
      <c r="T167" s="33">
        <v>0</v>
      </c>
      <c r="U167" s="33"/>
      <c r="V167" s="33"/>
      <c r="W167" s="54">
        <v>37361</v>
      </c>
      <c r="X167" s="56">
        <f t="shared" si="33"/>
        <v>0</v>
      </c>
      <c r="Y167" s="56">
        <f t="shared" si="34"/>
        <v>0</v>
      </c>
      <c r="Z167" s="56">
        <f t="shared" si="35"/>
        <v>0</v>
      </c>
    </row>
    <row r="168" spans="1:26" x14ac:dyDescent="0.2">
      <c r="A168" s="32">
        <v>37362</v>
      </c>
      <c r="B168" s="33">
        <v>0</v>
      </c>
      <c r="C168" s="33">
        <v>0</v>
      </c>
      <c r="D168" s="33">
        <v>0</v>
      </c>
      <c r="E168" s="33">
        <v>0</v>
      </c>
      <c r="F168" s="33">
        <v>0</v>
      </c>
      <c r="G168" s="33"/>
      <c r="H168" s="54">
        <v>37362</v>
      </c>
      <c r="I168" s="55">
        <f t="shared" si="30"/>
        <v>0</v>
      </c>
      <c r="J168" s="55">
        <f t="shared" si="31"/>
        <v>0</v>
      </c>
      <c r="K168" s="56">
        <f t="shared" si="32"/>
        <v>0</v>
      </c>
      <c r="O168" s="32">
        <v>37362</v>
      </c>
      <c r="P168" s="33">
        <v>0</v>
      </c>
      <c r="Q168" s="33">
        <v>0</v>
      </c>
      <c r="R168" s="33">
        <v>0</v>
      </c>
      <c r="S168" s="33">
        <v>0</v>
      </c>
      <c r="T168" s="33">
        <v>0</v>
      </c>
      <c r="U168" s="33"/>
      <c r="V168" s="33"/>
      <c r="W168" s="54">
        <v>37362</v>
      </c>
      <c r="X168" s="56">
        <f t="shared" si="33"/>
        <v>0</v>
      </c>
      <c r="Y168" s="56">
        <f t="shared" si="34"/>
        <v>0</v>
      </c>
      <c r="Z168" s="56">
        <f t="shared" si="35"/>
        <v>0</v>
      </c>
    </row>
    <row r="169" spans="1:26" x14ac:dyDescent="0.2">
      <c r="A169" s="32">
        <v>37363</v>
      </c>
      <c r="B169" s="33">
        <v>0</v>
      </c>
      <c r="C169" s="33">
        <v>0</v>
      </c>
      <c r="D169" s="33">
        <v>0</v>
      </c>
      <c r="E169" s="33">
        <v>0</v>
      </c>
      <c r="F169" s="33">
        <v>0</v>
      </c>
      <c r="G169" s="33"/>
      <c r="H169" s="54">
        <v>37363</v>
      </c>
      <c r="I169" s="55">
        <f t="shared" si="30"/>
        <v>0</v>
      </c>
      <c r="J169" s="55">
        <f t="shared" si="31"/>
        <v>0</v>
      </c>
      <c r="K169" s="56">
        <f t="shared" si="32"/>
        <v>0</v>
      </c>
      <c r="O169" s="32">
        <v>37363</v>
      </c>
      <c r="P169" s="33">
        <v>0</v>
      </c>
      <c r="Q169" s="33">
        <v>0</v>
      </c>
      <c r="R169" s="33">
        <v>0</v>
      </c>
      <c r="S169" s="33">
        <v>0</v>
      </c>
      <c r="T169" s="33">
        <v>0</v>
      </c>
      <c r="U169" s="33"/>
      <c r="V169" s="33"/>
      <c r="W169" s="54">
        <v>37363</v>
      </c>
      <c r="X169" s="56">
        <f t="shared" si="33"/>
        <v>0</v>
      </c>
      <c r="Y169" s="56">
        <f t="shared" si="34"/>
        <v>0</v>
      </c>
      <c r="Z169" s="56">
        <f t="shared" si="35"/>
        <v>0</v>
      </c>
    </row>
    <row r="170" spans="1:26" x14ac:dyDescent="0.2">
      <c r="A170" s="32">
        <v>37364</v>
      </c>
      <c r="B170" s="33">
        <v>0</v>
      </c>
      <c r="C170" s="33">
        <v>0</v>
      </c>
      <c r="D170" s="33">
        <v>0</v>
      </c>
      <c r="E170" s="33">
        <v>0</v>
      </c>
      <c r="F170" s="33">
        <v>0</v>
      </c>
      <c r="G170" s="33"/>
      <c r="H170" s="54">
        <v>37364</v>
      </c>
      <c r="I170" s="55">
        <f t="shared" si="30"/>
        <v>0</v>
      </c>
      <c r="J170" s="55">
        <f t="shared" si="31"/>
        <v>0</v>
      </c>
      <c r="K170" s="56">
        <f t="shared" si="32"/>
        <v>0</v>
      </c>
      <c r="O170" s="32">
        <v>37364</v>
      </c>
      <c r="P170" s="33">
        <v>0</v>
      </c>
      <c r="Q170" s="33">
        <v>0</v>
      </c>
      <c r="R170" s="33">
        <v>0</v>
      </c>
      <c r="S170" s="33">
        <v>0</v>
      </c>
      <c r="T170" s="33">
        <v>0</v>
      </c>
      <c r="U170" s="33"/>
      <c r="V170" s="33"/>
      <c r="W170" s="54">
        <v>37364</v>
      </c>
      <c r="X170" s="56">
        <f t="shared" si="33"/>
        <v>0</v>
      </c>
      <c r="Y170" s="56">
        <f t="shared" si="34"/>
        <v>0</v>
      </c>
      <c r="Z170" s="56">
        <f t="shared" si="35"/>
        <v>0</v>
      </c>
    </row>
    <row r="171" spans="1:26" x14ac:dyDescent="0.2">
      <c r="A171" s="32">
        <v>37365</v>
      </c>
      <c r="B171" s="33">
        <v>0</v>
      </c>
      <c r="C171" s="33">
        <v>0</v>
      </c>
      <c r="D171" s="33">
        <v>0</v>
      </c>
      <c r="E171" s="33">
        <v>0</v>
      </c>
      <c r="F171" s="33">
        <v>0</v>
      </c>
      <c r="G171" s="33"/>
      <c r="H171" s="54">
        <v>37365</v>
      </c>
      <c r="I171" s="55">
        <f t="shared" si="30"/>
        <v>0</v>
      </c>
      <c r="J171" s="55">
        <f t="shared" si="31"/>
        <v>0</v>
      </c>
      <c r="K171" s="56">
        <f t="shared" si="32"/>
        <v>0</v>
      </c>
      <c r="O171" s="32">
        <v>37365</v>
      </c>
      <c r="P171" s="33">
        <v>0</v>
      </c>
      <c r="Q171" s="33">
        <v>0</v>
      </c>
      <c r="R171" s="33">
        <v>0</v>
      </c>
      <c r="S171" s="33">
        <v>0</v>
      </c>
      <c r="T171" s="33">
        <v>0</v>
      </c>
      <c r="U171" s="33"/>
      <c r="V171" s="33"/>
      <c r="W171" s="54">
        <v>37365</v>
      </c>
      <c r="X171" s="56">
        <f t="shared" si="33"/>
        <v>0</v>
      </c>
      <c r="Y171" s="56">
        <f t="shared" si="34"/>
        <v>0</v>
      </c>
      <c r="Z171" s="56">
        <f t="shared" si="35"/>
        <v>0</v>
      </c>
    </row>
    <row r="172" spans="1:26" x14ac:dyDescent="0.2">
      <c r="A172" s="32">
        <v>37366</v>
      </c>
      <c r="B172" s="33">
        <v>0</v>
      </c>
      <c r="C172" s="33">
        <v>0</v>
      </c>
      <c r="D172" s="33">
        <v>0</v>
      </c>
      <c r="E172" s="33">
        <v>0</v>
      </c>
      <c r="F172" s="33">
        <v>0</v>
      </c>
      <c r="G172" s="33"/>
      <c r="H172" s="54">
        <v>37366</v>
      </c>
      <c r="I172" s="55">
        <f t="shared" si="30"/>
        <v>0</v>
      </c>
      <c r="J172" s="55">
        <f t="shared" si="31"/>
        <v>0</v>
      </c>
      <c r="K172" s="56">
        <f t="shared" si="32"/>
        <v>0</v>
      </c>
      <c r="O172" s="32">
        <v>37366</v>
      </c>
      <c r="P172" s="33">
        <v>0</v>
      </c>
      <c r="Q172" s="33">
        <v>0</v>
      </c>
      <c r="R172" s="33">
        <v>0</v>
      </c>
      <c r="S172" s="33">
        <v>0</v>
      </c>
      <c r="T172" s="33">
        <v>0</v>
      </c>
      <c r="U172" s="33"/>
      <c r="V172" s="33"/>
      <c r="W172" s="54">
        <v>37366</v>
      </c>
      <c r="X172" s="56">
        <f t="shared" si="33"/>
        <v>0</v>
      </c>
      <c r="Y172" s="56">
        <f t="shared" si="34"/>
        <v>0</v>
      </c>
      <c r="Z172" s="56">
        <f t="shared" si="35"/>
        <v>0</v>
      </c>
    </row>
    <row r="173" spans="1:26" x14ac:dyDescent="0.2">
      <c r="A173" s="32">
        <v>37367</v>
      </c>
      <c r="B173" s="33">
        <v>0</v>
      </c>
      <c r="C173" s="33">
        <v>0</v>
      </c>
      <c r="D173" s="33">
        <v>0</v>
      </c>
      <c r="E173" s="33">
        <v>0</v>
      </c>
      <c r="F173" s="33">
        <v>0</v>
      </c>
      <c r="G173" s="33"/>
      <c r="H173" s="54">
        <v>37367</v>
      </c>
      <c r="I173" s="55">
        <f t="shared" si="30"/>
        <v>0</v>
      </c>
      <c r="J173" s="55">
        <f t="shared" si="31"/>
        <v>0</v>
      </c>
      <c r="K173" s="56">
        <f t="shared" si="32"/>
        <v>0</v>
      </c>
      <c r="O173" s="32">
        <v>37367</v>
      </c>
      <c r="P173" s="33">
        <v>0</v>
      </c>
      <c r="Q173" s="33">
        <v>0</v>
      </c>
      <c r="R173" s="33">
        <v>0</v>
      </c>
      <c r="S173" s="33">
        <v>0</v>
      </c>
      <c r="T173" s="33">
        <v>0</v>
      </c>
      <c r="U173" s="33"/>
      <c r="V173" s="33"/>
      <c r="W173" s="54">
        <v>37367</v>
      </c>
      <c r="X173" s="56">
        <f t="shared" si="33"/>
        <v>0</v>
      </c>
      <c r="Y173" s="56">
        <f t="shared" si="34"/>
        <v>0</v>
      </c>
      <c r="Z173" s="56">
        <f t="shared" si="35"/>
        <v>0</v>
      </c>
    </row>
    <row r="174" spans="1:26" x14ac:dyDescent="0.2">
      <c r="A174" s="32">
        <v>37368</v>
      </c>
      <c r="B174" s="33">
        <v>0</v>
      </c>
      <c r="C174" s="33">
        <v>0</v>
      </c>
      <c r="D174" s="33">
        <v>0</v>
      </c>
      <c r="E174" s="33">
        <v>0</v>
      </c>
      <c r="F174" s="33">
        <v>0</v>
      </c>
      <c r="G174" s="33"/>
      <c r="H174" s="54">
        <v>37368</v>
      </c>
      <c r="I174" s="55">
        <f t="shared" si="30"/>
        <v>0</v>
      </c>
      <c r="J174" s="55">
        <f t="shared" si="31"/>
        <v>0</v>
      </c>
      <c r="K174" s="56">
        <f t="shared" si="32"/>
        <v>0</v>
      </c>
      <c r="O174" s="32">
        <v>37368</v>
      </c>
      <c r="P174" s="33">
        <v>0</v>
      </c>
      <c r="Q174" s="33">
        <v>0</v>
      </c>
      <c r="R174" s="33">
        <v>0</v>
      </c>
      <c r="S174" s="33">
        <v>0</v>
      </c>
      <c r="T174" s="33">
        <v>0</v>
      </c>
      <c r="U174" s="33"/>
      <c r="V174" s="33"/>
      <c r="W174" s="54">
        <v>37368</v>
      </c>
      <c r="X174" s="56">
        <f t="shared" si="33"/>
        <v>0</v>
      </c>
      <c r="Y174" s="56">
        <f t="shared" si="34"/>
        <v>0</v>
      </c>
      <c r="Z174" s="56">
        <f t="shared" si="35"/>
        <v>0</v>
      </c>
    </row>
    <row r="175" spans="1:26" x14ac:dyDescent="0.2">
      <c r="A175" s="32">
        <v>37369</v>
      </c>
      <c r="B175" s="33">
        <v>0</v>
      </c>
      <c r="C175" s="33">
        <v>0</v>
      </c>
      <c r="D175" s="33">
        <v>0</v>
      </c>
      <c r="E175" s="33">
        <v>0</v>
      </c>
      <c r="F175" s="33">
        <v>0</v>
      </c>
      <c r="G175" s="33"/>
      <c r="H175" s="54">
        <v>37369</v>
      </c>
      <c r="I175" s="55">
        <f t="shared" si="30"/>
        <v>0</v>
      </c>
      <c r="J175" s="55">
        <f t="shared" si="31"/>
        <v>0</v>
      </c>
      <c r="K175" s="56">
        <f t="shared" si="32"/>
        <v>0</v>
      </c>
      <c r="O175" s="32">
        <v>37369</v>
      </c>
      <c r="P175" s="33">
        <v>0</v>
      </c>
      <c r="Q175" s="33">
        <v>0</v>
      </c>
      <c r="R175" s="33">
        <v>0</v>
      </c>
      <c r="S175" s="33">
        <v>0</v>
      </c>
      <c r="T175" s="33">
        <v>0</v>
      </c>
      <c r="U175" s="33"/>
      <c r="V175" s="33"/>
      <c r="W175" s="54">
        <v>37369</v>
      </c>
      <c r="X175" s="56">
        <f t="shared" si="33"/>
        <v>0</v>
      </c>
      <c r="Y175" s="56">
        <f t="shared" si="34"/>
        <v>0</v>
      </c>
      <c r="Z175" s="56">
        <f t="shared" si="35"/>
        <v>0</v>
      </c>
    </row>
    <row r="176" spans="1:26" x14ac:dyDescent="0.2">
      <c r="A176" s="32">
        <v>37370</v>
      </c>
      <c r="B176" s="33">
        <v>0</v>
      </c>
      <c r="C176" s="33">
        <v>0</v>
      </c>
      <c r="D176" s="33">
        <v>0</v>
      </c>
      <c r="E176" s="33">
        <v>0</v>
      </c>
      <c r="F176" s="33">
        <v>0</v>
      </c>
      <c r="G176" s="33"/>
      <c r="H176" s="54">
        <v>37370</v>
      </c>
      <c r="I176" s="55">
        <f t="shared" si="30"/>
        <v>0</v>
      </c>
      <c r="J176" s="55">
        <f t="shared" si="31"/>
        <v>0</v>
      </c>
      <c r="K176" s="56">
        <f t="shared" si="32"/>
        <v>0</v>
      </c>
      <c r="O176" s="32">
        <v>37370</v>
      </c>
      <c r="P176" s="33">
        <v>0</v>
      </c>
      <c r="Q176" s="33">
        <v>0</v>
      </c>
      <c r="R176" s="33">
        <v>0</v>
      </c>
      <c r="S176" s="33">
        <v>0</v>
      </c>
      <c r="T176" s="33">
        <v>0</v>
      </c>
      <c r="U176" s="33"/>
      <c r="V176" s="33"/>
      <c r="W176" s="54">
        <v>37370</v>
      </c>
      <c r="X176" s="56">
        <f t="shared" si="33"/>
        <v>0</v>
      </c>
      <c r="Y176" s="56">
        <f t="shared" si="34"/>
        <v>0</v>
      </c>
      <c r="Z176" s="56">
        <f t="shared" si="35"/>
        <v>0</v>
      </c>
    </row>
    <row r="177" spans="1:26" x14ac:dyDescent="0.2">
      <c r="A177" s="32">
        <v>37371</v>
      </c>
      <c r="B177" s="33">
        <v>0</v>
      </c>
      <c r="C177" s="33">
        <v>0</v>
      </c>
      <c r="D177" s="33">
        <v>0</v>
      </c>
      <c r="E177" s="33">
        <v>0</v>
      </c>
      <c r="F177" s="33">
        <v>0</v>
      </c>
      <c r="G177" s="33"/>
      <c r="H177" s="54">
        <v>37371</v>
      </c>
      <c r="I177" s="55">
        <f t="shared" si="30"/>
        <v>0</v>
      </c>
      <c r="J177" s="55">
        <f t="shared" si="31"/>
        <v>0</v>
      </c>
      <c r="K177" s="56">
        <f t="shared" si="32"/>
        <v>0</v>
      </c>
      <c r="O177" s="32">
        <v>37371</v>
      </c>
      <c r="P177" s="33">
        <v>0</v>
      </c>
      <c r="Q177" s="33">
        <v>0</v>
      </c>
      <c r="R177" s="33">
        <v>0</v>
      </c>
      <c r="S177" s="33">
        <v>0</v>
      </c>
      <c r="T177" s="33">
        <v>0</v>
      </c>
      <c r="U177" s="33"/>
      <c r="V177" s="33"/>
      <c r="W177" s="54">
        <v>37371</v>
      </c>
      <c r="X177" s="56">
        <f t="shared" si="33"/>
        <v>0</v>
      </c>
      <c r="Y177" s="56">
        <f t="shared" si="34"/>
        <v>0</v>
      </c>
      <c r="Z177" s="56">
        <f t="shared" si="35"/>
        <v>0</v>
      </c>
    </row>
    <row r="178" spans="1:26" x14ac:dyDescent="0.2">
      <c r="A178" s="32">
        <v>37372</v>
      </c>
      <c r="B178" s="33">
        <v>0</v>
      </c>
      <c r="C178" s="33">
        <v>0</v>
      </c>
      <c r="D178" s="33">
        <v>0</v>
      </c>
      <c r="E178" s="33">
        <v>0</v>
      </c>
      <c r="F178" s="33">
        <v>0</v>
      </c>
      <c r="G178" s="33"/>
      <c r="H178" s="54">
        <v>37372</v>
      </c>
      <c r="I178" s="55">
        <f t="shared" si="30"/>
        <v>0</v>
      </c>
      <c r="J178" s="55">
        <f t="shared" si="31"/>
        <v>0</v>
      </c>
      <c r="K178" s="56">
        <f t="shared" si="32"/>
        <v>0</v>
      </c>
      <c r="O178" s="32">
        <v>37372</v>
      </c>
      <c r="P178" s="33">
        <v>0</v>
      </c>
      <c r="Q178" s="33">
        <v>0</v>
      </c>
      <c r="R178" s="33">
        <v>0</v>
      </c>
      <c r="S178" s="33">
        <v>0</v>
      </c>
      <c r="T178" s="33">
        <v>0</v>
      </c>
      <c r="U178" s="33"/>
      <c r="V178" s="33"/>
      <c r="W178" s="54">
        <v>37372</v>
      </c>
      <c r="X178" s="56">
        <f t="shared" si="33"/>
        <v>0</v>
      </c>
      <c r="Y178" s="56">
        <f t="shared" si="34"/>
        <v>0</v>
      </c>
      <c r="Z178" s="56">
        <f t="shared" si="35"/>
        <v>0</v>
      </c>
    </row>
    <row r="179" spans="1:26" x14ac:dyDescent="0.2">
      <c r="A179" s="32">
        <v>37373</v>
      </c>
      <c r="B179" s="33">
        <v>0</v>
      </c>
      <c r="C179" s="33">
        <v>0</v>
      </c>
      <c r="D179" s="33">
        <v>0</v>
      </c>
      <c r="E179" s="33">
        <v>0</v>
      </c>
      <c r="F179" s="33">
        <v>0</v>
      </c>
      <c r="G179" s="33"/>
      <c r="H179" s="54">
        <v>37373</v>
      </c>
      <c r="I179" s="55">
        <f t="shared" si="30"/>
        <v>0</v>
      </c>
      <c r="J179" s="55">
        <f t="shared" si="31"/>
        <v>0</v>
      </c>
      <c r="K179" s="56">
        <f t="shared" si="32"/>
        <v>0</v>
      </c>
      <c r="O179" s="32">
        <v>37373</v>
      </c>
      <c r="P179" s="33">
        <v>0</v>
      </c>
      <c r="Q179" s="33">
        <v>0</v>
      </c>
      <c r="R179" s="33">
        <v>0</v>
      </c>
      <c r="S179" s="33">
        <v>0</v>
      </c>
      <c r="T179" s="33">
        <v>0</v>
      </c>
      <c r="U179" s="33"/>
      <c r="V179" s="33"/>
      <c r="W179" s="54">
        <v>37373</v>
      </c>
      <c r="X179" s="56">
        <f t="shared" si="33"/>
        <v>0</v>
      </c>
      <c r="Y179" s="56">
        <f t="shared" si="34"/>
        <v>0</v>
      </c>
      <c r="Z179" s="56">
        <f t="shared" si="35"/>
        <v>0</v>
      </c>
    </row>
    <row r="180" spans="1:26" x14ac:dyDescent="0.2">
      <c r="A180" s="32">
        <v>37374</v>
      </c>
      <c r="B180" s="33">
        <v>0</v>
      </c>
      <c r="C180" s="33">
        <v>0</v>
      </c>
      <c r="D180" s="33">
        <v>0</v>
      </c>
      <c r="E180" s="33">
        <v>0</v>
      </c>
      <c r="F180" s="33">
        <v>0</v>
      </c>
      <c r="G180" s="33"/>
      <c r="H180" s="54">
        <v>37374</v>
      </c>
      <c r="I180" s="55">
        <f t="shared" si="30"/>
        <v>0</v>
      </c>
      <c r="J180" s="55">
        <f t="shared" si="31"/>
        <v>0</v>
      </c>
      <c r="K180" s="56">
        <f t="shared" si="32"/>
        <v>0</v>
      </c>
      <c r="O180" s="32">
        <v>37374</v>
      </c>
      <c r="P180" s="33">
        <v>0</v>
      </c>
      <c r="Q180" s="33">
        <v>0</v>
      </c>
      <c r="R180" s="33">
        <v>0</v>
      </c>
      <c r="S180" s="33">
        <v>0</v>
      </c>
      <c r="T180" s="33">
        <v>0</v>
      </c>
      <c r="U180" s="33"/>
      <c r="V180" s="33"/>
      <c r="W180" s="54">
        <v>37374</v>
      </c>
      <c r="X180" s="56">
        <f t="shared" si="33"/>
        <v>0</v>
      </c>
      <c r="Y180" s="56">
        <f t="shared" si="34"/>
        <v>0</v>
      </c>
      <c r="Z180" s="56">
        <f t="shared" si="35"/>
        <v>0</v>
      </c>
    </row>
    <row r="181" spans="1:26" x14ac:dyDescent="0.2">
      <c r="A181" s="32">
        <v>37375</v>
      </c>
      <c r="B181" s="33">
        <v>0</v>
      </c>
      <c r="C181" s="33">
        <v>0</v>
      </c>
      <c r="D181" s="33">
        <v>0</v>
      </c>
      <c r="E181" s="33">
        <v>0</v>
      </c>
      <c r="F181" s="33">
        <v>0</v>
      </c>
      <c r="G181" s="33"/>
      <c r="H181" s="54">
        <v>37375</v>
      </c>
      <c r="I181" s="55">
        <f t="shared" si="30"/>
        <v>0</v>
      </c>
      <c r="J181" s="55">
        <f t="shared" si="31"/>
        <v>0</v>
      </c>
      <c r="K181" s="56">
        <f t="shared" si="32"/>
        <v>0</v>
      </c>
      <c r="O181" s="32">
        <v>37375</v>
      </c>
      <c r="P181" s="33">
        <v>0</v>
      </c>
      <c r="Q181" s="33">
        <v>0</v>
      </c>
      <c r="R181" s="33">
        <v>0</v>
      </c>
      <c r="S181" s="33">
        <v>0</v>
      </c>
      <c r="T181" s="33">
        <v>0</v>
      </c>
      <c r="U181" s="33"/>
      <c r="V181" s="33"/>
      <c r="W181" s="54">
        <v>37375</v>
      </c>
      <c r="X181" s="56">
        <f t="shared" si="33"/>
        <v>0</v>
      </c>
      <c r="Y181" s="56">
        <f t="shared" si="34"/>
        <v>0</v>
      </c>
      <c r="Z181" s="56">
        <f t="shared" si="35"/>
        <v>0</v>
      </c>
    </row>
    <row r="182" spans="1:26" x14ac:dyDescent="0.2">
      <c r="A182" s="72">
        <v>37376</v>
      </c>
      <c r="B182" s="33">
        <v>0</v>
      </c>
      <c r="C182" s="33">
        <v>0</v>
      </c>
      <c r="D182" s="33">
        <v>0</v>
      </c>
      <c r="E182" s="33">
        <v>0</v>
      </c>
      <c r="F182" s="33">
        <v>0</v>
      </c>
      <c r="G182" s="33"/>
      <c r="H182" s="74">
        <v>37376</v>
      </c>
      <c r="I182" s="55">
        <f t="shared" si="30"/>
        <v>0</v>
      </c>
      <c r="J182" s="55">
        <f t="shared" si="31"/>
        <v>0</v>
      </c>
      <c r="K182" s="56">
        <f t="shared" si="32"/>
        <v>0</v>
      </c>
      <c r="O182" s="32">
        <v>37376</v>
      </c>
      <c r="P182" s="33">
        <v>0</v>
      </c>
      <c r="Q182" s="33">
        <v>0</v>
      </c>
      <c r="R182" s="33">
        <v>0</v>
      </c>
      <c r="S182" s="33">
        <v>0</v>
      </c>
      <c r="T182" s="33">
        <v>0</v>
      </c>
      <c r="U182" s="33"/>
      <c r="V182" s="33"/>
      <c r="W182" s="54">
        <v>37376</v>
      </c>
      <c r="X182" s="56">
        <f t="shared" si="33"/>
        <v>0</v>
      </c>
      <c r="Y182" s="56">
        <f t="shared" si="34"/>
        <v>0</v>
      </c>
      <c r="Z182" s="56">
        <f t="shared" si="35"/>
        <v>0</v>
      </c>
    </row>
    <row r="183" spans="1:26" x14ac:dyDescent="0.2">
      <c r="A183" s="39">
        <v>37561</v>
      </c>
      <c r="H183" s="141">
        <v>37561</v>
      </c>
      <c r="I183" s="142">
        <v>245.52</v>
      </c>
      <c r="J183" s="142">
        <v>0</v>
      </c>
      <c r="K183" s="142">
        <v>245.52</v>
      </c>
      <c r="O183" s="59">
        <v>37561</v>
      </c>
      <c r="P183" s="40"/>
      <c r="Q183" s="40"/>
      <c r="R183" s="40"/>
      <c r="W183" s="59">
        <v>37561</v>
      </c>
      <c r="X183" s="40">
        <v>132</v>
      </c>
      <c r="Y183" s="40">
        <v>106.19999999999999</v>
      </c>
      <c r="Z183" s="40">
        <v>238.2</v>
      </c>
    </row>
    <row r="184" spans="1:26" x14ac:dyDescent="0.2">
      <c r="A184" s="39">
        <v>37563</v>
      </c>
      <c r="H184" s="141">
        <v>37563</v>
      </c>
      <c r="I184" s="142">
        <v>262.83840000000004</v>
      </c>
      <c r="J184" s="142">
        <v>0</v>
      </c>
      <c r="K184" s="142">
        <v>262.83840000000004</v>
      </c>
      <c r="O184" s="35">
        <v>37564</v>
      </c>
      <c r="P184" s="36"/>
      <c r="Q184" s="37"/>
      <c r="R184" s="38"/>
      <c r="W184" s="35">
        <v>37564</v>
      </c>
      <c r="X184" s="36">
        <v>19.8</v>
      </c>
      <c r="Y184" s="37">
        <v>0</v>
      </c>
      <c r="Z184" s="38">
        <v>19.8</v>
      </c>
    </row>
    <row r="185" spans="1:26" x14ac:dyDescent="0.2">
      <c r="A185" s="39">
        <v>37564</v>
      </c>
      <c r="H185" s="141">
        <v>37564</v>
      </c>
      <c r="I185" s="142">
        <v>283.00799999999998</v>
      </c>
      <c r="J185" s="142">
        <v>0</v>
      </c>
      <c r="K185" s="142">
        <v>283.00799999999998</v>
      </c>
      <c r="L185" s="40"/>
      <c r="O185" s="39">
        <v>37573</v>
      </c>
      <c r="P185" s="41"/>
      <c r="Q185" s="40"/>
      <c r="R185" s="43"/>
      <c r="W185" s="39">
        <v>37573</v>
      </c>
      <c r="X185" s="41">
        <v>105.7936</v>
      </c>
      <c r="Y185" s="40">
        <v>248.10679999999999</v>
      </c>
      <c r="Z185" s="43">
        <v>353.90039999999999</v>
      </c>
    </row>
    <row r="186" spans="1:26" x14ac:dyDescent="0.2">
      <c r="A186" s="39">
        <v>37565</v>
      </c>
      <c r="H186" s="141">
        <v>37565</v>
      </c>
      <c r="I186" s="142">
        <v>7.48</v>
      </c>
      <c r="J186" s="142">
        <v>0</v>
      </c>
      <c r="K186" s="142">
        <v>7.48</v>
      </c>
      <c r="L186" s="40"/>
      <c r="O186" s="39">
        <v>37575</v>
      </c>
      <c r="P186" s="41"/>
      <c r="Q186" s="42"/>
      <c r="R186" s="43"/>
      <c r="W186" s="39">
        <v>37575</v>
      </c>
      <c r="X186" s="41">
        <v>138.60000000000002</v>
      </c>
      <c r="Y186" s="42">
        <v>2.36</v>
      </c>
      <c r="Z186" s="43">
        <v>140.96</v>
      </c>
    </row>
    <row r="187" spans="1:26" x14ac:dyDescent="0.2">
      <c r="A187" s="39">
        <v>37566</v>
      </c>
      <c r="H187" s="141">
        <v>37566</v>
      </c>
      <c r="I187" s="142">
        <v>20.944000000000003</v>
      </c>
      <c r="J187" s="142">
        <v>0</v>
      </c>
      <c r="K187" s="142">
        <v>20.944000000000003</v>
      </c>
      <c r="L187" s="40"/>
      <c r="O187" s="39">
        <v>37578</v>
      </c>
      <c r="P187" s="41"/>
      <c r="Q187" s="42"/>
      <c r="R187" s="43"/>
      <c r="W187" s="39">
        <v>37578</v>
      </c>
      <c r="X187" s="41">
        <v>4.4000000000000004</v>
      </c>
      <c r="Y187" s="42">
        <v>0</v>
      </c>
      <c r="Z187" s="43">
        <v>4.4000000000000004</v>
      </c>
    </row>
    <row r="188" spans="1:26" x14ac:dyDescent="0.2">
      <c r="A188" s="39">
        <v>37567</v>
      </c>
      <c r="H188" s="141">
        <v>37567</v>
      </c>
      <c r="I188" s="142">
        <v>281.74080000000004</v>
      </c>
      <c r="J188" s="142">
        <v>0</v>
      </c>
      <c r="K188" s="142">
        <v>281.74080000000004</v>
      </c>
      <c r="L188" s="40"/>
      <c r="O188" s="39">
        <v>37579</v>
      </c>
      <c r="P188" s="41"/>
      <c r="Q188" s="42"/>
      <c r="R188" s="43"/>
      <c r="W188" s="39">
        <v>37579</v>
      </c>
      <c r="X188" s="41">
        <v>163.24</v>
      </c>
      <c r="Y188" s="42">
        <v>0</v>
      </c>
      <c r="Z188" s="43">
        <v>163.24</v>
      </c>
    </row>
    <row r="189" spans="1:26" x14ac:dyDescent="0.2">
      <c r="A189" s="39">
        <v>37568</v>
      </c>
      <c r="H189" s="141">
        <v>37568</v>
      </c>
      <c r="I189" s="142">
        <v>7.04</v>
      </c>
      <c r="J189" s="142">
        <v>0</v>
      </c>
      <c r="K189" s="142">
        <v>7.04</v>
      </c>
      <c r="L189" s="40"/>
      <c r="O189" s="39">
        <v>37580</v>
      </c>
      <c r="P189" s="41"/>
      <c r="Q189" s="42"/>
      <c r="R189" s="43"/>
      <c r="W189" s="39">
        <v>37580</v>
      </c>
      <c r="X189" s="41">
        <v>44</v>
      </c>
      <c r="Y189" s="42">
        <v>0</v>
      </c>
      <c r="Z189" s="43">
        <v>44</v>
      </c>
    </row>
    <row r="190" spans="1:26" x14ac:dyDescent="0.2">
      <c r="A190" s="39">
        <v>37570</v>
      </c>
      <c r="H190" s="141">
        <v>37570</v>
      </c>
      <c r="I190" s="142">
        <v>96.8</v>
      </c>
      <c r="J190" s="142">
        <v>0</v>
      </c>
      <c r="K190" s="142">
        <v>96.8</v>
      </c>
      <c r="L190" s="40"/>
      <c r="O190" s="39">
        <v>37582</v>
      </c>
      <c r="P190" s="41"/>
      <c r="Q190" s="42"/>
      <c r="R190" s="43"/>
      <c r="W190" s="39">
        <v>37582</v>
      </c>
      <c r="X190" s="41">
        <v>9.24</v>
      </c>
      <c r="Y190" s="42">
        <v>0</v>
      </c>
      <c r="Z190" s="43">
        <v>9.24</v>
      </c>
    </row>
    <row r="191" spans="1:26" x14ac:dyDescent="0.2">
      <c r="A191" s="39">
        <v>37571</v>
      </c>
      <c r="H191" s="141">
        <v>37571</v>
      </c>
      <c r="I191" s="142">
        <v>137.45600000000002</v>
      </c>
      <c r="J191" s="142">
        <v>36.107999999999997</v>
      </c>
      <c r="K191" s="142">
        <v>173.56400000000002</v>
      </c>
      <c r="L191" s="40"/>
      <c r="O191" s="39">
        <v>37585</v>
      </c>
      <c r="P191" s="41"/>
      <c r="Q191" s="42"/>
      <c r="R191" s="43"/>
      <c r="W191" s="39">
        <v>37585</v>
      </c>
      <c r="X191" s="41">
        <v>66</v>
      </c>
      <c r="Y191" s="42">
        <v>0</v>
      </c>
      <c r="Z191" s="43">
        <v>66</v>
      </c>
    </row>
    <row r="192" spans="1:26" x14ac:dyDescent="0.2">
      <c r="A192" s="39">
        <v>37572</v>
      </c>
      <c r="H192" s="141">
        <v>37572</v>
      </c>
      <c r="I192" s="142">
        <v>116.864</v>
      </c>
      <c r="J192" s="142">
        <v>62.126999999999995</v>
      </c>
      <c r="K192" s="142">
        <v>178.99100000000001</v>
      </c>
      <c r="L192" s="40"/>
      <c r="O192" s="39">
        <v>37586</v>
      </c>
      <c r="P192" s="41"/>
      <c r="Q192" s="42"/>
      <c r="R192" s="43"/>
      <c r="W192" s="39">
        <v>37586</v>
      </c>
      <c r="X192" s="41">
        <v>299.2</v>
      </c>
      <c r="Y192" s="42">
        <v>0</v>
      </c>
      <c r="Z192" s="43">
        <v>299.2</v>
      </c>
    </row>
    <row r="193" spans="1:26" x14ac:dyDescent="0.2">
      <c r="A193" s="39">
        <v>37573</v>
      </c>
      <c r="H193" s="141">
        <v>37573</v>
      </c>
      <c r="I193" s="142">
        <v>319.88</v>
      </c>
      <c r="J193" s="142">
        <v>236</v>
      </c>
      <c r="K193" s="142">
        <v>555.87999999999988</v>
      </c>
      <c r="L193" s="40"/>
      <c r="O193" s="39">
        <v>37587</v>
      </c>
      <c r="P193" s="41"/>
      <c r="Q193" s="42"/>
      <c r="R193" s="43"/>
      <c r="W193" s="39">
        <v>37587</v>
      </c>
      <c r="X193" s="41">
        <v>4.4000000000000004</v>
      </c>
      <c r="Y193" s="42">
        <v>0</v>
      </c>
      <c r="Z193" s="43">
        <v>4.4000000000000004</v>
      </c>
    </row>
    <row r="194" spans="1:26" x14ac:dyDescent="0.2">
      <c r="A194" s="39">
        <v>37574</v>
      </c>
      <c r="H194" s="141">
        <v>37574</v>
      </c>
      <c r="I194" s="142">
        <v>84.198399999999992</v>
      </c>
      <c r="J194" s="142">
        <v>0.6018</v>
      </c>
      <c r="K194" s="142">
        <v>84.800200000000004</v>
      </c>
      <c r="L194" s="40"/>
      <c r="O194" s="39">
        <v>37592</v>
      </c>
      <c r="P194" s="41"/>
      <c r="Q194" s="42"/>
      <c r="R194" s="43"/>
      <c r="W194" s="39">
        <v>37592</v>
      </c>
      <c r="X194" s="41">
        <v>211.2</v>
      </c>
      <c r="Y194" s="42">
        <v>0</v>
      </c>
      <c r="Z194" s="43">
        <v>211.2</v>
      </c>
    </row>
    <row r="195" spans="1:26" x14ac:dyDescent="0.2">
      <c r="A195" s="39">
        <v>37575</v>
      </c>
      <c r="H195" s="141">
        <v>37575</v>
      </c>
      <c r="I195" s="142">
        <v>1295.0608000000002</v>
      </c>
      <c r="J195" s="142">
        <v>69.62</v>
      </c>
      <c r="K195" s="142">
        <v>1364.6808000000001</v>
      </c>
      <c r="L195" s="40"/>
      <c r="O195" s="39">
        <v>37593</v>
      </c>
      <c r="P195" s="41"/>
      <c r="Q195" s="42"/>
      <c r="R195" s="43"/>
      <c r="W195" s="39">
        <v>37593</v>
      </c>
      <c r="X195" s="41">
        <v>151.80000000000001</v>
      </c>
      <c r="Y195" s="42">
        <v>0</v>
      </c>
      <c r="Z195" s="43">
        <v>151.80000000000001</v>
      </c>
    </row>
    <row r="196" spans="1:26" x14ac:dyDescent="0.2">
      <c r="A196" s="39">
        <v>37576</v>
      </c>
      <c r="H196" s="141">
        <v>37576</v>
      </c>
      <c r="I196" s="142">
        <v>141.68</v>
      </c>
      <c r="J196" s="142">
        <v>14.75</v>
      </c>
      <c r="K196" s="142">
        <v>156.43</v>
      </c>
      <c r="L196" s="40"/>
      <c r="O196" s="39">
        <v>37595</v>
      </c>
      <c r="P196" s="41"/>
      <c r="Q196" s="42"/>
      <c r="R196" s="43"/>
      <c r="W196" s="39">
        <v>37595</v>
      </c>
      <c r="X196" s="41">
        <v>19.8</v>
      </c>
      <c r="Y196" s="42">
        <v>0</v>
      </c>
      <c r="Z196" s="43">
        <v>19.8</v>
      </c>
    </row>
    <row r="197" spans="1:26" x14ac:dyDescent="0.2">
      <c r="A197" s="39">
        <v>37577</v>
      </c>
      <c r="H197" s="141">
        <v>37577</v>
      </c>
      <c r="I197" s="142">
        <v>1206.92</v>
      </c>
      <c r="J197" s="142">
        <v>8.85</v>
      </c>
      <c r="K197" s="142">
        <v>1215.7700000000002</v>
      </c>
      <c r="L197" s="40"/>
      <c r="O197" s="39">
        <v>37596</v>
      </c>
      <c r="P197" s="41"/>
      <c r="Q197" s="42"/>
      <c r="R197" s="43"/>
      <c r="W197" s="39">
        <v>37596</v>
      </c>
      <c r="X197" s="41">
        <v>15.4</v>
      </c>
      <c r="Y197" s="42">
        <v>0</v>
      </c>
      <c r="Z197" s="43">
        <v>15.4</v>
      </c>
    </row>
    <row r="198" spans="1:26" x14ac:dyDescent="0.2">
      <c r="A198" s="39">
        <v>37578</v>
      </c>
      <c r="H198" s="141">
        <v>37578</v>
      </c>
      <c r="I198" s="142">
        <v>596.46399999999994</v>
      </c>
      <c r="J198" s="142">
        <v>0</v>
      </c>
      <c r="K198" s="142">
        <v>596.46399999999994</v>
      </c>
      <c r="L198" s="40"/>
      <c r="O198" s="39">
        <v>37601</v>
      </c>
      <c r="P198" s="41"/>
      <c r="Q198" s="42"/>
      <c r="R198" s="43"/>
      <c r="W198" s="39">
        <v>37601</v>
      </c>
      <c r="X198" s="41">
        <v>11</v>
      </c>
      <c r="Y198" s="42">
        <v>0</v>
      </c>
      <c r="Z198" s="43">
        <v>11</v>
      </c>
    </row>
    <row r="199" spans="1:26" x14ac:dyDescent="0.2">
      <c r="A199" s="39">
        <v>37579</v>
      </c>
      <c r="H199" s="141">
        <v>37579</v>
      </c>
      <c r="I199" s="142">
        <v>924.87999999999988</v>
      </c>
      <c r="J199" s="142">
        <v>0</v>
      </c>
      <c r="K199" s="142">
        <v>924.87999999999988</v>
      </c>
      <c r="L199" s="40"/>
      <c r="O199" s="39">
        <v>37610</v>
      </c>
      <c r="P199" s="41"/>
      <c r="Q199" s="42"/>
      <c r="R199" s="43"/>
      <c r="W199" s="39">
        <v>37610</v>
      </c>
      <c r="X199" s="41">
        <v>46.2</v>
      </c>
      <c r="Y199" s="42">
        <v>0</v>
      </c>
      <c r="Z199" s="43">
        <v>46.2</v>
      </c>
    </row>
    <row r="200" spans="1:26" x14ac:dyDescent="0.2">
      <c r="A200" s="39">
        <v>37580</v>
      </c>
      <c r="H200" s="141">
        <v>37580</v>
      </c>
      <c r="I200" s="142">
        <v>354.99200000000002</v>
      </c>
      <c r="J200" s="142">
        <v>0</v>
      </c>
      <c r="K200" s="142">
        <v>354.99200000000002</v>
      </c>
      <c r="L200" s="40"/>
      <c r="O200" s="39">
        <v>37614</v>
      </c>
      <c r="P200" s="41"/>
      <c r="Q200" s="42"/>
      <c r="R200" s="43"/>
      <c r="W200" s="39">
        <v>37614</v>
      </c>
      <c r="X200" s="41">
        <v>149.6</v>
      </c>
      <c r="Y200" s="42">
        <v>29.5</v>
      </c>
      <c r="Z200" s="43">
        <v>179.1</v>
      </c>
    </row>
    <row r="201" spans="1:26" x14ac:dyDescent="0.2">
      <c r="A201" s="39">
        <v>37581</v>
      </c>
      <c r="H201" s="141">
        <v>37581</v>
      </c>
      <c r="I201" s="142">
        <v>587.84</v>
      </c>
      <c r="J201" s="142">
        <v>29.5</v>
      </c>
      <c r="K201" s="142">
        <v>617.34</v>
      </c>
      <c r="L201" s="40"/>
      <c r="O201" s="39">
        <v>37616</v>
      </c>
      <c r="P201" s="41"/>
      <c r="Q201" s="42"/>
      <c r="R201" s="43"/>
      <c r="W201" s="39">
        <v>37616</v>
      </c>
      <c r="X201" s="41">
        <v>167.2</v>
      </c>
      <c r="Y201" s="42">
        <v>0</v>
      </c>
      <c r="Z201" s="43">
        <v>167.2</v>
      </c>
    </row>
    <row r="202" spans="1:26" x14ac:dyDescent="0.2">
      <c r="A202" s="39">
        <v>37582</v>
      </c>
      <c r="H202" s="141">
        <v>37582</v>
      </c>
      <c r="I202" s="142">
        <v>13.2</v>
      </c>
      <c r="J202" s="142">
        <v>0</v>
      </c>
      <c r="K202" s="142">
        <v>13.2</v>
      </c>
      <c r="L202" s="40"/>
      <c r="O202" s="39">
        <v>37617</v>
      </c>
      <c r="P202" s="41"/>
      <c r="Q202" s="42"/>
      <c r="R202" s="43"/>
      <c r="W202" s="39">
        <v>37617</v>
      </c>
      <c r="X202" s="41">
        <v>39.6</v>
      </c>
      <c r="Y202" s="42">
        <v>0</v>
      </c>
      <c r="Z202" s="43">
        <v>39.6</v>
      </c>
    </row>
    <row r="203" spans="1:26" x14ac:dyDescent="0.2">
      <c r="A203" s="39">
        <v>37583</v>
      </c>
      <c r="H203" s="141">
        <v>37583</v>
      </c>
      <c r="I203" s="142">
        <v>10.56</v>
      </c>
      <c r="J203" s="142">
        <v>0</v>
      </c>
      <c r="K203" s="142">
        <v>10.56</v>
      </c>
      <c r="L203" s="40"/>
      <c r="O203" s="39">
        <v>37619</v>
      </c>
      <c r="P203" s="41"/>
      <c r="Q203" s="42"/>
      <c r="R203" s="43"/>
      <c r="W203" s="39">
        <v>37619</v>
      </c>
      <c r="X203" s="41">
        <v>39.6</v>
      </c>
      <c r="Y203" s="42">
        <v>0</v>
      </c>
      <c r="Z203" s="43">
        <v>39.6</v>
      </c>
    </row>
    <row r="204" spans="1:26" x14ac:dyDescent="0.2">
      <c r="A204" s="39">
        <v>37584</v>
      </c>
      <c r="H204" s="141">
        <v>37584</v>
      </c>
      <c r="I204" s="142">
        <v>829.27679999999998</v>
      </c>
      <c r="J204" s="142">
        <v>81.419999999999987</v>
      </c>
      <c r="K204" s="142">
        <v>910.69679999999994</v>
      </c>
      <c r="L204" s="40"/>
      <c r="O204" s="39">
        <v>37623</v>
      </c>
      <c r="P204" s="41"/>
      <c r="Q204" s="42"/>
      <c r="R204" s="43"/>
      <c r="W204" s="39">
        <v>37623</v>
      </c>
      <c r="X204" s="41">
        <v>149.6</v>
      </c>
      <c r="Y204" s="42">
        <v>82.6</v>
      </c>
      <c r="Z204" s="43">
        <v>232.20000000000002</v>
      </c>
    </row>
    <row r="205" spans="1:26" x14ac:dyDescent="0.2">
      <c r="A205" s="39">
        <v>37585</v>
      </c>
      <c r="H205" s="141">
        <v>37585</v>
      </c>
      <c r="I205" s="142">
        <v>399.036</v>
      </c>
      <c r="J205" s="142">
        <v>0</v>
      </c>
      <c r="K205" s="142">
        <v>399.036</v>
      </c>
      <c r="L205" s="40"/>
      <c r="O205" s="39">
        <v>37624</v>
      </c>
      <c r="P205" s="41"/>
      <c r="Q205" s="42"/>
      <c r="R205" s="43"/>
      <c r="W205" s="39">
        <v>37624</v>
      </c>
      <c r="X205" s="41">
        <v>57.2</v>
      </c>
      <c r="Y205" s="42">
        <v>0</v>
      </c>
      <c r="Z205" s="43">
        <v>57.2</v>
      </c>
    </row>
    <row r="206" spans="1:26" x14ac:dyDescent="0.2">
      <c r="A206" s="39">
        <v>37586</v>
      </c>
      <c r="H206" s="141">
        <v>37586</v>
      </c>
      <c r="I206" s="142">
        <v>1141.624</v>
      </c>
      <c r="J206" s="142">
        <v>100.89</v>
      </c>
      <c r="K206" s="142">
        <v>1242.5139999999999</v>
      </c>
      <c r="L206" s="40"/>
      <c r="O206" s="39">
        <v>37626</v>
      </c>
      <c r="P206" s="41"/>
      <c r="Q206" s="42"/>
      <c r="R206" s="43"/>
      <c r="W206" s="39">
        <v>37626</v>
      </c>
      <c r="X206" s="41">
        <v>176</v>
      </c>
      <c r="Y206" s="42">
        <v>0</v>
      </c>
      <c r="Z206" s="43">
        <v>176</v>
      </c>
    </row>
    <row r="207" spans="1:26" x14ac:dyDescent="0.2">
      <c r="A207" s="39">
        <v>37587</v>
      </c>
      <c r="H207" s="141">
        <v>37587</v>
      </c>
      <c r="I207" s="142">
        <v>358.68799999999999</v>
      </c>
      <c r="J207" s="142">
        <v>0</v>
      </c>
      <c r="K207" s="142">
        <v>358.68799999999999</v>
      </c>
      <c r="L207" s="40"/>
      <c r="O207" s="39">
        <v>37627</v>
      </c>
      <c r="P207" s="41"/>
      <c r="Q207" s="42"/>
      <c r="R207" s="43"/>
      <c r="W207" s="39">
        <v>37627</v>
      </c>
      <c r="X207" s="41">
        <v>523.6</v>
      </c>
      <c r="Y207" s="42">
        <v>0</v>
      </c>
      <c r="Z207" s="43">
        <v>523.6</v>
      </c>
    </row>
    <row r="208" spans="1:26" x14ac:dyDescent="0.2">
      <c r="A208" s="39">
        <v>37588</v>
      </c>
      <c r="H208" s="141">
        <v>37588</v>
      </c>
      <c r="I208" s="142">
        <v>257.22400000000005</v>
      </c>
      <c r="J208" s="142">
        <v>0</v>
      </c>
      <c r="K208" s="142">
        <v>257.22400000000005</v>
      </c>
      <c r="L208" s="40"/>
      <c r="O208" s="39">
        <v>37628</v>
      </c>
      <c r="P208" s="41"/>
      <c r="Q208" s="42"/>
      <c r="R208" s="43"/>
      <c r="W208" s="39">
        <v>37628</v>
      </c>
      <c r="X208" s="41">
        <v>41.8</v>
      </c>
      <c r="Y208" s="42">
        <v>0</v>
      </c>
      <c r="Z208" s="43">
        <v>41.8</v>
      </c>
    </row>
    <row r="209" spans="1:26" x14ac:dyDescent="0.2">
      <c r="A209" s="39">
        <v>37590</v>
      </c>
      <c r="H209" s="141">
        <v>37590</v>
      </c>
      <c r="I209" s="142">
        <v>288.81599999999997</v>
      </c>
      <c r="J209" s="142">
        <v>0</v>
      </c>
      <c r="K209" s="142">
        <v>288.81599999999997</v>
      </c>
      <c r="L209" s="40"/>
      <c r="O209" s="39">
        <v>37630</v>
      </c>
      <c r="P209" s="41"/>
      <c r="Q209" s="42"/>
      <c r="R209" s="43"/>
      <c r="W209" s="39">
        <v>37630</v>
      </c>
      <c r="X209" s="41">
        <v>242</v>
      </c>
      <c r="Y209" s="42">
        <v>0</v>
      </c>
      <c r="Z209" s="43">
        <v>242</v>
      </c>
    </row>
    <row r="210" spans="1:26" x14ac:dyDescent="0.2">
      <c r="A210" s="39">
        <v>37591</v>
      </c>
      <c r="H210" s="141">
        <v>37591</v>
      </c>
      <c r="I210" s="142">
        <v>316.8</v>
      </c>
      <c r="J210" s="142">
        <v>59</v>
      </c>
      <c r="K210" s="142">
        <v>375.8</v>
      </c>
      <c r="L210" s="40"/>
      <c r="O210" s="39">
        <v>37631</v>
      </c>
      <c r="P210" s="41"/>
      <c r="Q210" s="42"/>
      <c r="R210" s="43"/>
      <c r="W210" s="39">
        <v>37631</v>
      </c>
      <c r="X210" s="41">
        <v>13.2</v>
      </c>
      <c r="Y210" s="42">
        <v>0</v>
      </c>
      <c r="Z210" s="43">
        <v>13.2</v>
      </c>
    </row>
    <row r="211" spans="1:26" x14ac:dyDescent="0.2">
      <c r="A211" s="39">
        <v>37592</v>
      </c>
      <c r="H211" s="141">
        <v>37592</v>
      </c>
      <c r="I211" s="142">
        <v>6033.808</v>
      </c>
      <c r="J211" s="142">
        <v>987.07</v>
      </c>
      <c r="K211" s="142">
        <v>7020.8779999999997</v>
      </c>
      <c r="L211" s="40"/>
      <c r="O211" s="39">
        <v>37636</v>
      </c>
      <c r="P211" s="41"/>
      <c r="Q211" s="42"/>
      <c r="R211" s="43"/>
      <c r="W211" s="39">
        <v>37636</v>
      </c>
      <c r="X211" s="41">
        <v>13.2</v>
      </c>
      <c r="Y211" s="42">
        <v>0</v>
      </c>
      <c r="Z211" s="43">
        <v>13.2</v>
      </c>
    </row>
    <row r="212" spans="1:26" x14ac:dyDescent="0.2">
      <c r="A212" s="39">
        <v>37593</v>
      </c>
      <c r="H212" s="141">
        <v>37593</v>
      </c>
      <c r="I212" s="142">
        <v>1727.0351999999998</v>
      </c>
      <c r="J212" s="142">
        <v>17.7</v>
      </c>
      <c r="K212" s="142">
        <v>1744.7352000000001</v>
      </c>
      <c r="L212" s="40"/>
      <c r="O212" s="39">
        <v>37638</v>
      </c>
      <c r="P212" s="41"/>
      <c r="Q212" s="42"/>
      <c r="R212" s="43"/>
      <c r="W212" s="39">
        <v>37638</v>
      </c>
      <c r="X212" s="41">
        <v>8.8000000000000007</v>
      </c>
      <c r="Y212" s="42">
        <v>0</v>
      </c>
      <c r="Z212" s="43">
        <v>8.8000000000000007</v>
      </c>
    </row>
    <row r="213" spans="1:26" x14ac:dyDescent="0.2">
      <c r="A213" s="39">
        <v>37594</v>
      </c>
      <c r="H213" s="141">
        <v>37594</v>
      </c>
      <c r="I213" s="142">
        <v>513.12800000000004</v>
      </c>
      <c r="J213" s="142">
        <v>17.7</v>
      </c>
      <c r="K213" s="142">
        <v>530.82799999999997</v>
      </c>
      <c r="L213" s="40"/>
      <c r="O213" s="39">
        <v>37648</v>
      </c>
      <c r="P213" s="41"/>
      <c r="Q213" s="42"/>
      <c r="R213" s="43"/>
      <c r="W213" s="39">
        <v>37648</v>
      </c>
      <c r="X213" s="41">
        <v>99</v>
      </c>
      <c r="Y213" s="42">
        <v>0</v>
      </c>
      <c r="Z213" s="43">
        <v>99</v>
      </c>
    </row>
    <row r="214" spans="1:26" x14ac:dyDescent="0.2">
      <c r="A214" s="39">
        <v>37595</v>
      </c>
      <c r="H214" s="141">
        <v>37595</v>
      </c>
      <c r="I214" s="142">
        <v>510.4</v>
      </c>
      <c r="J214" s="142">
        <v>0</v>
      </c>
      <c r="K214" s="142">
        <v>510.4</v>
      </c>
      <c r="L214" s="40"/>
      <c r="O214" s="39">
        <v>37649</v>
      </c>
      <c r="P214" s="41"/>
      <c r="Q214" s="42"/>
      <c r="R214" s="43"/>
      <c r="W214" s="39">
        <v>37649</v>
      </c>
      <c r="X214" s="41">
        <v>1238.5999999999999</v>
      </c>
      <c r="Y214" s="42">
        <v>106.2</v>
      </c>
      <c r="Z214" s="43">
        <v>1344.8000000000002</v>
      </c>
    </row>
    <row r="215" spans="1:26" x14ac:dyDescent="0.2">
      <c r="A215" s="39">
        <v>37596</v>
      </c>
      <c r="H215" s="141">
        <v>37596</v>
      </c>
      <c r="I215" s="142">
        <v>522.72</v>
      </c>
      <c r="J215" s="142">
        <v>8.85</v>
      </c>
      <c r="K215" s="142">
        <v>531.57000000000005</v>
      </c>
      <c r="L215" s="40"/>
      <c r="O215" s="39">
        <v>37650</v>
      </c>
      <c r="P215" s="41"/>
      <c r="Q215" s="42"/>
      <c r="R215" s="43"/>
      <c r="W215" s="39">
        <v>37650</v>
      </c>
      <c r="X215" s="41">
        <v>90.64</v>
      </c>
      <c r="Y215" s="42">
        <v>0</v>
      </c>
      <c r="Z215" s="43">
        <v>90.64</v>
      </c>
    </row>
    <row r="216" spans="1:26" x14ac:dyDescent="0.2">
      <c r="A216" s="39">
        <v>37597</v>
      </c>
      <c r="H216" s="141">
        <v>37597</v>
      </c>
      <c r="I216" s="142">
        <v>310.2</v>
      </c>
      <c r="J216" s="142">
        <v>0</v>
      </c>
      <c r="K216" s="142">
        <v>310.2</v>
      </c>
      <c r="L216" s="40"/>
      <c r="O216" s="39">
        <v>37652</v>
      </c>
      <c r="P216" s="41"/>
      <c r="Q216" s="42"/>
      <c r="R216" s="43"/>
      <c r="W216" s="39">
        <v>37652</v>
      </c>
      <c r="X216" s="41">
        <v>125.84</v>
      </c>
      <c r="Y216" s="42">
        <v>14.75</v>
      </c>
      <c r="Z216" s="43">
        <v>140.59</v>
      </c>
    </row>
    <row r="217" spans="1:26" x14ac:dyDescent="0.2">
      <c r="A217" s="39">
        <v>37598</v>
      </c>
      <c r="H217" s="141">
        <v>37598</v>
      </c>
      <c r="I217" s="142">
        <v>173.54480000000001</v>
      </c>
      <c r="J217" s="142">
        <v>8.85</v>
      </c>
      <c r="K217" s="142">
        <v>182.3948</v>
      </c>
      <c r="L217" s="40"/>
      <c r="O217" s="39">
        <v>37655</v>
      </c>
      <c r="P217" s="41"/>
      <c r="Q217" s="42"/>
      <c r="R217" s="43"/>
      <c r="W217" s="39">
        <v>37655</v>
      </c>
      <c r="X217" s="41">
        <v>26.4</v>
      </c>
      <c r="Y217" s="42">
        <v>23.599999999999998</v>
      </c>
      <c r="Z217" s="43">
        <v>50</v>
      </c>
    </row>
    <row r="218" spans="1:26" x14ac:dyDescent="0.2">
      <c r="A218" s="39">
        <v>37599</v>
      </c>
      <c r="H218" s="141">
        <v>37599</v>
      </c>
      <c r="I218" s="142">
        <v>293.04000000000002</v>
      </c>
      <c r="J218" s="142">
        <v>0</v>
      </c>
      <c r="K218" s="142">
        <v>293.04000000000002</v>
      </c>
      <c r="L218" s="40"/>
      <c r="O218" s="39">
        <v>37656</v>
      </c>
      <c r="P218" s="41"/>
      <c r="Q218" s="42"/>
      <c r="R218" s="43"/>
      <c r="W218" s="39">
        <v>37656</v>
      </c>
      <c r="X218" s="41">
        <v>129.35999999999999</v>
      </c>
      <c r="Y218" s="42">
        <v>41.3</v>
      </c>
      <c r="Z218" s="43">
        <v>170.66</v>
      </c>
    </row>
    <row r="219" spans="1:26" x14ac:dyDescent="0.2">
      <c r="A219" s="39">
        <v>37600</v>
      </c>
      <c r="H219" s="141">
        <v>37600</v>
      </c>
      <c r="I219" s="142">
        <v>24.64</v>
      </c>
      <c r="J219" s="142">
        <v>0</v>
      </c>
      <c r="K219" s="142">
        <v>24.64</v>
      </c>
      <c r="L219" s="40"/>
      <c r="O219" s="39">
        <v>37657</v>
      </c>
      <c r="P219" s="41"/>
      <c r="Q219" s="42"/>
      <c r="R219" s="43"/>
      <c r="W219" s="39">
        <v>37657</v>
      </c>
      <c r="X219" s="41">
        <v>15.84</v>
      </c>
      <c r="Y219" s="42">
        <v>0</v>
      </c>
      <c r="Z219" s="43">
        <v>15.84</v>
      </c>
    </row>
    <row r="220" spans="1:26" x14ac:dyDescent="0.2">
      <c r="A220" s="39">
        <v>37601</v>
      </c>
      <c r="H220" s="141">
        <v>37601</v>
      </c>
      <c r="I220" s="142">
        <v>416.24</v>
      </c>
      <c r="J220" s="142">
        <v>8.85</v>
      </c>
      <c r="K220" s="142">
        <v>425.09000000000003</v>
      </c>
      <c r="L220" s="40"/>
      <c r="O220" s="39">
        <v>37659</v>
      </c>
      <c r="P220" s="41"/>
      <c r="Q220" s="42"/>
      <c r="R220" s="43"/>
      <c r="W220" s="39">
        <v>37659</v>
      </c>
      <c r="X220" s="41">
        <v>4.2240000000000002</v>
      </c>
      <c r="Y220" s="42">
        <v>0</v>
      </c>
      <c r="Z220" s="43">
        <v>4.2240000000000002</v>
      </c>
    </row>
    <row r="221" spans="1:26" x14ac:dyDescent="0.2">
      <c r="A221" s="39">
        <v>37602</v>
      </c>
      <c r="H221" s="141">
        <v>37602</v>
      </c>
      <c r="I221" s="142">
        <v>25.52</v>
      </c>
      <c r="J221" s="142">
        <v>0</v>
      </c>
      <c r="K221" s="142">
        <v>25.52</v>
      </c>
      <c r="L221" s="40"/>
      <c r="O221" s="39">
        <v>37662</v>
      </c>
      <c r="P221" s="41"/>
      <c r="Q221" s="42"/>
      <c r="R221" s="43"/>
      <c r="W221" s="39">
        <v>37662</v>
      </c>
      <c r="X221" s="41">
        <v>79.2</v>
      </c>
      <c r="Y221" s="42">
        <v>0</v>
      </c>
      <c r="Z221" s="43">
        <v>79.2</v>
      </c>
    </row>
    <row r="222" spans="1:26" x14ac:dyDescent="0.2">
      <c r="A222" s="39">
        <v>37603</v>
      </c>
      <c r="H222" s="141">
        <v>37603</v>
      </c>
      <c r="I222" s="142">
        <v>165.44</v>
      </c>
      <c r="J222" s="142">
        <v>0</v>
      </c>
      <c r="K222" s="142">
        <v>165.44</v>
      </c>
      <c r="L222" s="40"/>
      <c r="O222" s="39">
        <v>37663</v>
      </c>
      <c r="P222" s="41"/>
      <c r="Q222" s="42"/>
      <c r="R222" s="43"/>
      <c r="W222" s="39">
        <v>37663</v>
      </c>
      <c r="X222" s="41">
        <v>675.40000000000009</v>
      </c>
      <c r="Y222" s="42">
        <v>0</v>
      </c>
      <c r="Z222" s="43">
        <v>675.40000000000009</v>
      </c>
    </row>
    <row r="223" spans="1:26" x14ac:dyDescent="0.2">
      <c r="A223" s="39">
        <v>37604</v>
      </c>
      <c r="H223" s="141">
        <v>37604</v>
      </c>
      <c r="I223" s="142">
        <v>257.84000000000003</v>
      </c>
      <c r="J223" s="142">
        <v>0</v>
      </c>
      <c r="K223" s="142">
        <v>257.84000000000003</v>
      </c>
      <c r="L223" s="40"/>
      <c r="O223" s="39">
        <v>37664</v>
      </c>
      <c r="P223" s="41"/>
      <c r="Q223" s="42"/>
      <c r="R223" s="43"/>
      <c r="W223" s="39">
        <v>37664</v>
      </c>
      <c r="X223" s="41">
        <v>44</v>
      </c>
      <c r="Y223" s="42">
        <v>0</v>
      </c>
      <c r="Z223" s="43">
        <v>44</v>
      </c>
    </row>
    <row r="224" spans="1:26" x14ac:dyDescent="0.2">
      <c r="A224" s="39">
        <v>37605</v>
      </c>
      <c r="H224" s="141">
        <v>37605</v>
      </c>
      <c r="I224" s="142">
        <v>29.04</v>
      </c>
      <c r="J224" s="142">
        <v>0</v>
      </c>
      <c r="K224" s="142">
        <v>29.04</v>
      </c>
      <c r="L224" s="40"/>
      <c r="O224" s="39">
        <v>37666</v>
      </c>
      <c r="P224" s="41"/>
      <c r="Q224" s="42"/>
      <c r="R224" s="43"/>
      <c r="W224" s="39">
        <v>37666</v>
      </c>
      <c r="X224" s="41">
        <v>11.616000000000001</v>
      </c>
      <c r="Y224" s="42">
        <v>0</v>
      </c>
      <c r="Z224" s="43">
        <v>11.616000000000001</v>
      </c>
    </row>
    <row r="225" spans="1:26" x14ac:dyDescent="0.2">
      <c r="A225" s="39">
        <v>37606</v>
      </c>
      <c r="H225" s="141">
        <v>37606</v>
      </c>
      <c r="I225" s="142">
        <v>18.04</v>
      </c>
      <c r="J225" s="142">
        <v>0</v>
      </c>
      <c r="K225" s="142">
        <v>18.04</v>
      </c>
      <c r="L225" s="40"/>
      <c r="O225" s="39">
        <v>37676</v>
      </c>
      <c r="P225" s="41"/>
      <c r="Q225" s="42"/>
      <c r="R225" s="43"/>
      <c r="W225" s="39">
        <v>37676</v>
      </c>
      <c r="X225" s="41">
        <v>425.03999999999996</v>
      </c>
      <c r="Y225" s="42">
        <v>0</v>
      </c>
      <c r="Z225" s="43">
        <v>425.03999999999996</v>
      </c>
    </row>
    <row r="226" spans="1:26" x14ac:dyDescent="0.2">
      <c r="A226" s="39">
        <v>37607</v>
      </c>
      <c r="H226" s="141">
        <v>37607</v>
      </c>
      <c r="I226" s="142">
        <v>71.72</v>
      </c>
      <c r="J226" s="142">
        <v>0</v>
      </c>
      <c r="K226" s="142">
        <v>71.72</v>
      </c>
      <c r="L226" s="40"/>
      <c r="O226" s="39">
        <v>37679</v>
      </c>
      <c r="P226" s="41"/>
      <c r="Q226" s="42"/>
      <c r="R226" s="43"/>
      <c r="W226" s="39">
        <v>37679</v>
      </c>
      <c r="X226" s="41">
        <v>95.92</v>
      </c>
      <c r="Y226" s="42">
        <v>0</v>
      </c>
      <c r="Z226" s="43">
        <v>95.92</v>
      </c>
    </row>
    <row r="227" spans="1:26" x14ac:dyDescent="0.2">
      <c r="A227" s="39">
        <v>37608</v>
      </c>
      <c r="H227" s="141">
        <v>37608</v>
      </c>
      <c r="I227" s="142">
        <v>67.760000000000005</v>
      </c>
      <c r="J227" s="142">
        <v>0</v>
      </c>
      <c r="K227" s="142">
        <v>67.760000000000005</v>
      </c>
      <c r="L227" s="40"/>
      <c r="O227" s="39">
        <v>37680</v>
      </c>
      <c r="P227" s="41"/>
      <c r="Q227" s="42"/>
      <c r="R227" s="43"/>
      <c r="W227" s="39">
        <v>37680</v>
      </c>
      <c r="X227" s="41">
        <v>22.704000000000001</v>
      </c>
      <c r="Y227" s="42">
        <v>0</v>
      </c>
      <c r="Z227" s="43">
        <v>22.704000000000001</v>
      </c>
    </row>
    <row r="228" spans="1:26" x14ac:dyDescent="0.2">
      <c r="A228" s="39">
        <v>37609</v>
      </c>
      <c r="H228" s="141">
        <v>37609</v>
      </c>
      <c r="I228" s="142">
        <v>15.4</v>
      </c>
      <c r="J228" s="142">
        <v>0</v>
      </c>
      <c r="K228" s="142">
        <v>15.4</v>
      </c>
      <c r="L228" s="40"/>
      <c r="O228" s="39">
        <v>37682</v>
      </c>
      <c r="P228" s="41"/>
      <c r="Q228" s="42"/>
      <c r="R228" s="43"/>
      <c r="W228" s="39">
        <v>37682</v>
      </c>
      <c r="X228" s="41">
        <v>26.4</v>
      </c>
      <c r="Y228" s="42">
        <v>14.75</v>
      </c>
      <c r="Z228" s="43">
        <v>41.15</v>
      </c>
    </row>
    <row r="229" spans="1:26" x14ac:dyDescent="0.2">
      <c r="A229" s="39">
        <v>37610</v>
      </c>
      <c r="H229" s="141">
        <v>37610</v>
      </c>
      <c r="I229" s="142">
        <v>638.83600000000001</v>
      </c>
      <c r="J229" s="142">
        <v>5.8999999999999995</v>
      </c>
      <c r="K229" s="142">
        <v>644.7360000000001</v>
      </c>
      <c r="L229" s="40"/>
      <c r="O229" s="39">
        <v>37683</v>
      </c>
      <c r="P229" s="41"/>
      <c r="Q229" s="42"/>
      <c r="R229" s="43"/>
      <c r="W229" s="39">
        <v>37683</v>
      </c>
      <c r="X229" s="41">
        <v>679.8</v>
      </c>
      <c r="Y229" s="42">
        <v>94.4</v>
      </c>
      <c r="Z229" s="43">
        <v>774.2</v>
      </c>
    </row>
    <row r="230" spans="1:26" x14ac:dyDescent="0.2">
      <c r="A230" s="39">
        <v>37611</v>
      </c>
      <c r="H230" s="141">
        <v>37611</v>
      </c>
      <c r="I230" s="142">
        <v>6.16</v>
      </c>
      <c r="J230" s="142">
        <v>0</v>
      </c>
      <c r="K230" s="142">
        <v>6.16</v>
      </c>
      <c r="L230" s="40"/>
      <c r="O230" s="39">
        <v>37684</v>
      </c>
      <c r="P230" s="41"/>
      <c r="Q230" s="42"/>
      <c r="R230" s="43"/>
      <c r="W230" s="39">
        <v>37684</v>
      </c>
      <c r="X230" s="41">
        <v>1024.5840000000001</v>
      </c>
      <c r="Y230" s="42">
        <v>194.7</v>
      </c>
      <c r="Z230" s="43">
        <v>1219.2840000000001</v>
      </c>
    </row>
    <row r="231" spans="1:26" x14ac:dyDescent="0.2">
      <c r="A231" s="39">
        <v>37612</v>
      </c>
      <c r="H231" s="141">
        <v>37612</v>
      </c>
      <c r="I231" s="142">
        <v>250.88800000000001</v>
      </c>
      <c r="J231" s="142">
        <v>0</v>
      </c>
      <c r="K231" s="142">
        <v>250.88800000000001</v>
      </c>
      <c r="L231" s="40"/>
      <c r="O231" s="39">
        <v>37685</v>
      </c>
      <c r="P231" s="41"/>
      <c r="Q231" s="42"/>
      <c r="R231" s="43"/>
      <c r="W231" s="39">
        <v>37685</v>
      </c>
      <c r="X231" s="41">
        <v>325.86400000000003</v>
      </c>
      <c r="Y231" s="42">
        <v>73.75</v>
      </c>
      <c r="Z231" s="43">
        <v>399.61400000000003</v>
      </c>
    </row>
    <row r="232" spans="1:26" x14ac:dyDescent="0.2">
      <c r="A232" s="39">
        <v>37613</v>
      </c>
      <c r="H232" s="141">
        <v>37613</v>
      </c>
      <c r="I232" s="142">
        <v>22</v>
      </c>
      <c r="J232" s="142">
        <v>0</v>
      </c>
      <c r="K232" s="142">
        <v>22</v>
      </c>
      <c r="L232" s="40"/>
      <c r="O232" s="39">
        <v>37686</v>
      </c>
      <c r="P232" s="41"/>
      <c r="Q232" s="42"/>
      <c r="R232" s="43"/>
      <c r="W232" s="39">
        <v>37686</v>
      </c>
      <c r="X232" s="41">
        <v>267.87200000000001</v>
      </c>
      <c r="Y232" s="42">
        <v>41.3</v>
      </c>
      <c r="Z232" s="43">
        <v>309.17200000000003</v>
      </c>
    </row>
    <row r="233" spans="1:26" x14ac:dyDescent="0.2">
      <c r="A233" s="39">
        <v>37614</v>
      </c>
      <c r="H233" s="141">
        <v>37614</v>
      </c>
      <c r="I233" s="142">
        <v>688.89039999999989</v>
      </c>
      <c r="J233" s="142">
        <v>18.29</v>
      </c>
      <c r="K233" s="142">
        <v>707.18039999999996</v>
      </c>
      <c r="L233" s="40"/>
      <c r="O233" s="39">
        <v>37688</v>
      </c>
      <c r="P233" s="41"/>
      <c r="Q233" s="42"/>
      <c r="R233" s="43"/>
      <c r="W233" s="39">
        <v>37688</v>
      </c>
      <c r="X233" s="41">
        <v>5.28</v>
      </c>
      <c r="Y233" s="42">
        <v>0</v>
      </c>
      <c r="Z233" s="43">
        <v>5.28</v>
      </c>
    </row>
    <row r="234" spans="1:26" x14ac:dyDescent="0.2">
      <c r="A234" s="39">
        <v>37615</v>
      </c>
      <c r="H234" s="141">
        <v>37615</v>
      </c>
      <c r="I234" s="142">
        <v>455.048</v>
      </c>
      <c r="J234" s="142">
        <v>0</v>
      </c>
      <c r="K234" s="142">
        <v>455.048</v>
      </c>
      <c r="L234" s="40"/>
      <c r="O234" s="39">
        <v>37689</v>
      </c>
      <c r="P234" s="41"/>
      <c r="Q234" s="42"/>
      <c r="R234" s="43"/>
      <c r="W234" s="39">
        <v>37689</v>
      </c>
      <c r="X234" s="41">
        <v>145.19999999999999</v>
      </c>
      <c r="Y234" s="42">
        <v>0</v>
      </c>
      <c r="Z234" s="43">
        <v>145.19999999999999</v>
      </c>
    </row>
    <row r="235" spans="1:26" x14ac:dyDescent="0.2">
      <c r="A235" s="39">
        <v>37616</v>
      </c>
      <c r="H235" s="141">
        <v>37616</v>
      </c>
      <c r="I235" s="142">
        <v>730.40000000000009</v>
      </c>
      <c r="J235" s="142">
        <v>8.85</v>
      </c>
      <c r="K235" s="142">
        <v>739.25</v>
      </c>
      <c r="L235" s="40"/>
      <c r="O235" s="39">
        <v>37692</v>
      </c>
      <c r="P235" s="41"/>
      <c r="Q235" s="42"/>
      <c r="R235" s="43"/>
      <c r="W235" s="39">
        <v>37692</v>
      </c>
      <c r="X235" s="41">
        <v>158.4</v>
      </c>
      <c r="Y235" s="42">
        <v>59</v>
      </c>
      <c r="Z235" s="43">
        <v>217.4</v>
      </c>
    </row>
    <row r="236" spans="1:26" x14ac:dyDescent="0.2">
      <c r="A236" s="39">
        <v>37617</v>
      </c>
      <c r="H236" s="141">
        <v>37617</v>
      </c>
      <c r="I236" s="142">
        <v>639.31999999999994</v>
      </c>
      <c r="J236" s="142">
        <v>8.85</v>
      </c>
      <c r="K236" s="142">
        <v>648.16999999999996</v>
      </c>
      <c r="L236" s="40"/>
      <c r="O236" s="39">
        <v>37694</v>
      </c>
      <c r="P236" s="41"/>
      <c r="Q236" s="42"/>
      <c r="R236" s="43"/>
      <c r="W236" s="39">
        <v>37694</v>
      </c>
      <c r="X236" s="41">
        <v>26.4</v>
      </c>
      <c r="Y236" s="42">
        <v>0</v>
      </c>
      <c r="Z236" s="43">
        <v>26.4</v>
      </c>
    </row>
    <row r="237" spans="1:26" x14ac:dyDescent="0.2">
      <c r="A237" s="39">
        <v>37618</v>
      </c>
      <c r="H237" s="141">
        <v>37618</v>
      </c>
      <c r="I237" s="142">
        <v>110.44</v>
      </c>
      <c r="J237" s="142">
        <v>8.85</v>
      </c>
      <c r="K237" s="142">
        <v>119.28999999999999</v>
      </c>
      <c r="L237" s="40"/>
      <c r="O237" s="39">
        <v>37711</v>
      </c>
      <c r="P237" s="41"/>
      <c r="Q237" s="42"/>
      <c r="R237" s="43"/>
      <c r="W237" s="39">
        <v>37711</v>
      </c>
      <c r="X237" s="41">
        <v>2.64</v>
      </c>
      <c r="Y237" s="42">
        <v>0</v>
      </c>
      <c r="Z237" s="43">
        <v>2.64</v>
      </c>
    </row>
    <row r="238" spans="1:26" x14ac:dyDescent="0.2">
      <c r="A238" s="39">
        <v>37619</v>
      </c>
      <c r="H238" s="141">
        <v>37619</v>
      </c>
      <c r="I238" s="142">
        <v>332.2</v>
      </c>
      <c r="J238" s="142">
        <v>0</v>
      </c>
      <c r="K238" s="142">
        <v>332.2</v>
      </c>
      <c r="L238" s="40"/>
      <c r="O238" s="39">
        <v>37715</v>
      </c>
      <c r="P238" s="41"/>
      <c r="Q238" s="42"/>
      <c r="R238" s="43"/>
      <c r="W238" s="39">
        <v>37715</v>
      </c>
      <c r="X238" s="41">
        <v>539</v>
      </c>
      <c r="Y238" s="42">
        <v>0</v>
      </c>
      <c r="Z238" s="43">
        <v>539</v>
      </c>
    </row>
    <row r="239" spans="1:26" x14ac:dyDescent="0.2">
      <c r="A239" s="39">
        <v>37620</v>
      </c>
      <c r="H239" s="141">
        <v>37620</v>
      </c>
      <c r="I239" s="142">
        <v>57.64</v>
      </c>
      <c r="J239" s="142">
        <v>0</v>
      </c>
      <c r="K239" s="142">
        <v>57.64</v>
      </c>
      <c r="L239" s="40"/>
      <c r="O239" s="39">
        <v>37716</v>
      </c>
      <c r="P239" s="41"/>
      <c r="Q239" s="42"/>
      <c r="R239" s="43"/>
      <c r="W239" s="39">
        <v>37716</v>
      </c>
      <c r="X239" s="41">
        <v>884.4</v>
      </c>
      <c r="Y239" s="42">
        <v>0</v>
      </c>
      <c r="Z239" s="43">
        <v>884.4</v>
      </c>
    </row>
    <row r="240" spans="1:26" x14ac:dyDescent="0.2">
      <c r="A240" s="39">
        <v>37621</v>
      </c>
      <c r="H240" s="141">
        <v>37621</v>
      </c>
      <c r="I240" s="142">
        <v>0</v>
      </c>
      <c r="J240" s="142">
        <v>177</v>
      </c>
      <c r="K240" s="142">
        <v>177</v>
      </c>
      <c r="L240" s="40"/>
      <c r="O240" s="39">
        <v>37717</v>
      </c>
      <c r="P240" s="41"/>
      <c r="Q240" s="42"/>
      <c r="R240" s="43"/>
      <c r="W240" s="39">
        <v>37717</v>
      </c>
      <c r="X240" s="41">
        <v>1227.5999999999999</v>
      </c>
      <c r="Y240" s="42">
        <v>0</v>
      </c>
      <c r="Z240" s="43">
        <v>1227.5999999999999</v>
      </c>
    </row>
    <row r="241" spans="1:26" x14ac:dyDescent="0.2">
      <c r="A241" s="39">
        <v>37622</v>
      </c>
      <c r="H241" s="141">
        <v>37622</v>
      </c>
      <c r="I241" s="142">
        <v>185.68</v>
      </c>
      <c r="J241" s="142">
        <v>0</v>
      </c>
      <c r="K241" s="142">
        <v>185.68</v>
      </c>
      <c r="L241" s="40"/>
      <c r="O241" s="39">
        <v>37718</v>
      </c>
      <c r="P241" s="41"/>
      <c r="Q241" s="42"/>
      <c r="R241" s="43"/>
      <c r="W241" s="39">
        <v>37718</v>
      </c>
      <c r="X241" s="41">
        <v>105.6</v>
      </c>
      <c r="Y241" s="42">
        <v>59</v>
      </c>
      <c r="Z241" s="43">
        <v>164.6</v>
      </c>
    </row>
    <row r="242" spans="1:26" x14ac:dyDescent="0.2">
      <c r="A242" s="39">
        <v>37623</v>
      </c>
      <c r="H242" s="141">
        <v>37623</v>
      </c>
      <c r="I242" s="142">
        <v>1395.68</v>
      </c>
      <c r="J242" s="142">
        <v>149.86000000000001</v>
      </c>
      <c r="K242" s="142">
        <v>1545.54</v>
      </c>
      <c r="L242" s="40"/>
      <c r="O242" s="39">
        <v>37719</v>
      </c>
      <c r="P242" s="41"/>
      <c r="Q242" s="42"/>
      <c r="R242" s="43"/>
      <c r="W242" s="39">
        <v>37719</v>
      </c>
      <c r="X242" s="41">
        <v>13.2</v>
      </c>
      <c r="Y242" s="42">
        <v>0</v>
      </c>
      <c r="Z242" s="43">
        <v>13.2</v>
      </c>
    </row>
    <row r="243" spans="1:26" x14ac:dyDescent="0.2">
      <c r="A243" s="39">
        <v>37624</v>
      </c>
      <c r="H243" s="141">
        <v>37624</v>
      </c>
      <c r="I243" s="142">
        <v>1173.04</v>
      </c>
      <c r="J243" s="142">
        <v>0</v>
      </c>
      <c r="K243" s="142">
        <v>1173.04</v>
      </c>
      <c r="L243" s="40"/>
      <c r="O243" s="39">
        <v>37926</v>
      </c>
      <c r="P243" s="41"/>
      <c r="Q243" s="42"/>
      <c r="R243" s="43"/>
      <c r="W243" s="39">
        <v>37926</v>
      </c>
      <c r="X243" s="41">
        <v>0.2112</v>
      </c>
      <c r="Y243" s="42">
        <v>39.323500000000003</v>
      </c>
      <c r="Z243" s="43">
        <v>39.534700000000001</v>
      </c>
    </row>
    <row r="244" spans="1:26" x14ac:dyDescent="0.2">
      <c r="A244" s="39">
        <v>37625</v>
      </c>
      <c r="H244" s="141">
        <v>37625</v>
      </c>
      <c r="I244" s="142">
        <v>365.19999999999993</v>
      </c>
      <c r="J244" s="142">
        <v>1.77</v>
      </c>
      <c r="K244" s="142">
        <v>366.96999999999997</v>
      </c>
      <c r="L244" s="40"/>
      <c r="O244" s="39">
        <v>37953</v>
      </c>
      <c r="P244" s="41"/>
      <c r="Q244" s="42"/>
      <c r="R244" s="43"/>
      <c r="W244" s="39">
        <v>37953</v>
      </c>
      <c r="X244" s="41">
        <v>48.4</v>
      </c>
      <c r="Y244" s="42">
        <v>0</v>
      </c>
      <c r="Z244" s="43">
        <v>48.4</v>
      </c>
    </row>
    <row r="245" spans="1:26" x14ac:dyDescent="0.2">
      <c r="A245" s="39">
        <v>37626</v>
      </c>
      <c r="H245" s="141">
        <v>37626</v>
      </c>
      <c r="I245" s="142">
        <v>2075.48</v>
      </c>
      <c r="J245" s="142">
        <v>309.75</v>
      </c>
      <c r="K245" s="142">
        <v>2385.23</v>
      </c>
      <c r="L245" s="40"/>
      <c r="O245" s="39">
        <v>37965</v>
      </c>
      <c r="P245" s="41"/>
      <c r="Q245" s="42"/>
      <c r="R245" s="43"/>
      <c r="W245" s="39">
        <v>37965</v>
      </c>
      <c r="X245" s="41">
        <v>243.76</v>
      </c>
      <c r="Y245" s="42">
        <v>11.799999999999999</v>
      </c>
      <c r="Z245" s="43">
        <v>255.56</v>
      </c>
    </row>
    <row r="246" spans="1:26" x14ac:dyDescent="0.2">
      <c r="A246" s="39">
        <v>37627</v>
      </c>
      <c r="H246" s="141">
        <v>37627</v>
      </c>
      <c r="I246" s="142">
        <v>848.76</v>
      </c>
      <c r="J246" s="142">
        <v>0</v>
      </c>
      <c r="K246" s="142">
        <v>848.76</v>
      </c>
      <c r="L246" s="40"/>
      <c r="O246" s="39">
        <v>37966</v>
      </c>
      <c r="P246" s="41"/>
      <c r="Q246" s="42"/>
      <c r="R246" s="43"/>
      <c r="W246" s="39">
        <v>37966</v>
      </c>
      <c r="X246" s="41">
        <v>5.28</v>
      </c>
      <c r="Y246" s="42">
        <v>0</v>
      </c>
      <c r="Z246" s="43">
        <v>5.28</v>
      </c>
    </row>
    <row r="247" spans="1:26" x14ac:dyDescent="0.2">
      <c r="A247" s="39">
        <v>37628</v>
      </c>
      <c r="H247" s="141">
        <v>37628</v>
      </c>
      <c r="I247" s="142">
        <v>564.52</v>
      </c>
      <c r="J247" s="142">
        <v>0</v>
      </c>
      <c r="K247" s="142">
        <v>564.52</v>
      </c>
      <c r="L247" s="40"/>
      <c r="O247" s="39">
        <v>37968</v>
      </c>
      <c r="P247" s="41"/>
      <c r="Q247" s="42"/>
      <c r="R247" s="43"/>
      <c r="W247" s="39">
        <v>37968</v>
      </c>
      <c r="X247" s="41">
        <v>8.4480000000000004</v>
      </c>
      <c r="Y247" s="42">
        <v>0</v>
      </c>
      <c r="Z247" s="43">
        <v>8.4480000000000004</v>
      </c>
    </row>
    <row r="248" spans="1:26" x14ac:dyDescent="0.2">
      <c r="A248" s="39">
        <v>37630</v>
      </c>
      <c r="H248" s="141">
        <v>37630</v>
      </c>
      <c r="I248" s="142">
        <v>612.48</v>
      </c>
      <c r="J248" s="142">
        <v>78.47</v>
      </c>
      <c r="K248" s="142">
        <v>690.95</v>
      </c>
      <c r="L248" s="40"/>
      <c r="O248" s="39">
        <v>37970</v>
      </c>
      <c r="P248" s="41"/>
      <c r="Q248" s="42"/>
      <c r="R248" s="43"/>
      <c r="W248" s="39">
        <v>37970</v>
      </c>
      <c r="X248" s="41">
        <v>209.88</v>
      </c>
      <c r="Y248" s="42">
        <v>0</v>
      </c>
      <c r="Z248" s="43">
        <v>209.88</v>
      </c>
    </row>
    <row r="249" spans="1:26" x14ac:dyDescent="0.2">
      <c r="A249" s="39">
        <v>37631</v>
      </c>
      <c r="H249" s="141">
        <v>37631</v>
      </c>
      <c r="I249" s="142">
        <v>298.76</v>
      </c>
      <c r="J249" s="142">
        <v>0</v>
      </c>
      <c r="K249" s="142">
        <v>298.76</v>
      </c>
      <c r="L249" s="40"/>
      <c r="O249" s="39">
        <v>37971</v>
      </c>
      <c r="P249" s="41"/>
      <c r="Q249" s="42"/>
      <c r="R249" s="43"/>
      <c r="W249" s="39">
        <v>37971</v>
      </c>
      <c r="X249" s="41">
        <v>187</v>
      </c>
      <c r="Y249" s="42">
        <v>59</v>
      </c>
      <c r="Z249" s="43">
        <v>246</v>
      </c>
    </row>
    <row r="250" spans="1:26" x14ac:dyDescent="0.2">
      <c r="A250" s="39">
        <v>37632</v>
      </c>
      <c r="H250" s="141">
        <v>37632</v>
      </c>
      <c r="I250" s="142">
        <v>40.479999999999997</v>
      </c>
      <c r="J250" s="142">
        <v>0</v>
      </c>
      <c r="K250" s="142">
        <v>40.479999999999997</v>
      </c>
      <c r="L250" s="40"/>
      <c r="O250" s="39">
        <v>37972</v>
      </c>
      <c r="P250" s="41"/>
      <c r="Q250" s="42"/>
      <c r="R250" s="43"/>
      <c r="W250" s="39">
        <v>37972</v>
      </c>
      <c r="X250" s="41">
        <v>49.28</v>
      </c>
      <c r="Y250" s="42">
        <v>0</v>
      </c>
      <c r="Z250" s="43">
        <v>49.28</v>
      </c>
    </row>
    <row r="251" spans="1:26" x14ac:dyDescent="0.2">
      <c r="A251" s="39">
        <v>37633</v>
      </c>
      <c r="H251" s="141">
        <v>37633</v>
      </c>
      <c r="I251" s="142">
        <v>190.07999999999998</v>
      </c>
      <c r="J251" s="142">
        <v>0</v>
      </c>
      <c r="K251" s="142">
        <v>190.07999999999998</v>
      </c>
      <c r="L251" s="40"/>
      <c r="O251" s="39">
        <v>37973</v>
      </c>
      <c r="P251" s="41"/>
      <c r="Q251" s="42"/>
      <c r="R251" s="43"/>
      <c r="W251" s="39">
        <v>37973</v>
      </c>
      <c r="X251" s="41">
        <v>149.072</v>
      </c>
      <c r="Y251" s="42">
        <v>38.35</v>
      </c>
      <c r="Z251" s="43">
        <v>187.422</v>
      </c>
    </row>
    <row r="252" spans="1:26" x14ac:dyDescent="0.2">
      <c r="A252" s="39">
        <v>37634</v>
      </c>
      <c r="H252" s="141">
        <v>37634</v>
      </c>
      <c r="I252" s="142">
        <v>21.56</v>
      </c>
      <c r="J252" s="142">
        <v>0</v>
      </c>
      <c r="K252" s="142">
        <v>21.56</v>
      </c>
      <c r="L252" s="40"/>
      <c r="O252" s="39">
        <v>37974</v>
      </c>
      <c r="P252" s="41"/>
      <c r="Q252" s="42"/>
      <c r="R252" s="43"/>
      <c r="W252" s="39">
        <v>37974</v>
      </c>
      <c r="X252" s="41">
        <v>110</v>
      </c>
      <c r="Y252" s="42">
        <v>38.35</v>
      </c>
      <c r="Z252" s="43">
        <v>148.35</v>
      </c>
    </row>
    <row r="253" spans="1:26" x14ac:dyDescent="0.2">
      <c r="A253" s="39">
        <v>37635</v>
      </c>
      <c r="H253" s="141">
        <v>37635</v>
      </c>
      <c r="I253" s="142">
        <v>3.08</v>
      </c>
      <c r="J253" s="142">
        <v>0</v>
      </c>
      <c r="K253" s="142">
        <v>3.08</v>
      </c>
      <c r="L253" s="40"/>
      <c r="O253" s="39">
        <v>37978</v>
      </c>
      <c r="P253" s="41"/>
      <c r="Q253" s="42"/>
      <c r="R253" s="43"/>
      <c r="W253" s="39">
        <v>37978</v>
      </c>
      <c r="X253" s="41">
        <v>209</v>
      </c>
      <c r="Y253" s="42">
        <v>50.15</v>
      </c>
      <c r="Z253" s="43">
        <v>259.14999999999998</v>
      </c>
    </row>
    <row r="254" spans="1:26" x14ac:dyDescent="0.2">
      <c r="A254" s="39">
        <v>37636</v>
      </c>
      <c r="H254" s="141">
        <v>37636</v>
      </c>
      <c r="I254" s="142">
        <v>32.119999999999997</v>
      </c>
      <c r="J254" s="142">
        <v>0</v>
      </c>
      <c r="K254" s="142">
        <v>32.119999999999997</v>
      </c>
      <c r="L254" s="40"/>
      <c r="O254" s="39">
        <v>37981</v>
      </c>
      <c r="P254" s="41"/>
      <c r="Q254" s="42"/>
      <c r="R254" s="43"/>
      <c r="W254" s="39">
        <v>37981</v>
      </c>
      <c r="X254" s="41">
        <v>25.344000000000001</v>
      </c>
      <c r="Y254" s="42">
        <v>0</v>
      </c>
      <c r="Z254" s="43">
        <v>25.344000000000001</v>
      </c>
    </row>
    <row r="255" spans="1:26" x14ac:dyDescent="0.2">
      <c r="A255" s="39">
        <v>37639</v>
      </c>
      <c r="H255" s="141">
        <v>37639</v>
      </c>
      <c r="I255" s="142">
        <v>1022.12</v>
      </c>
      <c r="J255" s="142">
        <v>355.77</v>
      </c>
      <c r="K255" s="142">
        <v>1377.89</v>
      </c>
      <c r="L255" s="40"/>
      <c r="O255" s="39">
        <v>37984</v>
      </c>
      <c r="P255" s="41"/>
      <c r="Q255" s="42"/>
      <c r="R255" s="43"/>
      <c r="W255" s="39">
        <v>37984</v>
      </c>
      <c r="X255" s="41">
        <v>2.64</v>
      </c>
      <c r="Y255" s="42">
        <v>0</v>
      </c>
      <c r="Z255" s="43">
        <v>2.64</v>
      </c>
    </row>
    <row r="256" spans="1:26" x14ac:dyDescent="0.2">
      <c r="A256" s="39">
        <v>37640</v>
      </c>
      <c r="H256" s="141">
        <v>37640</v>
      </c>
      <c r="I256" s="142">
        <v>614.15200000000004</v>
      </c>
      <c r="J256" s="142">
        <v>0</v>
      </c>
      <c r="K256" s="142">
        <v>614.15200000000004</v>
      </c>
      <c r="L256" s="40"/>
      <c r="O256" s="39">
        <v>37988</v>
      </c>
      <c r="P256" s="41"/>
      <c r="Q256" s="42"/>
      <c r="R256" s="43"/>
      <c r="W256" s="39">
        <v>37988</v>
      </c>
      <c r="X256" s="41">
        <v>7.92</v>
      </c>
      <c r="Y256" s="42">
        <v>0</v>
      </c>
      <c r="Z256" s="43">
        <v>7.92</v>
      </c>
    </row>
    <row r="257" spans="1:26" x14ac:dyDescent="0.2">
      <c r="A257" s="39">
        <v>37641</v>
      </c>
      <c r="H257" s="141">
        <v>37641</v>
      </c>
      <c r="I257" s="142">
        <v>279.83999999999997</v>
      </c>
      <c r="J257" s="142">
        <v>0</v>
      </c>
      <c r="K257" s="142">
        <v>279.83999999999997</v>
      </c>
      <c r="L257" s="40"/>
      <c r="O257" s="39">
        <v>37991</v>
      </c>
      <c r="P257" s="41"/>
      <c r="Q257" s="42"/>
      <c r="R257" s="43"/>
      <c r="W257" s="39">
        <v>37991</v>
      </c>
      <c r="X257" s="41">
        <v>286</v>
      </c>
      <c r="Y257" s="42">
        <v>0</v>
      </c>
      <c r="Z257" s="43">
        <v>286</v>
      </c>
    </row>
    <row r="258" spans="1:26" x14ac:dyDescent="0.2">
      <c r="A258" s="39">
        <v>37642</v>
      </c>
      <c r="H258" s="141">
        <v>37642</v>
      </c>
      <c r="I258" s="142">
        <v>29.48</v>
      </c>
      <c r="J258" s="142">
        <v>0</v>
      </c>
      <c r="K258" s="142">
        <v>29.48</v>
      </c>
      <c r="L258" s="40"/>
      <c r="O258" s="39">
        <v>37994</v>
      </c>
      <c r="P258" s="41"/>
      <c r="Q258" s="42"/>
      <c r="R258" s="43"/>
      <c r="W258" s="39">
        <v>37994</v>
      </c>
      <c r="X258" s="41">
        <v>132</v>
      </c>
      <c r="Y258" s="42">
        <v>0</v>
      </c>
      <c r="Z258" s="43">
        <v>132</v>
      </c>
    </row>
    <row r="259" spans="1:26" x14ac:dyDescent="0.2">
      <c r="A259" s="39">
        <v>37643</v>
      </c>
      <c r="H259" s="141">
        <v>37643</v>
      </c>
      <c r="I259" s="142">
        <v>9.24</v>
      </c>
      <c r="J259" s="142">
        <v>0</v>
      </c>
      <c r="K259" s="142">
        <v>9.24</v>
      </c>
      <c r="L259" s="40"/>
      <c r="O259" s="39">
        <v>37995</v>
      </c>
      <c r="P259" s="41"/>
      <c r="Q259" s="42"/>
      <c r="R259" s="43"/>
      <c r="W259" s="39">
        <v>37995</v>
      </c>
      <c r="X259" s="41">
        <v>651.20000000000005</v>
      </c>
      <c r="Y259" s="42">
        <v>118</v>
      </c>
      <c r="Z259" s="43">
        <v>769.2</v>
      </c>
    </row>
    <row r="260" spans="1:26" x14ac:dyDescent="0.2">
      <c r="A260" s="39">
        <v>37644</v>
      </c>
      <c r="H260" s="141">
        <v>37644</v>
      </c>
      <c r="I260" s="142">
        <v>13.2</v>
      </c>
      <c r="J260" s="142">
        <v>0</v>
      </c>
      <c r="K260" s="142">
        <v>13.2</v>
      </c>
      <c r="L260" s="40"/>
      <c r="O260" s="39">
        <v>37996</v>
      </c>
      <c r="P260" s="41"/>
      <c r="Q260" s="42"/>
      <c r="R260" s="43"/>
      <c r="W260" s="39">
        <v>37996</v>
      </c>
      <c r="X260" s="41">
        <v>48.048000000000002</v>
      </c>
      <c r="Y260" s="42">
        <v>0</v>
      </c>
      <c r="Z260" s="43">
        <v>48.048000000000002</v>
      </c>
    </row>
    <row r="261" spans="1:26" x14ac:dyDescent="0.2">
      <c r="A261" s="39">
        <v>37645</v>
      </c>
      <c r="H261" s="141">
        <v>37645</v>
      </c>
      <c r="I261" s="142">
        <v>505.56</v>
      </c>
      <c r="J261" s="142">
        <v>0</v>
      </c>
      <c r="K261" s="142">
        <v>505.56</v>
      </c>
      <c r="L261" s="40"/>
      <c r="O261" s="39">
        <v>38000</v>
      </c>
      <c r="P261" s="41"/>
      <c r="Q261" s="42"/>
      <c r="R261" s="43"/>
      <c r="W261" s="39">
        <v>38000</v>
      </c>
      <c r="X261" s="41">
        <v>154</v>
      </c>
      <c r="Y261" s="42">
        <v>0</v>
      </c>
      <c r="Z261" s="43">
        <v>154</v>
      </c>
    </row>
    <row r="262" spans="1:26" x14ac:dyDescent="0.2">
      <c r="A262" s="39">
        <v>37646</v>
      </c>
      <c r="H262" s="141">
        <v>37646</v>
      </c>
      <c r="I262" s="142">
        <v>547.14</v>
      </c>
      <c r="J262" s="142">
        <v>67.849999999999994</v>
      </c>
      <c r="K262" s="142">
        <v>614.99</v>
      </c>
      <c r="L262" s="40"/>
      <c r="O262" s="39">
        <v>38001</v>
      </c>
      <c r="P262" s="41"/>
      <c r="Q262" s="42"/>
      <c r="R262" s="43"/>
      <c r="W262" s="39">
        <v>38001</v>
      </c>
      <c r="X262" s="41">
        <v>281.60000000000002</v>
      </c>
      <c r="Y262" s="42">
        <v>64.899999999999991</v>
      </c>
      <c r="Z262" s="43">
        <v>346.5</v>
      </c>
    </row>
    <row r="263" spans="1:26" x14ac:dyDescent="0.2">
      <c r="A263" s="39">
        <v>37647</v>
      </c>
      <c r="H263" s="141">
        <v>37647</v>
      </c>
      <c r="I263" s="142">
        <v>46.2</v>
      </c>
      <c r="J263" s="142">
        <v>0</v>
      </c>
      <c r="K263" s="142">
        <v>46.2</v>
      </c>
      <c r="L263" s="40"/>
      <c r="O263" s="39">
        <v>38003</v>
      </c>
      <c r="P263" s="41"/>
      <c r="Q263" s="42"/>
      <c r="R263" s="43"/>
      <c r="W263" s="39">
        <v>38003</v>
      </c>
      <c r="X263" s="41">
        <v>822.80000000000007</v>
      </c>
      <c r="Y263" s="42">
        <v>88.5</v>
      </c>
      <c r="Z263" s="43">
        <v>911.30000000000007</v>
      </c>
    </row>
    <row r="264" spans="1:26" x14ac:dyDescent="0.2">
      <c r="A264" s="39">
        <v>37648</v>
      </c>
      <c r="H264" s="141">
        <v>37648</v>
      </c>
      <c r="I264" s="142">
        <v>1166.44</v>
      </c>
      <c r="J264" s="142">
        <v>20.65</v>
      </c>
      <c r="K264" s="142">
        <v>1187.0900000000001</v>
      </c>
      <c r="L264" s="40"/>
      <c r="O264" s="39">
        <v>38005</v>
      </c>
      <c r="P264" s="41"/>
      <c r="Q264" s="42"/>
      <c r="R264" s="43"/>
      <c r="W264" s="39">
        <v>38005</v>
      </c>
      <c r="X264" s="41">
        <v>444.4</v>
      </c>
      <c r="Y264" s="42">
        <v>0</v>
      </c>
      <c r="Z264" s="43">
        <v>444.4</v>
      </c>
    </row>
    <row r="265" spans="1:26" x14ac:dyDescent="0.2">
      <c r="A265" s="39">
        <v>37649</v>
      </c>
      <c r="H265" s="141">
        <v>37649</v>
      </c>
      <c r="I265" s="142">
        <v>4072.8600000000006</v>
      </c>
      <c r="J265" s="142">
        <v>595.30999999999995</v>
      </c>
      <c r="K265" s="142">
        <v>4668.17</v>
      </c>
      <c r="L265" s="40"/>
      <c r="O265" s="39">
        <v>38009</v>
      </c>
      <c r="P265" s="41"/>
      <c r="Q265" s="42"/>
      <c r="R265" s="43"/>
      <c r="W265" s="39">
        <v>38009</v>
      </c>
      <c r="X265" s="41">
        <v>158.39999999999998</v>
      </c>
      <c r="Y265" s="42">
        <v>29.5</v>
      </c>
      <c r="Z265" s="43">
        <v>187.89999999999998</v>
      </c>
    </row>
    <row r="266" spans="1:26" x14ac:dyDescent="0.2">
      <c r="A266" s="39">
        <v>37650</v>
      </c>
      <c r="H266" s="141">
        <v>37650</v>
      </c>
      <c r="I266" s="142">
        <v>1398.1000000000001</v>
      </c>
      <c r="J266" s="142">
        <v>17.7</v>
      </c>
      <c r="K266" s="142">
        <v>1415.8000000000002</v>
      </c>
      <c r="L266" s="40"/>
      <c r="O266" s="39">
        <v>38012</v>
      </c>
      <c r="P266" s="41"/>
      <c r="Q266" s="42"/>
      <c r="R266" s="43"/>
      <c r="W266" s="39">
        <v>38012</v>
      </c>
      <c r="X266" s="41">
        <v>605</v>
      </c>
      <c r="Y266" s="42">
        <v>94.4</v>
      </c>
      <c r="Z266" s="43">
        <v>699.4</v>
      </c>
    </row>
    <row r="267" spans="1:26" x14ac:dyDescent="0.2">
      <c r="A267" s="39">
        <v>37651</v>
      </c>
      <c r="H267" s="141">
        <v>37651</v>
      </c>
      <c r="I267" s="142">
        <v>133.97999999999999</v>
      </c>
      <c r="J267" s="142">
        <v>0</v>
      </c>
      <c r="K267" s="142">
        <v>133.97999999999999</v>
      </c>
      <c r="L267" s="40"/>
      <c r="O267" s="39">
        <v>38013</v>
      </c>
      <c r="P267" s="41"/>
      <c r="Q267" s="42"/>
      <c r="R267" s="43"/>
      <c r="W267" s="39">
        <v>38013</v>
      </c>
      <c r="X267" s="41">
        <v>561.44000000000005</v>
      </c>
      <c r="Y267" s="42">
        <v>14.75</v>
      </c>
      <c r="Z267" s="43">
        <v>576.19000000000005</v>
      </c>
    </row>
    <row r="268" spans="1:26" x14ac:dyDescent="0.2">
      <c r="A268" s="39">
        <v>37652</v>
      </c>
      <c r="H268" s="141">
        <v>37652</v>
      </c>
      <c r="I268" s="142">
        <v>2045.34</v>
      </c>
      <c r="J268" s="142">
        <v>428.92999999999995</v>
      </c>
      <c r="K268" s="142">
        <v>2474.27</v>
      </c>
      <c r="L268" s="40"/>
      <c r="O268" s="39">
        <v>38014</v>
      </c>
      <c r="P268" s="41"/>
      <c r="Q268" s="42"/>
      <c r="R268" s="43"/>
      <c r="W268" s="39">
        <v>38014</v>
      </c>
      <c r="X268" s="41">
        <v>16.896000000000001</v>
      </c>
      <c r="Y268" s="42">
        <v>0</v>
      </c>
      <c r="Z268" s="43">
        <v>16.896000000000001</v>
      </c>
    </row>
    <row r="269" spans="1:26" x14ac:dyDescent="0.2">
      <c r="A269" s="39">
        <v>37653</v>
      </c>
      <c r="H269" s="141">
        <v>37653</v>
      </c>
      <c r="I269" s="142">
        <v>96.36</v>
      </c>
      <c r="J269" s="142">
        <v>0</v>
      </c>
      <c r="K269" s="142">
        <v>96.36</v>
      </c>
      <c r="L269" s="40"/>
      <c r="O269" s="39">
        <v>38019</v>
      </c>
      <c r="P269" s="41"/>
      <c r="Q269" s="42"/>
      <c r="R269" s="43"/>
      <c r="W269" s="39">
        <v>38019</v>
      </c>
      <c r="X269" s="41">
        <v>950.4</v>
      </c>
      <c r="Y269" s="42">
        <v>138.65</v>
      </c>
      <c r="Z269" s="43">
        <v>1089.05</v>
      </c>
    </row>
    <row r="270" spans="1:26" x14ac:dyDescent="0.2">
      <c r="A270" s="39">
        <v>37654</v>
      </c>
      <c r="H270" s="141">
        <v>37654</v>
      </c>
      <c r="I270" s="142">
        <v>316.36</v>
      </c>
      <c r="J270" s="142">
        <v>0</v>
      </c>
      <c r="K270" s="142">
        <v>316.36</v>
      </c>
      <c r="L270" s="40"/>
      <c r="O270" s="39">
        <v>38020</v>
      </c>
      <c r="P270" s="41"/>
      <c r="Q270" s="42"/>
      <c r="R270" s="43"/>
      <c r="W270" s="39">
        <v>38020</v>
      </c>
      <c r="X270" s="41">
        <v>248.77599999999998</v>
      </c>
      <c r="Y270" s="42">
        <v>0</v>
      </c>
      <c r="Z270" s="43">
        <v>248.77599999999998</v>
      </c>
    </row>
    <row r="271" spans="1:26" x14ac:dyDescent="0.2">
      <c r="A271" s="39">
        <v>37655</v>
      </c>
      <c r="H271" s="141">
        <v>37655</v>
      </c>
      <c r="I271" s="142">
        <v>1272.04</v>
      </c>
      <c r="J271" s="142">
        <v>94.4</v>
      </c>
      <c r="K271" s="142">
        <v>1366.44</v>
      </c>
      <c r="L271" s="40"/>
      <c r="O271" s="39">
        <v>38021</v>
      </c>
      <c r="P271" s="41"/>
      <c r="Q271" s="42"/>
      <c r="R271" s="43"/>
      <c r="W271" s="39">
        <v>38021</v>
      </c>
      <c r="X271" s="41">
        <v>2.64</v>
      </c>
      <c r="Y271" s="42">
        <v>0</v>
      </c>
      <c r="Z271" s="43">
        <v>2.64</v>
      </c>
    </row>
    <row r="272" spans="1:26" x14ac:dyDescent="0.2">
      <c r="A272" s="39">
        <v>37656</v>
      </c>
      <c r="H272" s="141">
        <v>37656</v>
      </c>
      <c r="I272" s="142">
        <v>445.28</v>
      </c>
      <c r="J272" s="142">
        <v>0</v>
      </c>
      <c r="K272" s="142">
        <v>445.28</v>
      </c>
      <c r="L272" s="40"/>
      <c r="O272" s="39">
        <v>38022</v>
      </c>
      <c r="P272" s="41"/>
      <c r="Q272" s="42"/>
      <c r="R272" s="43"/>
      <c r="W272" s="39">
        <v>38022</v>
      </c>
      <c r="X272" s="41">
        <v>673.2</v>
      </c>
      <c r="Y272" s="42">
        <v>141.6</v>
      </c>
      <c r="Z272" s="43">
        <v>814.8</v>
      </c>
    </row>
    <row r="273" spans="1:26" x14ac:dyDescent="0.2">
      <c r="A273" s="39">
        <v>37657</v>
      </c>
      <c r="H273" s="141">
        <v>37657</v>
      </c>
      <c r="I273" s="142">
        <v>230.11999999999998</v>
      </c>
      <c r="J273" s="142">
        <v>0</v>
      </c>
      <c r="K273" s="142">
        <v>230.11999999999998</v>
      </c>
      <c r="L273" s="40"/>
      <c r="O273" s="39">
        <v>38023</v>
      </c>
      <c r="P273" s="41"/>
      <c r="Q273" s="42"/>
      <c r="R273" s="43"/>
      <c r="W273" s="39">
        <v>38023</v>
      </c>
      <c r="X273" s="41">
        <v>253.44</v>
      </c>
      <c r="Y273" s="42">
        <v>17.7</v>
      </c>
      <c r="Z273" s="43">
        <v>271.14</v>
      </c>
    </row>
    <row r="274" spans="1:26" x14ac:dyDescent="0.2">
      <c r="A274" s="39">
        <v>37658</v>
      </c>
      <c r="H274" s="141">
        <v>37658</v>
      </c>
      <c r="I274" s="142">
        <v>137.72</v>
      </c>
      <c r="J274" s="142">
        <v>0</v>
      </c>
      <c r="K274" s="142">
        <v>137.72</v>
      </c>
      <c r="L274" s="40"/>
      <c r="O274" s="39">
        <v>38024</v>
      </c>
      <c r="P274" s="41"/>
      <c r="Q274" s="42"/>
      <c r="R274" s="43"/>
      <c r="W274" s="39">
        <v>38024</v>
      </c>
      <c r="X274" s="41">
        <v>163.68</v>
      </c>
      <c r="Y274" s="42">
        <v>59</v>
      </c>
      <c r="Z274" s="43">
        <v>222.68</v>
      </c>
    </row>
    <row r="275" spans="1:26" x14ac:dyDescent="0.2">
      <c r="A275" s="39">
        <v>37659</v>
      </c>
      <c r="H275" s="141">
        <v>37659</v>
      </c>
      <c r="I275" s="142">
        <v>341.44000000000005</v>
      </c>
      <c r="J275" s="142">
        <v>0</v>
      </c>
      <c r="K275" s="142">
        <v>341.44000000000005</v>
      </c>
      <c r="L275" s="40"/>
      <c r="O275" s="39">
        <v>38025</v>
      </c>
      <c r="P275" s="41"/>
      <c r="Q275" s="42"/>
      <c r="R275" s="43"/>
      <c r="W275" s="39">
        <v>38025</v>
      </c>
      <c r="X275" s="41">
        <v>52.8</v>
      </c>
      <c r="Y275" s="42">
        <v>0</v>
      </c>
      <c r="Z275" s="43">
        <v>52.8</v>
      </c>
    </row>
    <row r="276" spans="1:26" x14ac:dyDescent="0.2">
      <c r="A276" s="39">
        <v>37660</v>
      </c>
      <c r="H276" s="141">
        <v>37660</v>
      </c>
      <c r="I276" s="142">
        <v>1059.3000000000002</v>
      </c>
      <c r="J276" s="142">
        <v>186.44</v>
      </c>
      <c r="K276" s="142">
        <v>1245.7400000000002</v>
      </c>
      <c r="L276" s="40"/>
      <c r="O276" s="39">
        <v>38028</v>
      </c>
      <c r="P276" s="41"/>
      <c r="Q276" s="42"/>
      <c r="R276" s="43"/>
      <c r="W276" s="39">
        <v>38028</v>
      </c>
      <c r="X276" s="41">
        <v>61.6</v>
      </c>
      <c r="Y276" s="42">
        <v>0</v>
      </c>
      <c r="Z276" s="43">
        <v>61.6</v>
      </c>
    </row>
    <row r="277" spans="1:26" x14ac:dyDescent="0.2">
      <c r="A277" s="39">
        <v>37661</v>
      </c>
      <c r="H277" s="141">
        <v>37661</v>
      </c>
      <c r="I277" s="142">
        <v>37.839999999999996</v>
      </c>
      <c r="J277" s="142">
        <v>0</v>
      </c>
      <c r="K277" s="142">
        <v>37.839999999999996</v>
      </c>
      <c r="L277" s="40"/>
      <c r="O277" s="39">
        <v>38029</v>
      </c>
      <c r="P277" s="41"/>
      <c r="Q277" s="42"/>
      <c r="R277" s="43"/>
      <c r="W277" s="39">
        <v>38029</v>
      </c>
      <c r="X277" s="41">
        <v>74.8</v>
      </c>
      <c r="Y277" s="42">
        <v>0</v>
      </c>
      <c r="Z277" s="43">
        <v>74.8</v>
      </c>
    </row>
    <row r="278" spans="1:26" x14ac:dyDescent="0.2">
      <c r="A278" s="39">
        <v>37662</v>
      </c>
      <c r="H278" s="141">
        <v>37662</v>
      </c>
      <c r="I278" s="142">
        <v>1668.92</v>
      </c>
      <c r="J278" s="142">
        <v>95.58</v>
      </c>
      <c r="K278" s="142">
        <v>1764.5</v>
      </c>
      <c r="L278" s="40"/>
      <c r="O278" s="39">
        <v>38030</v>
      </c>
      <c r="P278" s="41"/>
      <c r="Q278" s="42"/>
      <c r="R278" s="43"/>
      <c r="W278" s="39">
        <v>38030</v>
      </c>
      <c r="X278" s="41">
        <v>5.28</v>
      </c>
      <c r="Y278" s="42">
        <v>0</v>
      </c>
      <c r="Z278" s="43">
        <v>5.28</v>
      </c>
    </row>
    <row r="279" spans="1:26" x14ac:dyDescent="0.2">
      <c r="A279" s="39">
        <v>37663</v>
      </c>
      <c r="H279" s="141">
        <v>37663</v>
      </c>
      <c r="I279" s="142">
        <v>1599.84</v>
      </c>
      <c r="J279" s="142">
        <v>129.80000000000001</v>
      </c>
      <c r="K279" s="142">
        <v>1729.64</v>
      </c>
      <c r="L279" s="40"/>
      <c r="O279" s="39">
        <v>38034</v>
      </c>
      <c r="P279" s="41"/>
      <c r="Q279" s="42"/>
      <c r="R279" s="43"/>
      <c r="W279" s="39">
        <v>38034</v>
      </c>
      <c r="X279" s="41">
        <v>77.44</v>
      </c>
      <c r="Y279" s="42">
        <v>0</v>
      </c>
      <c r="Z279" s="43">
        <v>77.44</v>
      </c>
    </row>
    <row r="280" spans="1:26" x14ac:dyDescent="0.2">
      <c r="A280" s="39">
        <v>37664</v>
      </c>
      <c r="H280" s="141">
        <v>37664</v>
      </c>
      <c r="I280" s="142">
        <v>410.52</v>
      </c>
      <c r="J280" s="142">
        <v>0</v>
      </c>
      <c r="K280" s="142">
        <v>410.52</v>
      </c>
      <c r="L280" s="40"/>
      <c r="O280" s="39">
        <v>38035</v>
      </c>
      <c r="P280" s="41"/>
      <c r="Q280" s="42"/>
      <c r="R280" s="43"/>
      <c r="W280" s="39">
        <v>38035</v>
      </c>
      <c r="X280" s="41">
        <v>28.512</v>
      </c>
      <c r="Y280" s="42">
        <v>0</v>
      </c>
      <c r="Z280" s="43">
        <v>28.512</v>
      </c>
    </row>
    <row r="281" spans="1:26" x14ac:dyDescent="0.2">
      <c r="A281" s="39">
        <v>37665</v>
      </c>
      <c r="H281" s="141">
        <v>37665</v>
      </c>
      <c r="I281" s="142">
        <v>157.51999999999998</v>
      </c>
      <c r="J281" s="142">
        <v>0</v>
      </c>
      <c r="K281" s="142">
        <v>157.51999999999998</v>
      </c>
      <c r="L281" s="40"/>
      <c r="O281" s="39">
        <v>38037</v>
      </c>
      <c r="P281" s="41"/>
      <c r="Q281" s="42"/>
      <c r="R281" s="43"/>
      <c r="W281" s="39">
        <v>38037</v>
      </c>
      <c r="X281" s="41">
        <v>356.4</v>
      </c>
      <c r="Y281" s="42">
        <v>70.8</v>
      </c>
      <c r="Z281" s="43">
        <v>427.2</v>
      </c>
    </row>
    <row r="282" spans="1:26" x14ac:dyDescent="0.2">
      <c r="A282" s="39">
        <v>37666</v>
      </c>
      <c r="H282" s="141">
        <v>37666</v>
      </c>
      <c r="I282" s="142">
        <v>490.15999999999997</v>
      </c>
      <c r="J282" s="142">
        <v>0</v>
      </c>
      <c r="K282" s="142">
        <v>490.15999999999997</v>
      </c>
      <c r="L282" s="40"/>
      <c r="O282" s="39">
        <v>38039</v>
      </c>
      <c r="P282" s="41"/>
      <c r="Q282" s="42"/>
      <c r="R282" s="43"/>
      <c r="W282" s="39">
        <v>38039</v>
      </c>
      <c r="X282" s="41">
        <v>129.36000000000001</v>
      </c>
      <c r="Y282" s="42">
        <v>0</v>
      </c>
      <c r="Z282" s="43">
        <v>129.36000000000001</v>
      </c>
    </row>
    <row r="283" spans="1:26" x14ac:dyDescent="0.2">
      <c r="A283" s="39">
        <v>37667</v>
      </c>
      <c r="H283" s="141">
        <v>37667</v>
      </c>
      <c r="I283" s="142">
        <v>11.88</v>
      </c>
      <c r="J283" s="142">
        <v>0</v>
      </c>
      <c r="K283" s="142">
        <v>11.88</v>
      </c>
      <c r="L283" s="40"/>
      <c r="O283" s="39">
        <v>38040</v>
      </c>
      <c r="P283" s="41"/>
      <c r="Q283" s="42"/>
      <c r="R283" s="43"/>
      <c r="W283" s="39">
        <v>38040</v>
      </c>
      <c r="X283" s="41">
        <v>42.768000000000001</v>
      </c>
      <c r="Y283" s="42">
        <v>0</v>
      </c>
      <c r="Z283" s="43">
        <v>42.768000000000001</v>
      </c>
    </row>
    <row r="284" spans="1:26" x14ac:dyDescent="0.2">
      <c r="A284" s="39">
        <v>37668</v>
      </c>
      <c r="H284" s="141">
        <v>37668</v>
      </c>
      <c r="I284" s="142">
        <v>5.28</v>
      </c>
      <c r="J284" s="142">
        <v>0</v>
      </c>
      <c r="K284" s="142">
        <v>5.28</v>
      </c>
      <c r="L284" s="40"/>
      <c r="O284" s="39">
        <v>38041</v>
      </c>
      <c r="P284" s="41"/>
      <c r="Q284" s="42"/>
      <c r="R284" s="43"/>
      <c r="W284" s="39">
        <v>38041</v>
      </c>
      <c r="X284" s="41">
        <v>22</v>
      </c>
      <c r="Y284" s="42">
        <v>0</v>
      </c>
      <c r="Z284" s="43">
        <v>22</v>
      </c>
    </row>
    <row r="285" spans="1:26" x14ac:dyDescent="0.2">
      <c r="A285" s="39">
        <v>37669</v>
      </c>
      <c r="H285" s="141">
        <v>37669</v>
      </c>
      <c r="I285" s="142">
        <v>314.59999999999997</v>
      </c>
      <c r="J285" s="142">
        <v>8.26</v>
      </c>
      <c r="K285" s="142">
        <v>322.85999999999996</v>
      </c>
      <c r="L285" s="40"/>
      <c r="O285" s="39">
        <v>38042</v>
      </c>
      <c r="P285" s="41"/>
      <c r="Q285" s="42"/>
      <c r="R285" s="43"/>
      <c r="W285" s="39">
        <v>38042</v>
      </c>
      <c r="X285" s="41">
        <v>66</v>
      </c>
      <c r="Y285" s="42">
        <v>0</v>
      </c>
      <c r="Z285" s="43">
        <v>66</v>
      </c>
    </row>
    <row r="286" spans="1:26" x14ac:dyDescent="0.2">
      <c r="A286" s="39">
        <v>37670</v>
      </c>
      <c r="H286" s="141">
        <v>37670</v>
      </c>
      <c r="I286" s="142">
        <v>333.08</v>
      </c>
      <c r="J286" s="142">
        <v>0</v>
      </c>
      <c r="K286" s="142">
        <v>333.08</v>
      </c>
      <c r="L286" s="40"/>
      <c r="O286" s="39">
        <v>38043</v>
      </c>
      <c r="P286" s="41"/>
      <c r="Q286" s="42"/>
      <c r="R286" s="43"/>
      <c r="W286" s="39">
        <v>38043</v>
      </c>
      <c r="X286" s="41">
        <v>88.352000000000004</v>
      </c>
      <c r="Y286" s="42">
        <v>11.799999999999999</v>
      </c>
      <c r="Z286" s="43">
        <v>100.15199999999999</v>
      </c>
    </row>
    <row r="287" spans="1:26" x14ac:dyDescent="0.2">
      <c r="A287" s="39">
        <v>37671</v>
      </c>
      <c r="H287" s="141">
        <v>37671</v>
      </c>
      <c r="I287" s="142">
        <v>48.4</v>
      </c>
      <c r="J287" s="142">
        <v>0</v>
      </c>
      <c r="K287" s="142">
        <v>48.4</v>
      </c>
      <c r="L287" s="40"/>
      <c r="O287" s="39">
        <v>38044</v>
      </c>
      <c r="P287" s="41"/>
      <c r="Q287" s="42"/>
      <c r="R287" s="43"/>
      <c r="W287" s="39">
        <v>38044</v>
      </c>
      <c r="X287" s="41">
        <v>91.52000000000001</v>
      </c>
      <c r="Y287" s="42">
        <v>0</v>
      </c>
      <c r="Z287" s="43">
        <v>91.52000000000001</v>
      </c>
    </row>
    <row r="288" spans="1:26" x14ac:dyDescent="0.2">
      <c r="A288" s="39">
        <v>37672</v>
      </c>
      <c r="H288" s="141">
        <v>37672</v>
      </c>
      <c r="I288" s="142">
        <v>14.08</v>
      </c>
      <c r="J288" s="142">
        <v>0</v>
      </c>
      <c r="K288" s="142">
        <v>14.08</v>
      </c>
      <c r="L288" s="40"/>
      <c r="O288" s="39">
        <v>38045</v>
      </c>
      <c r="P288" s="41"/>
      <c r="Q288" s="42"/>
      <c r="R288" s="43"/>
      <c r="W288" s="39">
        <v>38045</v>
      </c>
      <c r="X288" s="41">
        <v>21.12</v>
      </c>
      <c r="Y288" s="42">
        <v>0</v>
      </c>
      <c r="Z288" s="43">
        <v>21.12</v>
      </c>
    </row>
    <row r="289" spans="1:26" x14ac:dyDescent="0.2">
      <c r="A289" s="39">
        <v>37673</v>
      </c>
      <c r="H289" s="141">
        <v>37673</v>
      </c>
      <c r="I289" s="142">
        <v>76.56</v>
      </c>
      <c r="J289" s="142">
        <v>0</v>
      </c>
      <c r="K289" s="142">
        <v>76.56</v>
      </c>
      <c r="L289" s="40"/>
      <c r="O289" s="39">
        <v>38046</v>
      </c>
      <c r="P289" s="41"/>
      <c r="Q289" s="42"/>
      <c r="R289" s="43"/>
      <c r="W289" s="39">
        <v>38046</v>
      </c>
      <c r="X289" s="41">
        <v>4.4000000000000003E-3</v>
      </c>
      <c r="Y289" s="42">
        <v>2.9499999999999999E-3</v>
      </c>
      <c r="Z289" s="43">
        <v>7.3500000000000006E-3</v>
      </c>
    </row>
    <row r="290" spans="1:26" x14ac:dyDescent="0.2">
      <c r="A290" s="39">
        <v>37674</v>
      </c>
      <c r="H290" s="141">
        <v>37674</v>
      </c>
      <c r="I290" s="142">
        <v>1229.8</v>
      </c>
      <c r="J290" s="142">
        <v>0</v>
      </c>
      <c r="K290" s="142">
        <v>1229.8</v>
      </c>
      <c r="L290" s="40"/>
      <c r="O290" s="39">
        <v>38054</v>
      </c>
      <c r="P290" s="41"/>
      <c r="Q290" s="42"/>
      <c r="R290" s="43"/>
      <c r="W290" s="39">
        <v>38054</v>
      </c>
      <c r="X290" s="41">
        <v>26.4</v>
      </c>
      <c r="Y290" s="42">
        <v>0</v>
      </c>
      <c r="Z290" s="43">
        <v>26.4</v>
      </c>
    </row>
    <row r="291" spans="1:26" x14ac:dyDescent="0.2">
      <c r="A291" s="39">
        <v>37675</v>
      </c>
      <c r="H291" s="141">
        <v>37675</v>
      </c>
      <c r="I291" s="142">
        <v>168.52</v>
      </c>
      <c r="J291" s="142">
        <v>0</v>
      </c>
      <c r="K291" s="142">
        <v>168.52</v>
      </c>
      <c r="L291" s="40"/>
      <c r="O291" s="39">
        <v>38055</v>
      </c>
      <c r="P291" s="41"/>
      <c r="Q291" s="42"/>
      <c r="R291" s="43"/>
      <c r="W291" s="39">
        <v>38055</v>
      </c>
      <c r="X291" s="41">
        <v>61.6</v>
      </c>
      <c r="Y291" s="42">
        <v>0</v>
      </c>
      <c r="Z291" s="43">
        <v>61.6</v>
      </c>
    </row>
    <row r="292" spans="1:26" x14ac:dyDescent="0.2">
      <c r="A292" s="39">
        <v>37676</v>
      </c>
      <c r="H292" s="141">
        <v>37676</v>
      </c>
      <c r="I292" s="142">
        <v>2842.84</v>
      </c>
      <c r="J292" s="142">
        <v>142.78</v>
      </c>
      <c r="K292" s="142">
        <v>2985.6200000000003</v>
      </c>
      <c r="L292" s="40"/>
      <c r="O292" s="39">
        <v>38056</v>
      </c>
      <c r="P292" s="41"/>
      <c r="Q292" s="42"/>
      <c r="R292" s="43"/>
      <c r="W292" s="39">
        <v>38056</v>
      </c>
      <c r="X292" s="41">
        <v>71.28</v>
      </c>
      <c r="Y292" s="42">
        <v>0</v>
      </c>
      <c r="Z292" s="43">
        <v>71.28</v>
      </c>
    </row>
    <row r="293" spans="1:26" x14ac:dyDescent="0.2">
      <c r="A293" s="39">
        <v>37677</v>
      </c>
      <c r="H293" s="141">
        <v>37677</v>
      </c>
      <c r="I293" s="142">
        <v>181.28000000000003</v>
      </c>
      <c r="J293" s="142">
        <v>0</v>
      </c>
      <c r="K293" s="142">
        <v>181.28000000000003</v>
      </c>
      <c r="L293" s="40"/>
      <c r="O293" s="39">
        <v>38058</v>
      </c>
      <c r="P293" s="41"/>
      <c r="Q293" s="42"/>
      <c r="R293" s="43"/>
      <c r="W293" s="39">
        <v>38058</v>
      </c>
      <c r="X293" s="41">
        <v>42.24</v>
      </c>
      <c r="Y293" s="42">
        <v>0</v>
      </c>
      <c r="Z293" s="43">
        <v>42.24</v>
      </c>
    </row>
    <row r="294" spans="1:26" x14ac:dyDescent="0.2">
      <c r="A294" s="39">
        <v>37678</v>
      </c>
      <c r="H294" s="141">
        <v>37678</v>
      </c>
      <c r="I294" s="142">
        <v>393.79999999999995</v>
      </c>
      <c r="J294" s="142">
        <v>118</v>
      </c>
      <c r="K294" s="142">
        <v>511.80000000000007</v>
      </c>
      <c r="L294" s="40"/>
      <c r="O294" s="39">
        <v>38063</v>
      </c>
      <c r="P294" s="41"/>
      <c r="Q294" s="42"/>
      <c r="R294" s="43"/>
      <c r="W294" s="39">
        <v>38063</v>
      </c>
      <c r="X294" s="41">
        <v>331.32</v>
      </c>
      <c r="Y294" s="42">
        <v>0</v>
      </c>
      <c r="Z294" s="43">
        <v>331.32</v>
      </c>
    </row>
    <row r="295" spans="1:26" x14ac:dyDescent="0.2">
      <c r="A295" s="39">
        <v>37679</v>
      </c>
      <c r="H295" s="141">
        <v>37679</v>
      </c>
      <c r="I295" s="142">
        <v>459.79999999999995</v>
      </c>
      <c r="J295" s="142">
        <v>0</v>
      </c>
      <c r="K295" s="142">
        <v>459.79999999999995</v>
      </c>
      <c r="L295" s="40"/>
      <c r="O295" s="39">
        <v>38064</v>
      </c>
      <c r="P295" s="41"/>
      <c r="Q295" s="42"/>
      <c r="R295" s="43"/>
      <c r="W295" s="39">
        <v>38064</v>
      </c>
      <c r="X295" s="41">
        <v>97.240000000000009</v>
      </c>
      <c r="Y295" s="42">
        <v>0</v>
      </c>
      <c r="Z295" s="43">
        <v>97.240000000000009</v>
      </c>
    </row>
    <row r="296" spans="1:26" x14ac:dyDescent="0.2">
      <c r="A296" s="39">
        <v>37680</v>
      </c>
      <c r="H296" s="141">
        <v>37680</v>
      </c>
      <c r="I296" s="142">
        <v>494.99999999999994</v>
      </c>
      <c r="J296" s="142">
        <v>0</v>
      </c>
      <c r="K296" s="142">
        <v>494.99999999999994</v>
      </c>
      <c r="L296" s="40"/>
      <c r="O296" s="39">
        <v>38065</v>
      </c>
      <c r="P296" s="41"/>
      <c r="Q296" s="42"/>
      <c r="R296" s="43"/>
      <c r="W296" s="39">
        <v>38065</v>
      </c>
      <c r="X296" s="41">
        <v>71.28</v>
      </c>
      <c r="Y296" s="42">
        <v>0</v>
      </c>
      <c r="Z296" s="43">
        <v>71.28</v>
      </c>
    </row>
    <row r="297" spans="1:26" x14ac:dyDescent="0.2">
      <c r="A297" s="39">
        <v>37681</v>
      </c>
      <c r="H297" s="141">
        <v>37681</v>
      </c>
      <c r="I297" s="142">
        <v>198.44</v>
      </c>
      <c r="J297" s="142">
        <v>0</v>
      </c>
      <c r="K297" s="142">
        <v>198.44</v>
      </c>
      <c r="L297" s="40"/>
      <c r="O297" s="39">
        <v>38303</v>
      </c>
      <c r="P297" s="41"/>
      <c r="Q297" s="42"/>
      <c r="R297" s="43"/>
      <c r="W297" s="39">
        <v>38303</v>
      </c>
      <c r="X297" s="41">
        <v>2.64</v>
      </c>
      <c r="Y297" s="42">
        <v>0</v>
      </c>
      <c r="Z297" s="43">
        <v>2.64</v>
      </c>
    </row>
    <row r="298" spans="1:26" x14ac:dyDescent="0.2">
      <c r="A298" s="39">
        <v>37682</v>
      </c>
      <c r="H298" s="141">
        <v>37682</v>
      </c>
      <c r="I298" s="142">
        <v>1478.4</v>
      </c>
      <c r="J298" s="142">
        <v>335.12</v>
      </c>
      <c r="K298" s="142">
        <v>1813.52</v>
      </c>
      <c r="L298" s="40"/>
      <c r="O298" s="39">
        <v>38315</v>
      </c>
      <c r="P298" s="41"/>
      <c r="Q298" s="42"/>
      <c r="R298" s="43"/>
      <c r="W298" s="39">
        <v>38315</v>
      </c>
      <c r="X298" s="41">
        <v>580.79999999999995</v>
      </c>
      <c r="Y298" s="42">
        <v>0</v>
      </c>
      <c r="Z298" s="43">
        <v>580.79999999999995</v>
      </c>
    </row>
    <row r="299" spans="1:26" x14ac:dyDescent="0.2">
      <c r="A299" s="39">
        <v>37683</v>
      </c>
      <c r="H299" s="141">
        <v>37683</v>
      </c>
      <c r="I299" s="142">
        <v>2037.64</v>
      </c>
      <c r="J299" s="142">
        <v>340.42999999999995</v>
      </c>
      <c r="K299" s="142">
        <v>2378.0699999999997</v>
      </c>
      <c r="L299" s="40"/>
      <c r="O299" s="39">
        <v>38318</v>
      </c>
      <c r="P299" s="41"/>
      <c r="Q299" s="42"/>
      <c r="R299" s="43"/>
      <c r="W299" s="39">
        <v>38318</v>
      </c>
      <c r="X299" s="41">
        <v>26.4</v>
      </c>
      <c r="Y299" s="42">
        <v>0</v>
      </c>
      <c r="Z299" s="43">
        <v>26.4</v>
      </c>
    </row>
    <row r="300" spans="1:26" x14ac:dyDescent="0.2">
      <c r="A300" s="39">
        <v>37684</v>
      </c>
      <c r="H300" s="141">
        <v>37684</v>
      </c>
      <c r="I300" s="142">
        <v>5628.0400000000009</v>
      </c>
      <c r="J300" s="142">
        <v>961.69999999999993</v>
      </c>
      <c r="K300" s="142">
        <v>6589.74</v>
      </c>
      <c r="L300" s="40"/>
      <c r="O300" s="39">
        <v>38320</v>
      </c>
      <c r="P300" s="41"/>
      <c r="Q300" s="42"/>
      <c r="R300" s="43"/>
      <c r="W300" s="39">
        <v>38320</v>
      </c>
      <c r="X300" s="41">
        <v>101.2</v>
      </c>
      <c r="Y300" s="42">
        <v>0</v>
      </c>
      <c r="Z300" s="43">
        <v>101.2</v>
      </c>
    </row>
    <row r="301" spans="1:26" x14ac:dyDescent="0.2">
      <c r="A301" s="39">
        <v>37685</v>
      </c>
      <c r="H301" s="141">
        <v>37685</v>
      </c>
      <c r="I301" s="142">
        <v>4447.9600000000009</v>
      </c>
      <c r="J301" s="142">
        <v>506.22</v>
      </c>
      <c r="K301" s="142">
        <v>4954.18</v>
      </c>
      <c r="L301" s="40"/>
      <c r="O301" s="39">
        <v>38321</v>
      </c>
      <c r="P301" s="41"/>
      <c r="Q301" s="42"/>
      <c r="R301" s="43"/>
      <c r="W301" s="39">
        <v>38321</v>
      </c>
      <c r="X301" s="41">
        <v>2655.7520000000004</v>
      </c>
      <c r="Y301" s="42">
        <v>165.2</v>
      </c>
      <c r="Z301" s="43">
        <v>2820.9520000000002</v>
      </c>
    </row>
    <row r="302" spans="1:26" x14ac:dyDescent="0.2">
      <c r="A302" s="39">
        <v>37686</v>
      </c>
      <c r="H302" s="141">
        <v>37686</v>
      </c>
      <c r="I302" s="142">
        <v>3106.4</v>
      </c>
      <c r="J302" s="142">
        <v>205.91</v>
      </c>
      <c r="K302" s="142">
        <v>3312.31</v>
      </c>
      <c r="L302" s="40"/>
      <c r="O302" s="39">
        <v>38322</v>
      </c>
      <c r="P302" s="41"/>
      <c r="Q302" s="42"/>
      <c r="R302" s="43"/>
      <c r="W302" s="39">
        <v>38322</v>
      </c>
      <c r="X302" s="41">
        <v>235.84</v>
      </c>
      <c r="Y302" s="42">
        <v>0</v>
      </c>
      <c r="Z302" s="43">
        <v>235.84</v>
      </c>
    </row>
    <row r="303" spans="1:26" x14ac:dyDescent="0.2">
      <c r="A303" s="39">
        <v>37687</v>
      </c>
      <c r="H303" s="141">
        <v>37687</v>
      </c>
      <c r="I303" s="142">
        <v>1969.0000000000002</v>
      </c>
      <c r="J303" s="142">
        <v>384.67999999999995</v>
      </c>
      <c r="K303" s="142">
        <v>2353.6799999999998</v>
      </c>
      <c r="L303" s="40"/>
      <c r="O303" s="39">
        <v>38323</v>
      </c>
      <c r="P303" s="41"/>
      <c r="Q303" s="42"/>
      <c r="R303" s="43"/>
      <c r="W303" s="39">
        <v>38323</v>
      </c>
      <c r="X303" s="41">
        <v>130.9</v>
      </c>
      <c r="Y303" s="42">
        <v>32.449999999999996</v>
      </c>
      <c r="Z303" s="43">
        <v>163.35</v>
      </c>
    </row>
    <row r="304" spans="1:26" x14ac:dyDescent="0.2">
      <c r="A304" s="39">
        <v>37688</v>
      </c>
      <c r="H304" s="141">
        <v>37688</v>
      </c>
      <c r="I304" s="142">
        <v>3684.56</v>
      </c>
      <c r="J304" s="142">
        <v>593.54</v>
      </c>
      <c r="K304" s="142">
        <v>4278.1000000000004</v>
      </c>
      <c r="L304" s="40"/>
      <c r="O304" s="39">
        <v>38324</v>
      </c>
      <c r="P304" s="41"/>
      <c r="Q304" s="42"/>
      <c r="R304" s="43"/>
      <c r="W304" s="39">
        <v>38324</v>
      </c>
      <c r="X304" s="41">
        <v>73.524000000000001</v>
      </c>
      <c r="Y304" s="42">
        <v>0</v>
      </c>
      <c r="Z304" s="43">
        <v>73.524000000000001</v>
      </c>
    </row>
    <row r="305" spans="1:26" x14ac:dyDescent="0.2">
      <c r="A305" s="39">
        <v>37689</v>
      </c>
      <c r="H305" s="141">
        <v>37689</v>
      </c>
      <c r="I305" s="142">
        <v>253.00000000000003</v>
      </c>
      <c r="J305" s="142">
        <v>0</v>
      </c>
      <c r="K305" s="142">
        <v>253.00000000000003</v>
      </c>
      <c r="L305" s="40"/>
      <c r="O305" s="39">
        <v>38325</v>
      </c>
      <c r="P305" s="41"/>
      <c r="Q305" s="42"/>
      <c r="R305" s="43"/>
      <c r="W305" s="39">
        <v>38325</v>
      </c>
      <c r="X305" s="41">
        <v>52.8</v>
      </c>
      <c r="Y305" s="42">
        <v>0</v>
      </c>
      <c r="Z305" s="43">
        <v>52.8</v>
      </c>
    </row>
    <row r="306" spans="1:26" x14ac:dyDescent="0.2">
      <c r="A306" s="39">
        <v>37690</v>
      </c>
      <c r="H306" s="141">
        <v>37690</v>
      </c>
      <c r="I306" s="142">
        <v>172.04</v>
      </c>
      <c r="J306" s="142">
        <v>0</v>
      </c>
      <c r="K306" s="142">
        <v>172.04</v>
      </c>
      <c r="L306" s="40"/>
      <c r="O306" s="39">
        <v>38326</v>
      </c>
      <c r="P306" s="41"/>
      <c r="Q306" s="42"/>
      <c r="R306" s="43"/>
      <c r="W306" s="39">
        <v>38326</v>
      </c>
      <c r="X306" s="41">
        <v>22</v>
      </c>
      <c r="Y306" s="42">
        <v>0</v>
      </c>
      <c r="Z306" s="43">
        <v>22</v>
      </c>
    </row>
    <row r="307" spans="1:26" x14ac:dyDescent="0.2">
      <c r="A307" s="39">
        <v>37691</v>
      </c>
      <c r="H307" s="141">
        <v>37691</v>
      </c>
      <c r="I307" s="142">
        <v>34.76</v>
      </c>
      <c r="J307" s="142">
        <v>0</v>
      </c>
      <c r="K307" s="142">
        <v>34.76</v>
      </c>
      <c r="L307" s="40"/>
      <c r="O307" s="39">
        <v>38331</v>
      </c>
      <c r="P307" s="41"/>
      <c r="Q307" s="42"/>
      <c r="R307" s="43"/>
      <c r="W307" s="39">
        <v>38331</v>
      </c>
      <c r="X307" s="41">
        <v>0.2112</v>
      </c>
      <c r="Y307" s="42">
        <v>39.323500000000003</v>
      </c>
      <c r="Z307" s="43">
        <v>39.534700000000001</v>
      </c>
    </row>
    <row r="308" spans="1:26" x14ac:dyDescent="0.2">
      <c r="A308" s="39">
        <v>37692</v>
      </c>
      <c r="H308" s="141">
        <v>37692</v>
      </c>
      <c r="I308" s="142">
        <v>1577.4</v>
      </c>
      <c r="J308" s="142">
        <v>203.54999999999998</v>
      </c>
      <c r="K308" s="142">
        <v>1780.9499999999998</v>
      </c>
      <c r="L308" s="40"/>
      <c r="O308" s="39">
        <v>38338</v>
      </c>
      <c r="P308" s="41"/>
      <c r="Q308" s="42"/>
      <c r="R308" s="43"/>
      <c r="W308" s="39">
        <v>38338</v>
      </c>
      <c r="X308" s="41">
        <v>7.0400000000000004E-2</v>
      </c>
      <c r="Y308" s="42">
        <v>0.1888</v>
      </c>
      <c r="Z308" s="43">
        <v>0.25919999999999999</v>
      </c>
    </row>
    <row r="309" spans="1:26" x14ac:dyDescent="0.2">
      <c r="A309" s="39">
        <v>37693</v>
      </c>
      <c r="H309" s="141">
        <v>37693</v>
      </c>
      <c r="I309" s="142">
        <v>2408.12</v>
      </c>
      <c r="J309" s="142">
        <v>35.99</v>
      </c>
      <c r="K309" s="142">
        <v>2444.11</v>
      </c>
      <c r="L309" s="40"/>
      <c r="O309" s="39">
        <v>38341</v>
      </c>
      <c r="P309" s="41"/>
      <c r="Q309" s="42"/>
      <c r="R309" s="43"/>
      <c r="W309" s="39">
        <v>38341</v>
      </c>
      <c r="X309" s="41">
        <v>119.15199999999999</v>
      </c>
      <c r="Y309" s="42">
        <v>0</v>
      </c>
      <c r="Z309" s="43">
        <v>119.15199999999999</v>
      </c>
    </row>
    <row r="310" spans="1:26" x14ac:dyDescent="0.2">
      <c r="A310" s="39">
        <v>37694</v>
      </c>
      <c r="H310" s="141">
        <v>37694</v>
      </c>
      <c r="I310" s="142">
        <v>420.64</v>
      </c>
      <c r="J310" s="142">
        <v>0</v>
      </c>
      <c r="K310" s="142">
        <v>420.64</v>
      </c>
      <c r="L310" s="40"/>
      <c r="O310" s="39">
        <v>38342</v>
      </c>
      <c r="P310" s="41"/>
      <c r="Q310" s="42"/>
      <c r="R310" s="43"/>
      <c r="W310" s="39">
        <v>38342</v>
      </c>
      <c r="X310" s="41">
        <v>77</v>
      </c>
      <c r="Y310" s="42">
        <v>0</v>
      </c>
      <c r="Z310" s="43">
        <v>77</v>
      </c>
    </row>
    <row r="311" spans="1:26" x14ac:dyDescent="0.2">
      <c r="A311" s="39">
        <v>37695</v>
      </c>
      <c r="H311" s="141">
        <v>37695</v>
      </c>
      <c r="I311" s="142">
        <v>205.48000000000002</v>
      </c>
      <c r="J311" s="142">
        <v>0</v>
      </c>
      <c r="K311" s="142">
        <v>205.48000000000002</v>
      </c>
      <c r="L311" s="40"/>
      <c r="O311" s="39">
        <v>38348</v>
      </c>
      <c r="P311" s="41"/>
      <c r="Q311" s="42"/>
      <c r="R311" s="43"/>
      <c r="W311" s="39">
        <v>38348</v>
      </c>
      <c r="X311" s="41">
        <v>161.47999999999999</v>
      </c>
      <c r="Y311" s="42">
        <v>0</v>
      </c>
      <c r="Z311" s="43">
        <v>161.47999999999999</v>
      </c>
    </row>
    <row r="312" spans="1:26" x14ac:dyDescent="0.2">
      <c r="A312" s="39">
        <v>37696</v>
      </c>
      <c r="H312" s="141">
        <v>37696</v>
      </c>
      <c r="I312" s="142">
        <v>2.64</v>
      </c>
      <c r="J312" s="142">
        <v>0</v>
      </c>
      <c r="K312" s="142">
        <v>2.64</v>
      </c>
      <c r="L312" s="40"/>
      <c r="O312" s="39">
        <v>38350</v>
      </c>
      <c r="P312" s="41"/>
      <c r="Q312" s="42"/>
      <c r="R312" s="43"/>
      <c r="W312" s="39">
        <v>38350</v>
      </c>
      <c r="X312" s="41">
        <v>131.91200000000001</v>
      </c>
      <c r="Y312" s="42">
        <v>17.7</v>
      </c>
      <c r="Z312" s="43">
        <v>149.61200000000002</v>
      </c>
    </row>
    <row r="313" spans="1:26" x14ac:dyDescent="0.2">
      <c r="A313" s="39">
        <v>37697</v>
      </c>
      <c r="H313" s="141">
        <v>37697</v>
      </c>
      <c r="I313" s="142">
        <v>19.36</v>
      </c>
      <c r="J313" s="142">
        <v>0</v>
      </c>
      <c r="K313" s="142">
        <v>19.36</v>
      </c>
      <c r="L313" s="40"/>
      <c r="O313" s="39">
        <v>38351</v>
      </c>
      <c r="P313" s="41"/>
      <c r="Q313" s="42"/>
      <c r="R313" s="43"/>
      <c r="W313" s="39">
        <v>38351</v>
      </c>
      <c r="X313" s="41">
        <v>17.16</v>
      </c>
      <c r="Y313" s="42">
        <v>0</v>
      </c>
      <c r="Z313" s="43">
        <v>17.16</v>
      </c>
    </row>
    <row r="314" spans="1:26" x14ac:dyDescent="0.2">
      <c r="A314" s="39">
        <v>37698</v>
      </c>
      <c r="H314" s="141">
        <v>37698</v>
      </c>
      <c r="I314" s="142">
        <v>11.44</v>
      </c>
      <c r="J314" s="142">
        <v>0</v>
      </c>
      <c r="K314" s="142">
        <v>11.44</v>
      </c>
      <c r="L314" s="40"/>
      <c r="O314" s="39">
        <v>38355</v>
      </c>
      <c r="P314" s="41"/>
      <c r="Q314" s="42"/>
      <c r="R314" s="43"/>
      <c r="W314" s="39">
        <v>38355</v>
      </c>
      <c r="X314" s="41">
        <v>1866.3040000000001</v>
      </c>
      <c r="Y314" s="42">
        <v>203.55</v>
      </c>
      <c r="Z314" s="43">
        <v>2069.8539999999998</v>
      </c>
    </row>
    <row r="315" spans="1:26" x14ac:dyDescent="0.2">
      <c r="A315" s="39">
        <v>37699</v>
      </c>
      <c r="H315" s="141">
        <v>37699</v>
      </c>
      <c r="I315" s="142">
        <v>60.28</v>
      </c>
      <c r="J315" s="142">
        <v>0</v>
      </c>
      <c r="K315" s="142">
        <v>60.28</v>
      </c>
      <c r="L315" s="40"/>
      <c r="O315" s="39">
        <v>38356</v>
      </c>
      <c r="P315" s="41"/>
      <c r="Q315" s="42"/>
      <c r="R315" s="43"/>
      <c r="W315" s="39">
        <v>38356</v>
      </c>
      <c r="X315" s="41">
        <v>511.06</v>
      </c>
      <c r="Y315" s="42">
        <v>76.7</v>
      </c>
      <c r="Z315" s="43">
        <v>587.76</v>
      </c>
    </row>
    <row r="316" spans="1:26" x14ac:dyDescent="0.2">
      <c r="A316" s="39">
        <v>37700</v>
      </c>
      <c r="H316" s="141">
        <v>37700</v>
      </c>
      <c r="I316" s="142">
        <v>48.4</v>
      </c>
      <c r="J316" s="142">
        <v>0</v>
      </c>
      <c r="K316" s="142">
        <v>48.4</v>
      </c>
      <c r="L316" s="40"/>
      <c r="O316" s="39">
        <v>38357</v>
      </c>
      <c r="P316" s="41"/>
      <c r="Q316" s="42"/>
      <c r="R316" s="43"/>
      <c r="W316" s="39">
        <v>38357</v>
      </c>
      <c r="X316" s="41">
        <v>558.79999999999995</v>
      </c>
      <c r="Y316" s="42">
        <v>203.55</v>
      </c>
      <c r="Z316" s="43">
        <v>762.35</v>
      </c>
    </row>
    <row r="317" spans="1:26" x14ac:dyDescent="0.2">
      <c r="A317" s="39">
        <v>37701</v>
      </c>
      <c r="H317" s="141">
        <v>37701</v>
      </c>
      <c r="I317" s="142">
        <v>88.88</v>
      </c>
      <c r="J317" s="142">
        <v>0</v>
      </c>
      <c r="K317" s="142">
        <v>88.88</v>
      </c>
      <c r="L317" s="40"/>
      <c r="O317" s="39">
        <v>38358</v>
      </c>
      <c r="P317" s="41"/>
      <c r="Q317" s="42"/>
      <c r="R317" s="43"/>
      <c r="W317" s="39">
        <v>38358</v>
      </c>
      <c r="X317" s="41">
        <v>1090.232</v>
      </c>
      <c r="Y317" s="42">
        <v>59</v>
      </c>
      <c r="Z317" s="43">
        <v>1149.232</v>
      </c>
    </row>
    <row r="318" spans="1:26" x14ac:dyDescent="0.2">
      <c r="A318" s="39">
        <v>37702</v>
      </c>
      <c r="H318" s="141">
        <v>37702</v>
      </c>
      <c r="I318" s="142">
        <v>18.48</v>
      </c>
      <c r="J318" s="142">
        <v>0</v>
      </c>
      <c r="K318" s="142">
        <v>18.48</v>
      </c>
      <c r="L318" s="40"/>
      <c r="O318" s="39">
        <v>38359</v>
      </c>
      <c r="P318" s="41"/>
      <c r="Q318" s="42"/>
      <c r="R318" s="43"/>
      <c r="W318" s="39">
        <v>38359</v>
      </c>
      <c r="X318" s="41">
        <v>206.8</v>
      </c>
      <c r="Y318" s="42">
        <v>11.799999999999999</v>
      </c>
      <c r="Z318" s="43">
        <v>218.6</v>
      </c>
    </row>
    <row r="319" spans="1:26" x14ac:dyDescent="0.2">
      <c r="A319" s="39">
        <v>37706</v>
      </c>
      <c r="H319" s="141">
        <v>37706</v>
      </c>
      <c r="I319" s="142">
        <v>77</v>
      </c>
      <c r="J319" s="142">
        <v>0</v>
      </c>
      <c r="K319" s="142">
        <v>77</v>
      </c>
      <c r="L319" s="40"/>
      <c r="O319" s="39">
        <v>38362</v>
      </c>
      <c r="P319" s="41"/>
      <c r="Q319" s="42"/>
      <c r="R319" s="43"/>
      <c r="W319" s="39">
        <v>38362</v>
      </c>
      <c r="X319" s="41">
        <v>55.44</v>
      </c>
      <c r="Y319" s="42">
        <v>0</v>
      </c>
      <c r="Z319" s="43">
        <v>55.44</v>
      </c>
    </row>
    <row r="320" spans="1:26" x14ac:dyDescent="0.2">
      <c r="A320" s="39">
        <v>37707</v>
      </c>
      <c r="H320" s="141">
        <v>37707</v>
      </c>
      <c r="I320" s="142">
        <v>11.88</v>
      </c>
      <c r="J320" s="142">
        <v>0</v>
      </c>
      <c r="K320" s="142">
        <v>11.88</v>
      </c>
      <c r="L320" s="40"/>
      <c r="O320" s="39">
        <v>38365</v>
      </c>
      <c r="P320" s="41"/>
      <c r="Q320" s="42"/>
      <c r="R320" s="43"/>
      <c r="W320" s="39">
        <v>38365</v>
      </c>
      <c r="X320" s="41">
        <v>147.4</v>
      </c>
      <c r="Y320" s="42">
        <v>0</v>
      </c>
      <c r="Z320" s="43">
        <v>147.4</v>
      </c>
    </row>
    <row r="321" spans="1:26" x14ac:dyDescent="0.2">
      <c r="A321" s="39">
        <v>37708</v>
      </c>
      <c r="H321" s="141">
        <v>37708</v>
      </c>
      <c r="I321" s="142">
        <v>130.68</v>
      </c>
      <c r="J321" s="142">
        <v>10.029999999999999</v>
      </c>
      <c r="K321" s="142">
        <v>140.71</v>
      </c>
      <c r="L321" s="40"/>
      <c r="O321" s="39">
        <v>38366</v>
      </c>
      <c r="P321" s="41"/>
      <c r="Q321" s="42"/>
      <c r="R321" s="43"/>
      <c r="W321" s="39">
        <v>38366</v>
      </c>
      <c r="X321" s="41">
        <v>140.80000000000001</v>
      </c>
      <c r="Y321" s="42">
        <v>0</v>
      </c>
      <c r="Z321" s="43">
        <v>140.80000000000001</v>
      </c>
    </row>
    <row r="322" spans="1:26" x14ac:dyDescent="0.2">
      <c r="A322" s="39">
        <v>37709</v>
      </c>
      <c r="H322" s="141">
        <v>37709</v>
      </c>
      <c r="I322" s="142">
        <v>89.76</v>
      </c>
      <c r="J322" s="142">
        <v>0</v>
      </c>
      <c r="K322" s="142">
        <v>89.76</v>
      </c>
      <c r="L322" s="40"/>
      <c r="O322" s="39">
        <v>38370</v>
      </c>
      <c r="P322" s="41"/>
      <c r="Q322" s="42"/>
      <c r="R322" s="43"/>
      <c r="W322" s="39">
        <v>38370</v>
      </c>
      <c r="X322" s="41">
        <v>339.24</v>
      </c>
      <c r="Y322" s="42">
        <v>118</v>
      </c>
      <c r="Z322" s="43">
        <v>457.24</v>
      </c>
    </row>
    <row r="323" spans="1:26" x14ac:dyDescent="0.2">
      <c r="A323" s="39">
        <v>37710</v>
      </c>
      <c r="H323" s="141">
        <v>37710</v>
      </c>
      <c r="I323" s="142">
        <v>244.20000000000002</v>
      </c>
      <c r="J323" s="142">
        <v>0</v>
      </c>
      <c r="K323" s="142">
        <v>244.20000000000002</v>
      </c>
      <c r="L323" s="40"/>
      <c r="O323" s="39">
        <v>38371</v>
      </c>
      <c r="P323" s="41"/>
      <c r="Q323" s="42"/>
      <c r="R323" s="43"/>
      <c r="W323" s="39">
        <v>38371</v>
      </c>
      <c r="X323" s="41">
        <v>257.39999999999998</v>
      </c>
      <c r="Y323" s="42">
        <v>0</v>
      </c>
      <c r="Z323" s="43">
        <v>257.39999999999998</v>
      </c>
    </row>
    <row r="324" spans="1:26" x14ac:dyDescent="0.2">
      <c r="A324" s="39">
        <v>37711</v>
      </c>
      <c r="H324" s="141">
        <v>37711</v>
      </c>
      <c r="I324" s="142">
        <v>272.8</v>
      </c>
      <c r="J324" s="142">
        <v>0</v>
      </c>
      <c r="K324" s="142">
        <v>272.8</v>
      </c>
      <c r="L324" s="40"/>
      <c r="O324" s="39">
        <v>38372</v>
      </c>
      <c r="P324" s="41"/>
      <c r="Q324" s="42"/>
      <c r="R324" s="43"/>
      <c r="W324" s="39">
        <v>38372</v>
      </c>
      <c r="X324" s="41">
        <v>685.3</v>
      </c>
      <c r="Y324" s="42">
        <v>103.25</v>
      </c>
      <c r="Z324" s="43">
        <v>788.55</v>
      </c>
    </row>
    <row r="325" spans="1:26" x14ac:dyDescent="0.2">
      <c r="A325" s="39">
        <v>37712</v>
      </c>
      <c r="H325" s="141">
        <v>37712</v>
      </c>
      <c r="I325" s="142">
        <v>10.56</v>
      </c>
      <c r="J325" s="142">
        <v>0</v>
      </c>
      <c r="K325" s="142">
        <v>10.56</v>
      </c>
      <c r="L325" s="40"/>
      <c r="O325" s="39">
        <v>38373</v>
      </c>
      <c r="P325" s="41"/>
      <c r="Q325" s="42"/>
      <c r="R325" s="43"/>
      <c r="W325" s="39">
        <v>38373</v>
      </c>
      <c r="X325" s="41">
        <v>658.24</v>
      </c>
      <c r="Y325" s="42">
        <v>123.89999999999999</v>
      </c>
      <c r="Z325" s="43">
        <v>782.14</v>
      </c>
    </row>
    <row r="326" spans="1:26" x14ac:dyDescent="0.2">
      <c r="A326" s="39">
        <v>37714</v>
      </c>
      <c r="H326" s="141">
        <v>37714</v>
      </c>
      <c r="I326" s="142">
        <v>72.599999999999994</v>
      </c>
      <c r="J326" s="142">
        <v>27.139999999999997</v>
      </c>
      <c r="K326" s="142">
        <v>99.74</v>
      </c>
      <c r="L326" s="40"/>
      <c r="O326" s="39">
        <v>38374</v>
      </c>
      <c r="P326" s="41"/>
      <c r="Q326" s="42"/>
      <c r="R326" s="43"/>
      <c r="W326" s="39">
        <v>38374</v>
      </c>
      <c r="X326" s="41">
        <v>86.24</v>
      </c>
      <c r="Y326" s="42">
        <v>0</v>
      </c>
      <c r="Z326" s="43">
        <v>86.24</v>
      </c>
    </row>
    <row r="327" spans="1:26" x14ac:dyDescent="0.2">
      <c r="A327" s="39">
        <v>37715</v>
      </c>
      <c r="H327" s="141">
        <v>37715</v>
      </c>
      <c r="I327" s="142">
        <v>4319.0400000000009</v>
      </c>
      <c r="J327" s="142">
        <v>683.21999999999991</v>
      </c>
      <c r="K327" s="142">
        <v>5002.26</v>
      </c>
      <c r="L327" s="40"/>
      <c r="O327" s="39">
        <v>38376</v>
      </c>
      <c r="P327" s="41"/>
      <c r="Q327" s="42"/>
      <c r="R327" s="43"/>
      <c r="W327" s="39">
        <v>38376</v>
      </c>
      <c r="X327" s="41">
        <v>249.48</v>
      </c>
      <c r="Y327" s="42">
        <v>0</v>
      </c>
      <c r="Z327" s="43">
        <v>249.48</v>
      </c>
    </row>
    <row r="328" spans="1:26" x14ac:dyDescent="0.2">
      <c r="A328" s="39">
        <v>37716</v>
      </c>
      <c r="H328" s="141">
        <v>37716</v>
      </c>
      <c r="I328" s="142">
        <v>2486</v>
      </c>
      <c r="J328" s="142">
        <v>14.75</v>
      </c>
      <c r="K328" s="142">
        <v>2500.75</v>
      </c>
      <c r="L328" s="40"/>
      <c r="O328" s="39">
        <v>38378</v>
      </c>
      <c r="P328" s="41"/>
      <c r="Q328" s="42"/>
      <c r="R328" s="43"/>
      <c r="W328" s="39">
        <v>38378</v>
      </c>
      <c r="X328" s="41">
        <v>515.68000000000006</v>
      </c>
      <c r="Y328" s="42">
        <v>135.69999999999999</v>
      </c>
      <c r="Z328" s="43">
        <v>651.38</v>
      </c>
    </row>
    <row r="329" spans="1:26" x14ac:dyDescent="0.2">
      <c r="A329" s="39">
        <v>37717</v>
      </c>
      <c r="H329" s="141">
        <v>37717</v>
      </c>
      <c r="I329" s="142">
        <v>139.92000000000002</v>
      </c>
      <c r="J329" s="142">
        <v>11.799999999999999</v>
      </c>
      <c r="K329" s="142">
        <v>151.72000000000003</v>
      </c>
      <c r="L329" s="40"/>
      <c r="O329" s="39">
        <v>38379</v>
      </c>
      <c r="P329" s="41"/>
      <c r="Q329" s="42"/>
      <c r="R329" s="43"/>
      <c r="W329" s="39">
        <v>38379</v>
      </c>
      <c r="X329" s="41">
        <v>198.88</v>
      </c>
      <c r="Y329" s="42">
        <v>67.849999999999994</v>
      </c>
      <c r="Z329" s="43">
        <v>266.73</v>
      </c>
    </row>
    <row r="330" spans="1:26" x14ac:dyDescent="0.2">
      <c r="A330" s="39">
        <v>37718</v>
      </c>
      <c r="H330" s="141">
        <v>37718</v>
      </c>
      <c r="I330" s="142">
        <v>8210.84</v>
      </c>
      <c r="J330" s="142">
        <v>1566.45</v>
      </c>
      <c r="K330" s="142">
        <v>9777.2899999999991</v>
      </c>
      <c r="L330" s="40"/>
      <c r="O330" s="39">
        <v>38380</v>
      </c>
      <c r="P330" s="41"/>
      <c r="Q330" s="42"/>
      <c r="R330" s="43"/>
      <c r="W330" s="39">
        <v>38380</v>
      </c>
      <c r="X330" s="41">
        <v>85.800000000000011</v>
      </c>
      <c r="Y330" s="42">
        <v>0</v>
      </c>
      <c r="Z330" s="43">
        <v>85.800000000000011</v>
      </c>
    </row>
    <row r="331" spans="1:26" x14ac:dyDescent="0.2">
      <c r="A331" s="39">
        <v>37719</v>
      </c>
      <c r="H331" s="141">
        <v>37719</v>
      </c>
      <c r="I331" s="142">
        <v>3627.8</v>
      </c>
      <c r="J331" s="142">
        <v>31.269999999999996</v>
      </c>
      <c r="K331" s="142">
        <v>3659.0699999999997</v>
      </c>
      <c r="L331" s="40"/>
      <c r="O331" s="39">
        <v>38386</v>
      </c>
      <c r="P331" s="41"/>
      <c r="Q331" s="42"/>
      <c r="R331" s="43"/>
      <c r="W331" s="39">
        <v>38386</v>
      </c>
      <c r="X331" s="41">
        <v>35.200000000000003</v>
      </c>
      <c r="Y331" s="42">
        <v>0</v>
      </c>
      <c r="Z331" s="43">
        <v>35.200000000000003</v>
      </c>
    </row>
    <row r="332" spans="1:26" x14ac:dyDescent="0.2">
      <c r="A332" s="39">
        <v>37720</v>
      </c>
      <c r="H332" s="141">
        <v>37720</v>
      </c>
      <c r="I332" s="142">
        <v>311.95999999999998</v>
      </c>
      <c r="J332" s="142">
        <v>0</v>
      </c>
      <c r="K332" s="142">
        <v>311.95999999999998</v>
      </c>
      <c r="L332" s="40"/>
      <c r="O332" s="39">
        <v>38387</v>
      </c>
      <c r="P332" s="41"/>
      <c r="Q332" s="42"/>
      <c r="R332" s="43"/>
      <c r="W332" s="39">
        <v>38387</v>
      </c>
      <c r="X332" s="41">
        <v>44</v>
      </c>
      <c r="Y332" s="42">
        <v>0</v>
      </c>
      <c r="Z332" s="43">
        <v>44</v>
      </c>
    </row>
    <row r="333" spans="1:26" x14ac:dyDescent="0.2">
      <c r="A333" s="39">
        <v>37721</v>
      </c>
      <c r="H333" s="141">
        <v>37721</v>
      </c>
      <c r="I333" s="142">
        <v>73.48</v>
      </c>
      <c r="J333" s="142">
        <v>0</v>
      </c>
      <c r="K333" s="142">
        <v>73.48</v>
      </c>
      <c r="L333" s="40"/>
      <c r="O333" s="39">
        <v>38388</v>
      </c>
      <c r="P333" s="41"/>
      <c r="Q333" s="42"/>
      <c r="R333" s="43"/>
      <c r="W333" s="39">
        <v>38388</v>
      </c>
      <c r="X333" s="41">
        <v>54.78</v>
      </c>
      <c r="Y333" s="42">
        <v>0</v>
      </c>
      <c r="Z333" s="43">
        <v>54.78</v>
      </c>
    </row>
    <row r="334" spans="1:26" x14ac:dyDescent="0.2">
      <c r="A334" s="39">
        <v>37724</v>
      </c>
      <c r="H334" s="141">
        <v>37724</v>
      </c>
      <c r="I334" s="142">
        <v>34.32</v>
      </c>
      <c r="J334" s="142">
        <v>0</v>
      </c>
      <c r="K334" s="142">
        <v>34.32</v>
      </c>
      <c r="L334" s="40"/>
      <c r="O334" s="39">
        <v>38390</v>
      </c>
      <c r="P334" s="41"/>
      <c r="Q334" s="42"/>
      <c r="R334" s="43"/>
      <c r="W334" s="39">
        <v>38390</v>
      </c>
      <c r="X334" s="41">
        <v>95.699999999999989</v>
      </c>
      <c r="Y334" s="42">
        <v>0</v>
      </c>
      <c r="Z334" s="43">
        <v>95.699999999999989</v>
      </c>
    </row>
    <row r="335" spans="1:26" x14ac:dyDescent="0.2">
      <c r="A335" s="39">
        <v>37940</v>
      </c>
      <c r="H335" s="141">
        <v>37940</v>
      </c>
      <c r="I335" s="142">
        <v>40.92</v>
      </c>
      <c r="J335" s="142">
        <v>0</v>
      </c>
      <c r="K335" s="142">
        <v>40.92</v>
      </c>
      <c r="L335" s="40"/>
      <c r="O335" s="39">
        <v>38391</v>
      </c>
      <c r="P335" s="41"/>
      <c r="Q335" s="42"/>
      <c r="R335" s="43"/>
      <c r="W335" s="39">
        <v>38391</v>
      </c>
      <c r="X335" s="41">
        <v>6.6</v>
      </c>
      <c r="Y335" s="42">
        <v>0</v>
      </c>
      <c r="Z335" s="43">
        <v>6.6</v>
      </c>
    </row>
    <row r="336" spans="1:26" x14ac:dyDescent="0.2">
      <c r="A336" s="39">
        <v>37941</v>
      </c>
      <c r="H336" s="141">
        <v>37941</v>
      </c>
      <c r="I336" s="142">
        <v>31.68</v>
      </c>
      <c r="J336" s="142">
        <v>0</v>
      </c>
      <c r="K336" s="142">
        <v>31.68</v>
      </c>
      <c r="L336" s="40"/>
      <c r="O336" s="39">
        <v>38392</v>
      </c>
      <c r="P336" s="41"/>
      <c r="Q336" s="42"/>
      <c r="R336" s="43"/>
      <c r="W336" s="39">
        <v>38392</v>
      </c>
      <c r="X336" s="41">
        <v>488.4</v>
      </c>
      <c r="Y336" s="42">
        <v>29.5</v>
      </c>
      <c r="Z336" s="43">
        <v>517.9</v>
      </c>
    </row>
    <row r="337" spans="1:26" x14ac:dyDescent="0.2">
      <c r="A337" s="39">
        <v>37942</v>
      </c>
      <c r="H337" s="141">
        <v>37942</v>
      </c>
      <c r="I337" s="142">
        <v>90.64</v>
      </c>
      <c r="J337" s="142">
        <v>0</v>
      </c>
      <c r="K337" s="142">
        <v>90.64</v>
      </c>
      <c r="L337" s="40"/>
      <c r="O337" s="39">
        <v>38393</v>
      </c>
      <c r="P337" s="41"/>
      <c r="Q337" s="42"/>
      <c r="R337" s="43"/>
      <c r="W337" s="39">
        <v>38393</v>
      </c>
      <c r="X337" s="41">
        <v>26.4</v>
      </c>
      <c r="Y337" s="42">
        <v>0</v>
      </c>
      <c r="Z337" s="43">
        <v>26.4</v>
      </c>
    </row>
    <row r="338" spans="1:26" x14ac:dyDescent="0.2">
      <c r="A338" s="39">
        <v>37943</v>
      </c>
      <c r="H338" s="141">
        <v>37943</v>
      </c>
      <c r="I338" s="142">
        <v>1.32</v>
      </c>
      <c r="J338" s="142">
        <v>0</v>
      </c>
      <c r="K338" s="142">
        <v>1.32</v>
      </c>
      <c r="L338" s="40"/>
      <c r="O338" s="39">
        <v>38394</v>
      </c>
      <c r="P338" s="41"/>
      <c r="Q338" s="42"/>
      <c r="R338" s="43"/>
      <c r="W338" s="39">
        <v>38394</v>
      </c>
      <c r="X338" s="41">
        <v>13.2</v>
      </c>
      <c r="Y338" s="42">
        <v>0</v>
      </c>
      <c r="Z338" s="43">
        <v>13.2</v>
      </c>
    </row>
    <row r="339" spans="1:26" x14ac:dyDescent="0.2">
      <c r="A339" s="39">
        <v>37945</v>
      </c>
      <c r="H339" s="141">
        <v>37945</v>
      </c>
      <c r="I339" s="142">
        <v>57.64</v>
      </c>
      <c r="J339" s="142">
        <v>0</v>
      </c>
      <c r="K339" s="142">
        <v>57.64</v>
      </c>
      <c r="L339" s="40"/>
      <c r="O339" s="39">
        <v>38399</v>
      </c>
      <c r="P339" s="41"/>
      <c r="Q339" s="42"/>
      <c r="R339" s="43"/>
      <c r="W339" s="39">
        <v>38399</v>
      </c>
      <c r="X339" s="41">
        <v>37.4</v>
      </c>
      <c r="Y339" s="42">
        <v>0</v>
      </c>
      <c r="Z339" s="43">
        <v>37.4</v>
      </c>
    </row>
    <row r="340" spans="1:26" x14ac:dyDescent="0.2">
      <c r="A340" s="39">
        <v>37947</v>
      </c>
      <c r="H340" s="141">
        <v>37947</v>
      </c>
      <c r="I340" s="142">
        <v>25.96</v>
      </c>
      <c r="J340" s="142">
        <v>0</v>
      </c>
      <c r="K340" s="142">
        <v>25.96</v>
      </c>
      <c r="L340" s="40"/>
      <c r="O340" s="39">
        <v>38403</v>
      </c>
      <c r="P340" s="41"/>
      <c r="Q340" s="42"/>
      <c r="R340" s="43"/>
      <c r="W340" s="39">
        <v>38403</v>
      </c>
      <c r="X340" s="41">
        <v>528</v>
      </c>
      <c r="Y340" s="42">
        <v>44.25</v>
      </c>
      <c r="Z340" s="43">
        <v>572.25</v>
      </c>
    </row>
    <row r="341" spans="1:26" x14ac:dyDescent="0.2">
      <c r="A341" s="39">
        <v>37948</v>
      </c>
      <c r="H341" s="141">
        <v>37948</v>
      </c>
      <c r="I341" s="142">
        <v>10.119999999999999</v>
      </c>
      <c r="J341" s="142">
        <v>0</v>
      </c>
      <c r="K341" s="142">
        <v>10.119999999999999</v>
      </c>
      <c r="L341" s="40"/>
      <c r="O341" s="39">
        <v>38404</v>
      </c>
      <c r="P341" s="41"/>
      <c r="Q341" s="42"/>
      <c r="R341" s="43"/>
      <c r="W341" s="39">
        <v>38404</v>
      </c>
      <c r="X341" s="41">
        <v>542.30000000000007</v>
      </c>
      <c r="Y341" s="42">
        <v>0</v>
      </c>
      <c r="Z341" s="43">
        <v>542.30000000000007</v>
      </c>
    </row>
    <row r="342" spans="1:26" x14ac:dyDescent="0.2">
      <c r="A342" s="39">
        <v>37949</v>
      </c>
      <c r="H342" s="141">
        <v>37949</v>
      </c>
      <c r="I342" s="142">
        <v>998.18399999999986</v>
      </c>
      <c r="J342" s="142">
        <v>141.6</v>
      </c>
      <c r="K342" s="142">
        <v>1139.7840000000001</v>
      </c>
      <c r="L342" s="40"/>
      <c r="O342" s="39">
        <v>38405</v>
      </c>
      <c r="P342" s="41"/>
      <c r="Q342" s="42"/>
      <c r="R342" s="43"/>
      <c r="W342" s="39">
        <v>38405</v>
      </c>
      <c r="X342" s="41">
        <v>33</v>
      </c>
      <c r="Y342" s="42">
        <v>0</v>
      </c>
      <c r="Z342" s="43">
        <v>33</v>
      </c>
    </row>
    <row r="343" spans="1:26" x14ac:dyDescent="0.2">
      <c r="A343" s="39">
        <v>37951</v>
      </c>
      <c r="H343" s="141">
        <v>37951</v>
      </c>
      <c r="I343" s="142">
        <v>254.76000000000002</v>
      </c>
      <c r="J343" s="142">
        <v>0</v>
      </c>
      <c r="K343" s="142">
        <v>254.76000000000002</v>
      </c>
      <c r="L343" s="40"/>
      <c r="O343" s="39">
        <v>38406</v>
      </c>
      <c r="P343" s="41"/>
      <c r="Q343" s="42"/>
      <c r="R343" s="43"/>
      <c r="W343" s="39">
        <v>38406</v>
      </c>
      <c r="X343" s="41">
        <v>37.4</v>
      </c>
      <c r="Y343" s="42">
        <v>0</v>
      </c>
      <c r="Z343" s="43">
        <v>37.4</v>
      </c>
    </row>
    <row r="344" spans="1:26" x14ac:dyDescent="0.2">
      <c r="A344" s="39">
        <v>37952</v>
      </c>
      <c r="H344" s="141">
        <v>37952</v>
      </c>
      <c r="I344" s="142">
        <v>20.416000000000004</v>
      </c>
      <c r="J344" s="142">
        <v>0</v>
      </c>
      <c r="K344" s="142">
        <v>20.416000000000004</v>
      </c>
      <c r="L344" s="40"/>
      <c r="O344" s="39">
        <v>38407</v>
      </c>
      <c r="P344" s="41"/>
      <c r="Q344" s="42"/>
      <c r="R344" s="43"/>
      <c r="W344" s="39">
        <v>38407</v>
      </c>
      <c r="X344" s="41">
        <v>54.12</v>
      </c>
      <c r="Y344" s="42">
        <v>0</v>
      </c>
      <c r="Z344" s="43">
        <v>54.12</v>
      </c>
    </row>
    <row r="345" spans="1:26" x14ac:dyDescent="0.2">
      <c r="A345" s="39">
        <v>37953</v>
      </c>
      <c r="H345" s="141">
        <v>37953</v>
      </c>
      <c r="I345" s="142">
        <v>201.16800000000001</v>
      </c>
      <c r="J345" s="142">
        <v>0</v>
      </c>
      <c r="K345" s="142">
        <v>201.16800000000001</v>
      </c>
      <c r="L345" s="40"/>
      <c r="O345" s="39">
        <v>38408</v>
      </c>
      <c r="P345" s="41"/>
      <c r="Q345" s="42"/>
      <c r="R345" s="43"/>
      <c r="W345" s="39">
        <v>38408</v>
      </c>
      <c r="X345" s="41">
        <v>112.64</v>
      </c>
      <c r="Y345" s="42">
        <v>17.7</v>
      </c>
      <c r="Z345" s="43">
        <v>130.34</v>
      </c>
    </row>
    <row r="346" spans="1:26" x14ac:dyDescent="0.2">
      <c r="A346" s="39">
        <v>37954</v>
      </c>
      <c r="H346" s="141">
        <v>37954</v>
      </c>
      <c r="I346" s="142">
        <v>549.12</v>
      </c>
      <c r="J346" s="142">
        <v>0</v>
      </c>
      <c r="K346" s="142">
        <v>549.12</v>
      </c>
      <c r="L346" s="40"/>
      <c r="O346" s="39">
        <v>38411</v>
      </c>
      <c r="P346" s="41"/>
      <c r="Q346" s="42"/>
      <c r="R346" s="43"/>
      <c r="W346" s="39">
        <v>38411</v>
      </c>
      <c r="X346" s="41">
        <v>1963.06</v>
      </c>
      <c r="Y346" s="42">
        <v>73.75</v>
      </c>
      <c r="Z346" s="43">
        <v>2036.81</v>
      </c>
    </row>
    <row r="347" spans="1:26" x14ac:dyDescent="0.2">
      <c r="A347" s="39">
        <v>37955</v>
      </c>
      <c r="H347" s="141">
        <v>37955</v>
      </c>
      <c r="I347" s="142">
        <v>11</v>
      </c>
      <c r="J347" s="142">
        <v>0</v>
      </c>
      <c r="K347" s="142">
        <v>11</v>
      </c>
      <c r="L347" s="40"/>
      <c r="O347" s="39">
        <v>38412</v>
      </c>
      <c r="P347" s="41"/>
      <c r="Q347" s="42"/>
      <c r="R347" s="43"/>
      <c r="W347" s="39">
        <v>38412</v>
      </c>
      <c r="X347" s="41">
        <v>52.8</v>
      </c>
      <c r="Y347" s="42">
        <v>0</v>
      </c>
      <c r="Z347" s="43">
        <v>52.8</v>
      </c>
    </row>
    <row r="348" spans="1:26" x14ac:dyDescent="0.2">
      <c r="A348" s="39">
        <v>37957</v>
      </c>
      <c r="H348" s="141">
        <v>37957</v>
      </c>
      <c r="I348" s="142">
        <v>15.4</v>
      </c>
      <c r="J348" s="142">
        <v>0</v>
      </c>
      <c r="K348" s="142">
        <v>15.4</v>
      </c>
      <c r="L348" s="40"/>
      <c r="O348" s="39">
        <v>38415</v>
      </c>
      <c r="P348" s="41"/>
      <c r="Q348" s="42"/>
      <c r="R348" s="43"/>
      <c r="W348" s="39">
        <v>38415</v>
      </c>
      <c r="X348" s="41">
        <v>15.84</v>
      </c>
      <c r="Y348" s="42">
        <v>0</v>
      </c>
      <c r="Z348" s="43">
        <v>15.84</v>
      </c>
    </row>
    <row r="349" spans="1:26" x14ac:dyDescent="0.2">
      <c r="A349" s="39">
        <v>37958</v>
      </c>
      <c r="H349" s="141">
        <v>37958</v>
      </c>
      <c r="I349" s="142">
        <v>182.60000000000002</v>
      </c>
      <c r="J349" s="142">
        <v>0</v>
      </c>
      <c r="K349" s="142">
        <v>182.60000000000002</v>
      </c>
      <c r="L349" s="40"/>
      <c r="O349" s="39">
        <v>38419</v>
      </c>
      <c r="P349" s="41"/>
      <c r="Q349" s="42"/>
      <c r="R349" s="43"/>
      <c r="W349" s="39">
        <v>38419</v>
      </c>
      <c r="X349" s="41">
        <v>15.84</v>
      </c>
      <c r="Y349" s="42">
        <v>0</v>
      </c>
      <c r="Z349" s="43">
        <v>15.84</v>
      </c>
    </row>
    <row r="350" spans="1:26" x14ac:dyDescent="0.2">
      <c r="A350" s="39">
        <v>37959</v>
      </c>
      <c r="H350" s="141">
        <v>37959</v>
      </c>
      <c r="I350" s="142">
        <v>25.080000000000002</v>
      </c>
      <c r="J350" s="142">
        <v>0</v>
      </c>
      <c r="K350" s="142">
        <v>25.080000000000002</v>
      </c>
      <c r="L350" s="40"/>
      <c r="O350" s="39">
        <v>38420</v>
      </c>
      <c r="P350" s="41"/>
      <c r="Q350" s="42"/>
      <c r="R350" s="43"/>
      <c r="W350" s="39">
        <v>38420</v>
      </c>
      <c r="X350" s="41">
        <v>66.528000000000006</v>
      </c>
      <c r="Y350" s="42">
        <v>0</v>
      </c>
      <c r="Z350" s="43">
        <v>66.528000000000006</v>
      </c>
    </row>
    <row r="351" spans="1:26" x14ac:dyDescent="0.2">
      <c r="A351" s="39">
        <v>37960</v>
      </c>
      <c r="H351" s="141">
        <v>37960</v>
      </c>
      <c r="I351" s="142">
        <v>14.52</v>
      </c>
      <c r="J351" s="142">
        <v>0</v>
      </c>
      <c r="K351" s="142">
        <v>14.52</v>
      </c>
      <c r="L351" s="40"/>
      <c r="O351" s="39">
        <v>38421</v>
      </c>
      <c r="P351" s="41"/>
      <c r="Q351" s="42"/>
      <c r="R351" s="43"/>
      <c r="W351" s="39">
        <v>38421</v>
      </c>
      <c r="X351" s="41">
        <v>434.45600000000002</v>
      </c>
      <c r="Y351" s="42">
        <v>0</v>
      </c>
      <c r="Z351" s="43">
        <v>434.45600000000002</v>
      </c>
    </row>
    <row r="352" spans="1:26" x14ac:dyDescent="0.2">
      <c r="A352" s="39">
        <v>37961</v>
      </c>
      <c r="H352" s="141">
        <v>37961</v>
      </c>
      <c r="I352" s="142">
        <v>102.08</v>
      </c>
      <c r="J352" s="142">
        <v>12.389999999999999</v>
      </c>
      <c r="K352" s="142">
        <v>114.47</v>
      </c>
      <c r="L352" s="40"/>
      <c r="O352" s="39">
        <v>38422</v>
      </c>
      <c r="P352" s="41"/>
      <c r="Q352" s="42"/>
      <c r="R352" s="43"/>
      <c r="W352" s="39">
        <v>38422</v>
      </c>
      <c r="X352" s="41">
        <v>313.72000000000003</v>
      </c>
      <c r="Y352" s="42">
        <v>0</v>
      </c>
      <c r="Z352" s="43">
        <v>313.72000000000003</v>
      </c>
    </row>
    <row r="353" spans="1:26" x14ac:dyDescent="0.2">
      <c r="A353" s="39">
        <v>37962</v>
      </c>
      <c r="H353" s="141">
        <v>37962</v>
      </c>
      <c r="I353" s="142">
        <v>236.50000000000003</v>
      </c>
      <c r="J353" s="142">
        <v>0</v>
      </c>
      <c r="K353" s="142">
        <v>236.50000000000003</v>
      </c>
      <c r="L353" s="40"/>
      <c r="O353" s="39">
        <v>38423</v>
      </c>
      <c r="P353" s="41"/>
      <c r="Q353" s="42"/>
      <c r="R353" s="43"/>
      <c r="W353" s="39">
        <v>38423</v>
      </c>
      <c r="X353" s="41">
        <v>105.6</v>
      </c>
      <c r="Y353" s="42">
        <v>0</v>
      </c>
      <c r="Z353" s="43">
        <v>105.6</v>
      </c>
    </row>
    <row r="354" spans="1:26" x14ac:dyDescent="0.2">
      <c r="A354" s="39">
        <v>37963</v>
      </c>
      <c r="H354" s="141">
        <v>37963</v>
      </c>
      <c r="I354" s="142">
        <v>31.68</v>
      </c>
      <c r="J354" s="142">
        <v>0</v>
      </c>
      <c r="K354" s="142">
        <v>31.68</v>
      </c>
      <c r="L354" s="40"/>
      <c r="O354" s="39">
        <v>38425</v>
      </c>
      <c r="P354" s="41"/>
      <c r="Q354" s="42"/>
      <c r="R354" s="43"/>
      <c r="W354" s="39">
        <v>38425</v>
      </c>
      <c r="X354" s="41">
        <v>97.02</v>
      </c>
      <c r="Y354" s="42">
        <v>0</v>
      </c>
      <c r="Z354" s="43">
        <v>97.02</v>
      </c>
    </row>
    <row r="355" spans="1:26" x14ac:dyDescent="0.2">
      <c r="A355" s="39">
        <v>37964</v>
      </c>
      <c r="H355" s="141">
        <v>37964</v>
      </c>
      <c r="I355" s="142">
        <v>218.24</v>
      </c>
      <c r="J355" s="142">
        <v>10.029999999999999</v>
      </c>
      <c r="K355" s="142">
        <v>228.27</v>
      </c>
      <c r="L355" s="40"/>
      <c r="O355" s="39">
        <v>38426</v>
      </c>
      <c r="P355" s="41"/>
      <c r="Q355" s="42"/>
      <c r="R355" s="43"/>
      <c r="W355" s="39">
        <v>38426</v>
      </c>
      <c r="X355" s="41">
        <v>19.36</v>
      </c>
      <c r="Y355" s="42">
        <v>0</v>
      </c>
      <c r="Z355" s="43">
        <v>19.36</v>
      </c>
    </row>
    <row r="356" spans="1:26" x14ac:dyDescent="0.2">
      <c r="A356" s="39">
        <v>37965</v>
      </c>
      <c r="H356" s="141">
        <v>37965</v>
      </c>
      <c r="I356" s="142">
        <v>1391.4119999999998</v>
      </c>
      <c r="J356" s="142">
        <v>273.16999999999996</v>
      </c>
      <c r="K356" s="142">
        <v>1664.5819999999999</v>
      </c>
      <c r="L356" s="40"/>
      <c r="O356" s="39">
        <v>38427</v>
      </c>
      <c r="P356" s="41"/>
      <c r="Q356" s="42"/>
      <c r="R356" s="43"/>
      <c r="W356" s="39">
        <v>38427</v>
      </c>
      <c r="X356" s="41">
        <v>39.6</v>
      </c>
      <c r="Y356" s="42">
        <v>0</v>
      </c>
      <c r="Z356" s="43">
        <v>39.6</v>
      </c>
    </row>
    <row r="357" spans="1:26" x14ac:dyDescent="0.2">
      <c r="A357" s="39">
        <v>37966</v>
      </c>
      <c r="H357" s="141">
        <v>37966</v>
      </c>
      <c r="I357" s="142">
        <v>119.24</v>
      </c>
      <c r="J357" s="142">
        <v>0</v>
      </c>
      <c r="K357" s="142">
        <v>119.24</v>
      </c>
      <c r="L357" s="40"/>
      <c r="O357" s="39">
        <v>38428</v>
      </c>
      <c r="P357" s="41"/>
      <c r="Q357" s="42"/>
      <c r="R357" s="43"/>
      <c r="W357" s="39">
        <v>38428</v>
      </c>
      <c r="X357" s="41">
        <v>1409.1439999999998</v>
      </c>
      <c r="Y357" s="42">
        <v>159.29999999999998</v>
      </c>
      <c r="Z357" s="43">
        <v>1568.444</v>
      </c>
    </row>
    <row r="358" spans="1:26" x14ac:dyDescent="0.2">
      <c r="A358" s="39">
        <v>37967</v>
      </c>
      <c r="H358" s="141">
        <v>37967</v>
      </c>
      <c r="I358" s="142">
        <v>388.96000000000004</v>
      </c>
      <c r="J358" s="142">
        <v>0</v>
      </c>
      <c r="K358" s="142">
        <v>388.96000000000004</v>
      </c>
      <c r="L358" s="40"/>
      <c r="O358" s="39">
        <v>38429</v>
      </c>
      <c r="P358" s="41"/>
      <c r="Q358" s="42"/>
      <c r="R358" s="43"/>
      <c r="W358" s="39">
        <v>38429</v>
      </c>
      <c r="X358" s="41">
        <v>205.92000000000002</v>
      </c>
      <c r="Y358" s="42">
        <v>0</v>
      </c>
      <c r="Z358" s="43">
        <v>205.92000000000002</v>
      </c>
    </row>
    <row r="359" spans="1:26" x14ac:dyDescent="0.2">
      <c r="A359" s="39">
        <v>37968</v>
      </c>
      <c r="H359" s="141">
        <v>37968</v>
      </c>
      <c r="I359" s="142">
        <v>671.66</v>
      </c>
      <c r="J359" s="142">
        <v>37.169999999999995</v>
      </c>
      <c r="K359" s="142">
        <v>708.83</v>
      </c>
      <c r="L359" s="40"/>
      <c r="O359" s="39">
        <v>38432</v>
      </c>
      <c r="P359" s="41"/>
      <c r="Q359" s="42"/>
      <c r="R359" s="43"/>
      <c r="W359" s="39">
        <v>38432</v>
      </c>
      <c r="X359" s="41">
        <v>8.8000000000000007</v>
      </c>
      <c r="Y359" s="42">
        <v>0</v>
      </c>
      <c r="Z359" s="43">
        <v>8.8000000000000007</v>
      </c>
    </row>
    <row r="360" spans="1:26" x14ac:dyDescent="0.2">
      <c r="A360" s="39">
        <v>37969</v>
      </c>
      <c r="H360" s="141">
        <v>37969</v>
      </c>
      <c r="I360" s="142">
        <v>2313.96</v>
      </c>
      <c r="J360" s="142">
        <v>70.8</v>
      </c>
      <c r="K360" s="142">
        <v>2384.7600000000002</v>
      </c>
      <c r="L360" s="40"/>
      <c r="O360" s="39">
        <v>38433</v>
      </c>
      <c r="P360" s="41"/>
      <c r="Q360" s="42"/>
      <c r="R360" s="43"/>
      <c r="W360" s="39">
        <v>38433</v>
      </c>
      <c r="X360" s="41">
        <v>39.6</v>
      </c>
      <c r="Y360" s="42">
        <v>0</v>
      </c>
      <c r="Z360" s="43">
        <v>39.6</v>
      </c>
    </row>
    <row r="361" spans="1:26" x14ac:dyDescent="0.2">
      <c r="A361" s="39">
        <v>37970</v>
      </c>
      <c r="H361" s="141">
        <v>37970</v>
      </c>
      <c r="I361" s="142">
        <v>228.35999999999999</v>
      </c>
      <c r="J361" s="142">
        <v>0</v>
      </c>
      <c r="K361" s="142">
        <v>228.35999999999999</v>
      </c>
      <c r="L361" s="40"/>
      <c r="O361" s="39">
        <v>38434</v>
      </c>
      <c r="P361" s="41"/>
      <c r="Q361" s="42"/>
      <c r="R361" s="43"/>
      <c r="W361" s="39">
        <v>38434</v>
      </c>
      <c r="X361" s="41">
        <v>40.92</v>
      </c>
      <c r="Y361" s="42">
        <v>0</v>
      </c>
      <c r="Z361" s="43">
        <v>40.92</v>
      </c>
    </row>
    <row r="362" spans="1:26" x14ac:dyDescent="0.2">
      <c r="A362" s="39">
        <v>37971</v>
      </c>
      <c r="H362" s="141">
        <v>37971</v>
      </c>
      <c r="I362" s="142">
        <v>903.67199999999991</v>
      </c>
      <c r="J362" s="142">
        <v>15.34</v>
      </c>
      <c r="K362" s="142">
        <v>919.01199999999994</v>
      </c>
      <c r="L362" s="40"/>
      <c r="O362" s="39">
        <v>38435</v>
      </c>
      <c r="P362" s="41"/>
      <c r="Q362" s="42"/>
      <c r="R362" s="43"/>
      <c r="W362" s="39">
        <v>38435</v>
      </c>
      <c r="X362" s="41">
        <v>50.160000000000004</v>
      </c>
      <c r="Y362" s="42">
        <v>0</v>
      </c>
      <c r="Z362" s="43">
        <v>50.160000000000004</v>
      </c>
    </row>
    <row r="363" spans="1:26" x14ac:dyDescent="0.2">
      <c r="A363" s="39">
        <v>37972</v>
      </c>
      <c r="H363" s="141">
        <v>37972</v>
      </c>
      <c r="I363" s="142">
        <v>2563.1759999999999</v>
      </c>
      <c r="J363" s="142">
        <v>0</v>
      </c>
      <c r="K363" s="142">
        <v>2563.1759999999999</v>
      </c>
      <c r="L363" s="40"/>
      <c r="O363" s="39">
        <v>38437</v>
      </c>
      <c r="P363" s="41"/>
      <c r="Q363" s="42"/>
      <c r="R363" s="43"/>
      <c r="W363" s="39">
        <v>38437</v>
      </c>
      <c r="X363" s="41">
        <v>29.04</v>
      </c>
      <c r="Y363" s="42">
        <v>0</v>
      </c>
      <c r="Z363" s="43">
        <v>29.04</v>
      </c>
    </row>
    <row r="364" spans="1:26" x14ac:dyDescent="0.2">
      <c r="A364" s="39">
        <v>37973</v>
      </c>
      <c r="H364" s="141">
        <v>37973</v>
      </c>
      <c r="I364" s="142">
        <v>628.7600000000001</v>
      </c>
      <c r="J364" s="142">
        <v>0</v>
      </c>
      <c r="K364" s="142">
        <v>628.7600000000001</v>
      </c>
      <c r="L364" s="40"/>
      <c r="O364" s="39">
        <v>38672</v>
      </c>
      <c r="P364" s="41"/>
      <c r="Q364" s="42"/>
      <c r="R364" s="43"/>
      <c r="W364" s="39">
        <v>38672</v>
      </c>
      <c r="X364" s="41">
        <v>30.8</v>
      </c>
      <c r="Y364" s="42">
        <v>0</v>
      </c>
      <c r="Z364" s="43">
        <v>30.8</v>
      </c>
    </row>
    <row r="365" spans="1:26" x14ac:dyDescent="0.2">
      <c r="A365" s="39">
        <v>37974</v>
      </c>
      <c r="H365" s="141">
        <v>37974</v>
      </c>
      <c r="I365" s="142">
        <v>509.38799999999998</v>
      </c>
      <c r="J365" s="142">
        <v>0</v>
      </c>
      <c r="K365" s="142">
        <v>509.38799999999998</v>
      </c>
      <c r="L365" s="40"/>
      <c r="O365" s="39">
        <v>38674</v>
      </c>
      <c r="P365" s="41"/>
      <c r="Q365" s="42"/>
      <c r="R365" s="43"/>
      <c r="W365" s="39">
        <v>38674</v>
      </c>
      <c r="X365" s="41">
        <v>154</v>
      </c>
      <c r="Y365" s="42">
        <v>0</v>
      </c>
      <c r="Z365" s="43">
        <v>154</v>
      </c>
    </row>
    <row r="366" spans="1:26" x14ac:dyDescent="0.2">
      <c r="A366" s="39">
        <v>37975</v>
      </c>
      <c r="H366" s="141">
        <v>37975</v>
      </c>
      <c r="I366" s="142">
        <v>362.16399999999999</v>
      </c>
      <c r="J366" s="142">
        <v>0</v>
      </c>
      <c r="K366" s="142">
        <v>362.16399999999999</v>
      </c>
      <c r="L366" s="40"/>
      <c r="O366" s="39">
        <v>38679</v>
      </c>
      <c r="P366" s="41"/>
      <c r="Q366" s="42"/>
      <c r="R366" s="43"/>
      <c r="W366" s="39">
        <v>38679</v>
      </c>
      <c r="X366" s="41">
        <v>681.56000000000006</v>
      </c>
      <c r="Y366" s="42">
        <v>141.6</v>
      </c>
      <c r="Z366" s="43">
        <v>823.16000000000008</v>
      </c>
    </row>
    <row r="367" spans="1:26" x14ac:dyDescent="0.2">
      <c r="A367" s="39">
        <v>37976</v>
      </c>
      <c r="H367" s="141">
        <v>37976</v>
      </c>
      <c r="I367" s="142">
        <v>59.839999999999996</v>
      </c>
      <c r="J367" s="142">
        <v>0</v>
      </c>
      <c r="K367" s="142">
        <v>59.839999999999996</v>
      </c>
      <c r="L367" s="40"/>
      <c r="O367" s="39">
        <v>38681</v>
      </c>
      <c r="P367" s="41"/>
      <c r="Q367" s="42"/>
      <c r="R367" s="43"/>
      <c r="W367" s="39">
        <v>38681</v>
      </c>
      <c r="X367" s="41">
        <v>1562.3519999999999</v>
      </c>
      <c r="Y367" s="42">
        <v>0</v>
      </c>
      <c r="Z367" s="43">
        <v>1562.3519999999999</v>
      </c>
    </row>
    <row r="368" spans="1:26" x14ac:dyDescent="0.2">
      <c r="A368" s="39">
        <v>37977</v>
      </c>
      <c r="H368" s="141">
        <v>37977</v>
      </c>
      <c r="I368" s="142">
        <v>107.35999999999999</v>
      </c>
      <c r="J368" s="142">
        <v>0</v>
      </c>
      <c r="K368" s="142">
        <v>107.35999999999999</v>
      </c>
      <c r="L368" s="40"/>
      <c r="O368" s="39">
        <v>38682</v>
      </c>
      <c r="P368" s="41"/>
      <c r="Q368" s="42"/>
      <c r="R368" s="43"/>
      <c r="W368" s="39">
        <v>38682</v>
      </c>
      <c r="X368" s="41">
        <v>1.76</v>
      </c>
      <c r="Y368" s="42">
        <v>0</v>
      </c>
      <c r="Z368" s="43">
        <v>1.76</v>
      </c>
    </row>
    <row r="369" spans="1:26" x14ac:dyDescent="0.2">
      <c r="A369" s="39">
        <v>37978</v>
      </c>
      <c r="H369" s="141">
        <v>37978</v>
      </c>
      <c r="I369" s="142">
        <v>2146.4520000000002</v>
      </c>
      <c r="J369" s="142">
        <v>290.87</v>
      </c>
      <c r="K369" s="142">
        <v>2437.3220000000001</v>
      </c>
      <c r="L369" s="40"/>
      <c r="O369" s="39">
        <v>38685</v>
      </c>
      <c r="P369" s="41"/>
      <c r="Q369" s="42"/>
      <c r="R369" s="43"/>
      <c r="W369" s="39">
        <v>38685</v>
      </c>
      <c r="X369" s="41">
        <v>66</v>
      </c>
      <c r="Y369" s="42">
        <v>0</v>
      </c>
      <c r="Z369" s="43">
        <v>66</v>
      </c>
    </row>
    <row r="370" spans="1:26" x14ac:dyDescent="0.2">
      <c r="A370" s="39">
        <v>37979</v>
      </c>
      <c r="H370" s="141">
        <v>37979</v>
      </c>
      <c r="I370" s="142">
        <v>415.79999999999995</v>
      </c>
      <c r="J370" s="142">
        <v>0</v>
      </c>
      <c r="K370" s="142">
        <v>415.79999999999995</v>
      </c>
      <c r="L370" s="40"/>
      <c r="O370" s="39">
        <v>38687</v>
      </c>
      <c r="P370" s="41"/>
      <c r="Q370" s="42"/>
      <c r="R370" s="43"/>
      <c r="W370" s="39">
        <v>38687</v>
      </c>
      <c r="X370" s="41">
        <v>1003.1999999999999</v>
      </c>
      <c r="Y370" s="42">
        <v>132.75</v>
      </c>
      <c r="Z370" s="43">
        <v>1135.9499999999998</v>
      </c>
    </row>
    <row r="371" spans="1:26" x14ac:dyDescent="0.2">
      <c r="A371" s="39">
        <v>37980</v>
      </c>
      <c r="H371" s="141">
        <v>37980</v>
      </c>
      <c r="I371" s="142">
        <v>335.72</v>
      </c>
      <c r="J371" s="142">
        <v>0</v>
      </c>
      <c r="K371" s="142">
        <v>335.72</v>
      </c>
      <c r="L371" s="40"/>
      <c r="O371" s="39">
        <v>38689</v>
      </c>
      <c r="P371" s="41"/>
      <c r="Q371" s="42"/>
      <c r="R371" s="43"/>
      <c r="W371" s="39">
        <v>38689</v>
      </c>
      <c r="X371" s="41">
        <v>88</v>
      </c>
      <c r="Y371" s="42">
        <v>0</v>
      </c>
      <c r="Z371" s="43">
        <v>88</v>
      </c>
    </row>
    <row r="372" spans="1:26" x14ac:dyDescent="0.2">
      <c r="A372" s="39">
        <v>37981</v>
      </c>
      <c r="H372" s="141">
        <v>37981</v>
      </c>
      <c r="I372" s="142">
        <v>377.96</v>
      </c>
      <c r="J372" s="142">
        <v>0</v>
      </c>
      <c r="K372" s="142">
        <v>377.96</v>
      </c>
      <c r="L372" s="40"/>
      <c r="O372" s="39">
        <v>38690</v>
      </c>
      <c r="P372" s="41"/>
      <c r="Q372" s="42"/>
      <c r="R372" s="43"/>
      <c r="W372" s="39">
        <v>38690</v>
      </c>
      <c r="X372" s="41">
        <v>308</v>
      </c>
      <c r="Y372" s="42">
        <v>59</v>
      </c>
      <c r="Z372" s="43">
        <v>367</v>
      </c>
    </row>
    <row r="373" spans="1:26" x14ac:dyDescent="0.2">
      <c r="A373" s="39">
        <v>37983</v>
      </c>
      <c r="H373" s="141">
        <v>37983</v>
      </c>
      <c r="I373" s="142">
        <v>60.72</v>
      </c>
      <c r="J373" s="142">
        <v>0</v>
      </c>
      <c r="K373" s="142">
        <v>60.72</v>
      </c>
      <c r="L373" s="40"/>
      <c r="O373" s="39">
        <v>38691</v>
      </c>
      <c r="P373" s="41"/>
      <c r="Q373" s="42"/>
      <c r="R373" s="43"/>
      <c r="W373" s="39">
        <v>38691</v>
      </c>
      <c r="X373" s="41">
        <v>901.56000000000006</v>
      </c>
      <c r="Y373" s="42">
        <v>0</v>
      </c>
      <c r="Z373" s="43">
        <v>901.56000000000006</v>
      </c>
    </row>
    <row r="374" spans="1:26" x14ac:dyDescent="0.2">
      <c r="A374" s="39">
        <v>37984</v>
      </c>
      <c r="H374" s="141">
        <v>37984</v>
      </c>
      <c r="I374" s="142">
        <v>352.44</v>
      </c>
      <c r="J374" s="142">
        <v>0</v>
      </c>
      <c r="K374" s="142">
        <v>352.44</v>
      </c>
      <c r="L374" s="40"/>
      <c r="O374" s="39">
        <v>38692</v>
      </c>
      <c r="P374" s="41"/>
      <c r="Q374" s="42"/>
      <c r="R374" s="43"/>
      <c r="W374" s="39">
        <v>38692</v>
      </c>
      <c r="X374" s="41">
        <v>79.2</v>
      </c>
      <c r="Y374" s="42">
        <v>0</v>
      </c>
      <c r="Z374" s="43">
        <v>79.2</v>
      </c>
    </row>
    <row r="375" spans="1:26" x14ac:dyDescent="0.2">
      <c r="A375" s="39">
        <v>37985</v>
      </c>
      <c r="H375" s="141">
        <v>37985</v>
      </c>
      <c r="I375" s="142">
        <v>3.08</v>
      </c>
      <c r="J375" s="142">
        <v>0</v>
      </c>
      <c r="K375" s="142">
        <v>3.08</v>
      </c>
      <c r="L375" s="40"/>
      <c r="O375" s="39">
        <v>38693</v>
      </c>
      <c r="P375" s="41"/>
      <c r="Q375" s="42"/>
      <c r="R375" s="43"/>
      <c r="W375" s="39">
        <v>38693</v>
      </c>
      <c r="X375" s="41">
        <v>206.71199999999999</v>
      </c>
      <c r="Y375" s="42">
        <v>0</v>
      </c>
      <c r="Z375" s="43">
        <v>206.71199999999999</v>
      </c>
    </row>
    <row r="376" spans="1:26" x14ac:dyDescent="0.2">
      <c r="A376" s="39">
        <v>37986</v>
      </c>
      <c r="H376" s="141">
        <v>37986</v>
      </c>
      <c r="I376" s="142">
        <v>4.4000000000000003E-3</v>
      </c>
      <c r="J376" s="142">
        <v>2.9499999999999999E-3</v>
      </c>
      <c r="K376" s="142">
        <v>7.3500000000000006E-3</v>
      </c>
      <c r="L376" s="40"/>
      <c r="O376" s="39">
        <v>38694</v>
      </c>
      <c r="P376" s="41"/>
      <c r="Q376" s="42"/>
      <c r="R376" s="43"/>
      <c r="W376" s="39">
        <v>38694</v>
      </c>
      <c r="X376" s="41">
        <v>1611.28</v>
      </c>
      <c r="Y376" s="42">
        <v>233.05</v>
      </c>
      <c r="Z376" s="43">
        <v>1844.33</v>
      </c>
    </row>
    <row r="377" spans="1:26" x14ac:dyDescent="0.2">
      <c r="A377" s="39">
        <v>37987</v>
      </c>
      <c r="H377" s="141">
        <v>37987</v>
      </c>
      <c r="I377" s="142">
        <v>203.27999999999997</v>
      </c>
      <c r="J377" s="142">
        <v>0</v>
      </c>
      <c r="K377" s="142">
        <v>203.27999999999997</v>
      </c>
      <c r="L377" s="40"/>
      <c r="O377" s="39">
        <v>38695</v>
      </c>
      <c r="P377" s="41"/>
      <c r="Q377" s="42"/>
      <c r="R377" s="43"/>
      <c r="W377" s="39">
        <v>38695</v>
      </c>
      <c r="X377" s="41">
        <v>578.16</v>
      </c>
      <c r="Y377" s="42">
        <v>17.7</v>
      </c>
      <c r="Z377" s="43">
        <v>595.86</v>
      </c>
    </row>
    <row r="378" spans="1:26" x14ac:dyDescent="0.2">
      <c r="A378" s="39">
        <v>37988</v>
      </c>
      <c r="H378" s="141">
        <v>37988</v>
      </c>
      <c r="I378" s="142">
        <v>301.84000000000003</v>
      </c>
      <c r="J378" s="142">
        <v>0</v>
      </c>
      <c r="K378" s="142">
        <v>301.84000000000003</v>
      </c>
      <c r="L378" s="40"/>
      <c r="O378" s="39">
        <v>38698</v>
      </c>
      <c r="P378" s="41"/>
      <c r="Q378" s="42"/>
      <c r="R378" s="43"/>
      <c r="W378" s="39">
        <v>38698</v>
      </c>
      <c r="X378" s="41">
        <v>202.84</v>
      </c>
      <c r="Y378" s="42">
        <v>0</v>
      </c>
      <c r="Z378" s="43">
        <v>202.84</v>
      </c>
    </row>
    <row r="379" spans="1:26" x14ac:dyDescent="0.2">
      <c r="A379" s="39">
        <v>37989</v>
      </c>
      <c r="H379" s="141">
        <v>37989</v>
      </c>
      <c r="I379" s="142">
        <v>88.088000000000008</v>
      </c>
      <c r="J379" s="142">
        <v>0</v>
      </c>
      <c r="K379" s="142">
        <v>88.088000000000008</v>
      </c>
      <c r="L379" s="40"/>
      <c r="O379" s="39">
        <v>38699</v>
      </c>
      <c r="P379" s="41"/>
      <c r="Q379" s="42"/>
      <c r="R379" s="43"/>
      <c r="W379" s="39">
        <v>38699</v>
      </c>
      <c r="X379" s="41">
        <v>4.4000000000000004</v>
      </c>
      <c r="Y379" s="42">
        <v>0</v>
      </c>
      <c r="Z379" s="43">
        <v>4.4000000000000004</v>
      </c>
    </row>
    <row r="380" spans="1:26" x14ac:dyDescent="0.2">
      <c r="A380" s="39">
        <v>37990</v>
      </c>
      <c r="H380" s="141">
        <v>37990</v>
      </c>
      <c r="I380" s="142">
        <v>4324.32</v>
      </c>
      <c r="J380" s="142">
        <v>1164.07</v>
      </c>
      <c r="K380" s="142">
        <v>5488.3899999999994</v>
      </c>
      <c r="L380" s="40"/>
      <c r="O380" s="39">
        <v>38700</v>
      </c>
      <c r="P380" s="41"/>
      <c r="Q380" s="42"/>
      <c r="R380" s="43"/>
      <c r="W380" s="39">
        <v>38700</v>
      </c>
      <c r="X380" s="41">
        <v>1006.28</v>
      </c>
      <c r="Y380" s="42">
        <v>244.84999999999997</v>
      </c>
      <c r="Z380" s="43">
        <v>1251.1300000000001</v>
      </c>
    </row>
    <row r="381" spans="1:26" x14ac:dyDescent="0.2">
      <c r="A381" s="39">
        <v>37991</v>
      </c>
      <c r="H381" s="141">
        <v>37991</v>
      </c>
      <c r="I381" s="142">
        <v>3091.44</v>
      </c>
      <c r="J381" s="142">
        <v>490.88</v>
      </c>
      <c r="K381" s="142">
        <v>3582.3199999999993</v>
      </c>
      <c r="L381" s="40"/>
      <c r="O381" s="39">
        <v>38701</v>
      </c>
      <c r="P381" s="41"/>
      <c r="Q381" s="42"/>
      <c r="R381" s="43"/>
      <c r="W381" s="39">
        <v>38701</v>
      </c>
      <c r="X381" s="41">
        <v>356.4</v>
      </c>
      <c r="Y381" s="42">
        <v>123.89999999999999</v>
      </c>
      <c r="Z381" s="43">
        <v>480.29999999999995</v>
      </c>
    </row>
    <row r="382" spans="1:26" x14ac:dyDescent="0.2">
      <c r="A382" s="39">
        <v>37992</v>
      </c>
      <c r="H382" s="141">
        <v>37992</v>
      </c>
      <c r="I382" s="142">
        <v>191.4</v>
      </c>
      <c r="J382" s="142">
        <v>0</v>
      </c>
      <c r="K382" s="142">
        <v>191.4</v>
      </c>
      <c r="L382" s="40"/>
      <c r="O382" s="39">
        <v>38702</v>
      </c>
      <c r="P382" s="41"/>
      <c r="Q382" s="42"/>
      <c r="R382" s="43"/>
      <c r="W382" s="39">
        <v>38702</v>
      </c>
      <c r="X382" s="41">
        <v>253</v>
      </c>
      <c r="Y382" s="42">
        <v>29.5</v>
      </c>
      <c r="Z382" s="43">
        <v>282.5</v>
      </c>
    </row>
    <row r="383" spans="1:26" x14ac:dyDescent="0.2">
      <c r="A383" s="39">
        <v>37993</v>
      </c>
      <c r="H383" s="141">
        <v>37993</v>
      </c>
      <c r="I383" s="142">
        <v>575.38800000000003</v>
      </c>
      <c r="J383" s="142">
        <v>0</v>
      </c>
      <c r="K383" s="142">
        <v>575.38800000000003</v>
      </c>
      <c r="L383" s="40"/>
      <c r="O383" s="39">
        <v>38703</v>
      </c>
      <c r="P383" s="41"/>
      <c r="Q383" s="42"/>
      <c r="R383" s="43"/>
      <c r="W383" s="39">
        <v>38703</v>
      </c>
      <c r="X383" s="41">
        <v>13.2</v>
      </c>
      <c r="Y383" s="42">
        <v>0</v>
      </c>
      <c r="Z383" s="43">
        <v>13.2</v>
      </c>
    </row>
    <row r="384" spans="1:26" x14ac:dyDescent="0.2">
      <c r="A384" s="39">
        <v>37994</v>
      </c>
      <c r="H384" s="141">
        <v>37994</v>
      </c>
      <c r="I384" s="142">
        <v>679.8</v>
      </c>
      <c r="J384" s="142">
        <v>15.93</v>
      </c>
      <c r="K384" s="142">
        <v>695.73</v>
      </c>
      <c r="L384" s="40"/>
      <c r="O384" s="39">
        <v>38704</v>
      </c>
      <c r="P384" s="41"/>
      <c r="Q384" s="42"/>
      <c r="R384" s="43"/>
      <c r="W384" s="39">
        <v>38704</v>
      </c>
      <c r="X384" s="41">
        <v>44</v>
      </c>
      <c r="Y384" s="42">
        <v>0</v>
      </c>
      <c r="Z384" s="43">
        <v>44</v>
      </c>
    </row>
    <row r="385" spans="1:26" x14ac:dyDescent="0.2">
      <c r="A385" s="39">
        <v>37995</v>
      </c>
      <c r="H385" s="141">
        <v>37995</v>
      </c>
      <c r="I385" s="142">
        <v>6325.4400000000014</v>
      </c>
      <c r="J385" s="142">
        <v>2072.08</v>
      </c>
      <c r="K385" s="142">
        <v>8397.52</v>
      </c>
      <c r="L385" s="40"/>
      <c r="O385" s="39">
        <v>38705</v>
      </c>
      <c r="P385" s="41"/>
      <c r="Q385" s="42"/>
      <c r="R385" s="43"/>
      <c r="W385" s="39">
        <v>38705</v>
      </c>
      <c r="X385" s="41">
        <v>17.600000000000001</v>
      </c>
      <c r="Y385" s="42">
        <v>0</v>
      </c>
      <c r="Z385" s="43">
        <v>17.600000000000001</v>
      </c>
    </row>
    <row r="386" spans="1:26" x14ac:dyDescent="0.2">
      <c r="A386" s="39">
        <v>37996</v>
      </c>
      <c r="H386" s="141">
        <v>37996</v>
      </c>
      <c r="I386" s="142">
        <v>1287.8800000000001</v>
      </c>
      <c r="J386" s="142">
        <v>191.75</v>
      </c>
      <c r="K386" s="142">
        <v>1479.63</v>
      </c>
      <c r="L386" s="40"/>
      <c r="O386" s="39">
        <v>38706</v>
      </c>
      <c r="P386" s="41"/>
      <c r="Q386" s="42"/>
      <c r="R386" s="43"/>
      <c r="W386" s="39">
        <v>38706</v>
      </c>
      <c r="X386" s="41">
        <v>99.44</v>
      </c>
      <c r="Y386" s="42">
        <v>0</v>
      </c>
      <c r="Z386" s="43">
        <v>99.44</v>
      </c>
    </row>
    <row r="387" spans="1:26" x14ac:dyDescent="0.2">
      <c r="A387" s="39">
        <v>37997</v>
      </c>
      <c r="H387" s="141">
        <v>37997</v>
      </c>
      <c r="I387" s="142">
        <v>222.64</v>
      </c>
      <c r="J387" s="142">
        <v>0</v>
      </c>
      <c r="K387" s="142">
        <v>222.64</v>
      </c>
      <c r="L387" s="40"/>
      <c r="O387" s="39">
        <v>38707</v>
      </c>
      <c r="P387" s="41"/>
      <c r="Q387" s="42"/>
      <c r="R387" s="43"/>
      <c r="W387" s="39">
        <v>38707</v>
      </c>
      <c r="X387" s="41">
        <v>127.6</v>
      </c>
      <c r="Y387" s="42">
        <v>0</v>
      </c>
      <c r="Z387" s="43">
        <v>127.6</v>
      </c>
    </row>
    <row r="388" spans="1:26" x14ac:dyDescent="0.2">
      <c r="A388" s="39">
        <v>37998</v>
      </c>
      <c r="H388" s="141">
        <v>37998</v>
      </c>
      <c r="I388" s="142">
        <v>145.19999999999999</v>
      </c>
      <c r="J388" s="142">
        <v>0</v>
      </c>
      <c r="K388" s="142">
        <v>145.19999999999999</v>
      </c>
      <c r="L388" s="40"/>
      <c r="O388" s="39">
        <v>38708</v>
      </c>
      <c r="P388" s="41"/>
      <c r="Q388" s="42"/>
      <c r="R388" s="43"/>
      <c r="W388" s="39">
        <v>38708</v>
      </c>
      <c r="X388" s="41">
        <v>129.57999999999998</v>
      </c>
      <c r="Y388" s="42">
        <v>0</v>
      </c>
      <c r="Z388" s="43">
        <v>129.57999999999998</v>
      </c>
    </row>
    <row r="389" spans="1:26" x14ac:dyDescent="0.2">
      <c r="A389" s="39">
        <v>37999</v>
      </c>
      <c r="H389" s="141">
        <v>37999</v>
      </c>
      <c r="I389" s="142">
        <v>96.8</v>
      </c>
      <c r="J389" s="142">
        <v>0</v>
      </c>
      <c r="K389" s="142">
        <v>96.8</v>
      </c>
      <c r="L389" s="40"/>
      <c r="O389" s="39">
        <v>38716</v>
      </c>
      <c r="P389" s="41"/>
      <c r="Q389" s="42"/>
      <c r="R389" s="43"/>
      <c r="W389" s="39">
        <v>38716</v>
      </c>
      <c r="X389" s="41">
        <v>907.72</v>
      </c>
      <c r="Y389" s="42">
        <v>109.14999999999999</v>
      </c>
      <c r="Z389" s="43">
        <v>1016.87</v>
      </c>
    </row>
    <row r="390" spans="1:26" x14ac:dyDescent="0.2">
      <c r="A390" s="39">
        <v>38000</v>
      </c>
      <c r="H390" s="141">
        <v>38000</v>
      </c>
      <c r="I390" s="142">
        <v>2039.8400000000001</v>
      </c>
      <c r="J390" s="142">
        <v>205.91</v>
      </c>
      <c r="K390" s="142">
        <v>2245.75</v>
      </c>
      <c r="L390" s="40"/>
      <c r="O390" s="39">
        <v>38717</v>
      </c>
      <c r="P390" s="41"/>
      <c r="Q390" s="42"/>
      <c r="R390" s="43"/>
      <c r="W390" s="39">
        <v>38717</v>
      </c>
      <c r="X390" s="41">
        <v>88</v>
      </c>
      <c r="Y390" s="42">
        <v>0</v>
      </c>
      <c r="Z390" s="43">
        <v>88</v>
      </c>
    </row>
    <row r="391" spans="1:26" x14ac:dyDescent="0.2">
      <c r="A391" s="39">
        <v>38001</v>
      </c>
      <c r="H391" s="141">
        <v>38001</v>
      </c>
      <c r="I391" s="142">
        <v>1975.6</v>
      </c>
      <c r="J391" s="142">
        <v>185.85</v>
      </c>
      <c r="K391" s="142">
        <v>2161.4500000000003</v>
      </c>
      <c r="L391" s="40"/>
      <c r="O391" s="39">
        <v>38727</v>
      </c>
      <c r="P391" s="41"/>
      <c r="Q391" s="42"/>
      <c r="R391" s="43"/>
      <c r="W391" s="39">
        <v>38727</v>
      </c>
      <c r="X391" s="41">
        <v>74.8</v>
      </c>
      <c r="Y391" s="42">
        <v>0</v>
      </c>
      <c r="Z391" s="43">
        <v>74.8</v>
      </c>
    </row>
    <row r="392" spans="1:26" x14ac:dyDescent="0.2">
      <c r="A392" s="39">
        <v>38002</v>
      </c>
      <c r="H392" s="141">
        <v>38002</v>
      </c>
      <c r="I392" s="142">
        <v>2299.0879999999997</v>
      </c>
      <c r="J392" s="142">
        <v>118.58999999999999</v>
      </c>
      <c r="K392" s="142">
        <v>2417.6779999999999</v>
      </c>
      <c r="L392" s="40"/>
      <c r="O392" s="39">
        <v>38729</v>
      </c>
      <c r="P392" s="41"/>
      <c r="Q392" s="42"/>
      <c r="R392" s="43"/>
      <c r="W392" s="39">
        <v>38729</v>
      </c>
      <c r="X392" s="41">
        <v>70.400000000000006</v>
      </c>
      <c r="Y392" s="42">
        <v>0</v>
      </c>
      <c r="Z392" s="43">
        <v>70.400000000000006</v>
      </c>
    </row>
    <row r="393" spans="1:26" x14ac:dyDescent="0.2">
      <c r="A393" s="39">
        <v>38003</v>
      </c>
      <c r="H393" s="141">
        <v>38003</v>
      </c>
      <c r="I393" s="142">
        <v>6319.28</v>
      </c>
      <c r="J393" s="142">
        <v>661.98</v>
      </c>
      <c r="K393" s="142">
        <v>6981.2599999999993</v>
      </c>
      <c r="L393" s="40"/>
      <c r="O393" s="39">
        <v>38730</v>
      </c>
      <c r="P393" s="41"/>
      <c r="Q393" s="42"/>
      <c r="R393" s="43"/>
      <c r="W393" s="39">
        <v>38730</v>
      </c>
      <c r="X393" s="41">
        <v>33.264000000000003</v>
      </c>
      <c r="Y393" s="42">
        <v>0</v>
      </c>
      <c r="Z393" s="43">
        <v>33.264000000000003</v>
      </c>
    </row>
    <row r="394" spans="1:26" x14ac:dyDescent="0.2">
      <c r="A394" s="39">
        <v>38004</v>
      </c>
      <c r="H394" s="141">
        <v>38004</v>
      </c>
      <c r="I394" s="142">
        <v>183.04</v>
      </c>
      <c r="J394" s="142">
        <v>0</v>
      </c>
      <c r="K394" s="142">
        <v>183.04</v>
      </c>
      <c r="L394" s="40"/>
      <c r="O394" s="39">
        <v>38734</v>
      </c>
      <c r="P394" s="41"/>
      <c r="Q394" s="42"/>
      <c r="R394" s="43"/>
      <c r="W394" s="39">
        <v>38734</v>
      </c>
      <c r="X394" s="41">
        <v>358.11599999999999</v>
      </c>
      <c r="Y394" s="42">
        <v>0</v>
      </c>
      <c r="Z394" s="43">
        <v>358.11599999999999</v>
      </c>
    </row>
    <row r="395" spans="1:26" x14ac:dyDescent="0.2">
      <c r="A395" s="39">
        <v>38005</v>
      </c>
      <c r="H395" s="141">
        <v>38005</v>
      </c>
      <c r="I395" s="142">
        <v>182.6</v>
      </c>
      <c r="J395" s="142">
        <v>0</v>
      </c>
      <c r="K395" s="142">
        <v>182.6</v>
      </c>
      <c r="L395" s="40"/>
      <c r="O395" s="39">
        <v>38736</v>
      </c>
      <c r="P395" s="41"/>
      <c r="Q395" s="42"/>
      <c r="R395" s="43"/>
      <c r="W395" s="39">
        <v>38736</v>
      </c>
      <c r="X395" s="41">
        <v>26.4</v>
      </c>
      <c r="Y395" s="42">
        <v>0</v>
      </c>
      <c r="Z395" s="43">
        <v>26.4</v>
      </c>
    </row>
    <row r="396" spans="1:26" x14ac:dyDescent="0.2">
      <c r="A396" s="39">
        <v>38006</v>
      </c>
      <c r="H396" s="141">
        <v>38006</v>
      </c>
      <c r="I396" s="142">
        <v>95.47999999999999</v>
      </c>
      <c r="J396" s="142">
        <v>5.8999999999999995</v>
      </c>
      <c r="K396" s="142">
        <v>101.38</v>
      </c>
      <c r="L396" s="40"/>
      <c r="O396" s="39">
        <v>38737</v>
      </c>
      <c r="P396" s="41"/>
      <c r="Q396" s="42"/>
      <c r="R396" s="43"/>
      <c r="W396" s="39">
        <v>38737</v>
      </c>
      <c r="X396" s="41">
        <v>1415.568</v>
      </c>
      <c r="Y396" s="42">
        <v>67.849999999999994</v>
      </c>
      <c r="Z396" s="43">
        <v>1483.4180000000001</v>
      </c>
    </row>
    <row r="397" spans="1:26" x14ac:dyDescent="0.2">
      <c r="A397" s="39">
        <v>38007</v>
      </c>
      <c r="H397" s="141">
        <v>38007</v>
      </c>
      <c r="I397" s="142">
        <v>496.05599999999998</v>
      </c>
      <c r="J397" s="142">
        <v>0</v>
      </c>
      <c r="K397" s="142">
        <v>496.05599999999998</v>
      </c>
      <c r="L397" s="40"/>
      <c r="O397" s="39">
        <v>38738</v>
      </c>
      <c r="P397" s="41"/>
      <c r="Q397" s="42"/>
      <c r="R397" s="43"/>
      <c r="W397" s="39">
        <v>38738</v>
      </c>
      <c r="X397" s="41">
        <v>911.68</v>
      </c>
      <c r="Y397" s="42">
        <v>0</v>
      </c>
      <c r="Z397" s="43">
        <v>911.68</v>
      </c>
    </row>
    <row r="398" spans="1:26" x14ac:dyDescent="0.2">
      <c r="A398" s="39">
        <v>38008</v>
      </c>
      <c r="H398" s="141">
        <v>38008</v>
      </c>
      <c r="I398" s="142">
        <v>242</v>
      </c>
      <c r="J398" s="142">
        <v>29.5</v>
      </c>
      <c r="K398" s="142">
        <v>271.5</v>
      </c>
      <c r="L398" s="40"/>
      <c r="O398" s="39">
        <v>38740</v>
      </c>
      <c r="P398" s="41"/>
      <c r="Q398" s="42"/>
      <c r="R398" s="43"/>
      <c r="W398" s="39">
        <v>38740</v>
      </c>
      <c r="X398" s="41">
        <v>776.16</v>
      </c>
      <c r="Y398" s="42">
        <v>0</v>
      </c>
      <c r="Z398" s="43">
        <v>776.16</v>
      </c>
    </row>
    <row r="399" spans="1:26" x14ac:dyDescent="0.2">
      <c r="A399" s="39">
        <v>38009</v>
      </c>
      <c r="H399" s="141">
        <v>38009</v>
      </c>
      <c r="I399" s="142">
        <v>7711.2640000000001</v>
      </c>
      <c r="J399" s="142">
        <v>1490.3399999999997</v>
      </c>
      <c r="K399" s="142">
        <v>9201.6040000000012</v>
      </c>
      <c r="L399" s="40"/>
      <c r="O399" s="39">
        <v>38741</v>
      </c>
      <c r="P399" s="41"/>
      <c r="Q399" s="42"/>
      <c r="R399" s="43"/>
      <c r="W399" s="39">
        <v>38741</v>
      </c>
      <c r="X399" s="41">
        <v>259.82</v>
      </c>
      <c r="Y399" s="42">
        <v>0</v>
      </c>
      <c r="Z399" s="43">
        <v>259.82</v>
      </c>
    </row>
    <row r="400" spans="1:26" x14ac:dyDescent="0.2">
      <c r="A400" s="39">
        <v>38010</v>
      </c>
      <c r="H400" s="141">
        <v>38010</v>
      </c>
      <c r="I400" s="142">
        <v>555.36800000000005</v>
      </c>
      <c r="J400" s="142">
        <v>10.62</v>
      </c>
      <c r="K400" s="142">
        <v>565.98800000000006</v>
      </c>
      <c r="L400" s="40"/>
      <c r="O400" s="39">
        <v>38747</v>
      </c>
      <c r="P400" s="41"/>
      <c r="Q400" s="42"/>
      <c r="R400" s="43"/>
      <c r="W400" s="39">
        <v>38747</v>
      </c>
      <c r="X400" s="41">
        <v>466.84000000000003</v>
      </c>
      <c r="Y400" s="42">
        <v>0</v>
      </c>
      <c r="Z400" s="43">
        <v>466.84000000000003</v>
      </c>
    </row>
    <row r="401" spans="1:26" x14ac:dyDescent="0.2">
      <c r="A401" s="39">
        <v>38011</v>
      </c>
      <c r="H401" s="141">
        <v>38011</v>
      </c>
      <c r="I401" s="142">
        <v>1425.6000000000001</v>
      </c>
      <c r="J401" s="142">
        <v>45.429999999999993</v>
      </c>
      <c r="K401" s="142">
        <v>1471.0300000000002</v>
      </c>
      <c r="L401" s="40"/>
      <c r="O401" s="39">
        <v>38748</v>
      </c>
      <c r="P401" s="41"/>
      <c r="Q401" s="42"/>
      <c r="R401" s="43"/>
      <c r="W401" s="39">
        <v>38748</v>
      </c>
      <c r="X401" s="41">
        <v>70.400000000000006</v>
      </c>
      <c r="Y401" s="42">
        <v>0</v>
      </c>
      <c r="Z401" s="43">
        <v>70.400000000000006</v>
      </c>
    </row>
    <row r="402" spans="1:26" x14ac:dyDescent="0.2">
      <c r="A402" s="39">
        <v>38012</v>
      </c>
      <c r="H402" s="141">
        <v>38012</v>
      </c>
      <c r="I402" s="142">
        <v>7809.5599999999986</v>
      </c>
      <c r="J402" s="142">
        <v>1369.3899999999996</v>
      </c>
      <c r="K402" s="142">
        <v>9178.9499999999989</v>
      </c>
      <c r="L402" s="40"/>
      <c r="O402" s="39">
        <v>38750</v>
      </c>
      <c r="P402" s="41"/>
      <c r="Q402" s="42"/>
      <c r="R402" s="43"/>
      <c r="W402" s="39">
        <v>38750</v>
      </c>
      <c r="X402" s="41">
        <v>26.4</v>
      </c>
      <c r="Y402" s="42">
        <v>0</v>
      </c>
      <c r="Z402" s="43">
        <v>26.4</v>
      </c>
    </row>
    <row r="403" spans="1:26" x14ac:dyDescent="0.2">
      <c r="A403" s="39">
        <v>38013</v>
      </c>
      <c r="H403" s="141">
        <v>38013</v>
      </c>
      <c r="I403" s="142">
        <v>3932.7200000000003</v>
      </c>
      <c r="J403" s="142">
        <v>709.77</v>
      </c>
      <c r="K403" s="142">
        <v>4642.49</v>
      </c>
      <c r="L403" s="40"/>
      <c r="O403" s="39">
        <v>38751</v>
      </c>
      <c r="P403" s="41"/>
      <c r="Q403" s="42"/>
      <c r="R403" s="43"/>
      <c r="W403" s="39">
        <v>38751</v>
      </c>
      <c r="X403" s="41">
        <v>46.2</v>
      </c>
      <c r="Y403" s="42">
        <v>0</v>
      </c>
      <c r="Z403" s="43">
        <v>46.2</v>
      </c>
    </row>
    <row r="404" spans="1:26" x14ac:dyDescent="0.2">
      <c r="A404" s="39">
        <v>38014</v>
      </c>
      <c r="H404" s="141">
        <v>38014</v>
      </c>
      <c r="I404" s="142">
        <v>635.36</v>
      </c>
      <c r="J404" s="142">
        <v>0</v>
      </c>
      <c r="K404" s="142">
        <v>635.36</v>
      </c>
      <c r="L404" s="40"/>
      <c r="O404" s="39">
        <v>38754</v>
      </c>
      <c r="P404" s="41"/>
      <c r="Q404" s="42"/>
      <c r="R404" s="43"/>
      <c r="W404" s="39">
        <v>38754</v>
      </c>
      <c r="X404" s="41">
        <v>27.72</v>
      </c>
      <c r="Y404" s="42">
        <v>0</v>
      </c>
      <c r="Z404" s="43">
        <v>27.72</v>
      </c>
    </row>
    <row r="405" spans="1:26" x14ac:dyDescent="0.2">
      <c r="A405" s="39">
        <v>38015</v>
      </c>
      <c r="H405" s="141">
        <v>38015</v>
      </c>
      <c r="I405" s="142">
        <v>106.47999999999999</v>
      </c>
      <c r="J405" s="142">
        <v>0</v>
      </c>
      <c r="K405" s="142">
        <v>106.47999999999999</v>
      </c>
      <c r="L405" s="40"/>
      <c r="O405" s="39">
        <v>38755</v>
      </c>
      <c r="P405" s="41"/>
      <c r="Q405" s="42"/>
      <c r="R405" s="43"/>
      <c r="W405" s="39">
        <v>38755</v>
      </c>
      <c r="X405" s="41">
        <v>138.6</v>
      </c>
      <c r="Y405" s="42">
        <v>0</v>
      </c>
      <c r="Z405" s="43">
        <v>138.6</v>
      </c>
    </row>
    <row r="406" spans="1:26" x14ac:dyDescent="0.2">
      <c r="A406" s="39">
        <v>38016</v>
      </c>
      <c r="H406" s="141">
        <v>38016</v>
      </c>
      <c r="I406" s="142">
        <v>118.184</v>
      </c>
      <c r="J406" s="142">
        <v>0</v>
      </c>
      <c r="K406" s="142">
        <v>118.184</v>
      </c>
      <c r="L406" s="40"/>
      <c r="O406" s="39">
        <v>38757</v>
      </c>
      <c r="P406" s="41"/>
      <c r="Q406" s="42"/>
      <c r="R406" s="43"/>
      <c r="W406" s="39">
        <v>38757</v>
      </c>
      <c r="X406" s="41">
        <v>317.89999999999998</v>
      </c>
      <c r="Y406" s="42">
        <v>103.25</v>
      </c>
      <c r="Z406" s="43">
        <v>421.15</v>
      </c>
    </row>
    <row r="407" spans="1:26" x14ac:dyDescent="0.2">
      <c r="A407" s="39">
        <v>38017</v>
      </c>
      <c r="H407" s="141">
        <v>38017</v>
      </c>
      <c r="I407" s="142">
        <v>0.88439999999999996</v>
      </c>
      <c r="J407" s="142">
        <v>0.59294999999999998</v>
      </c>
      <c r="K407" s="142">
        <v>1.4773499999999999</v>
      </c>
      <c r="L407" s="40"/>
      <c r="O407" s="39">
        <v>38758</v>
      </c>
      <c r="P407" s="41"/>
      <c r="Q407" s="42"/>
      <c r="R407" s="43"/>
      <c r="W407" s="39">
        <v>38758</v>
      </c>
      <c r="X407" s="41">
        <v>124.608</v>
      </c>
      <c r="Y407" s="42">
        <v>0</v>
      </c>
      <c r="Z407" s="43">
        <v>124.608</v>
      </c>
    </row>
    <row r="408" spans="1:26" x14ac:dyDescent="0.2">
      <c r="A408" s="39">
        <v>38018</v>
      </c>
      <c r="H408" s="141">
        <v>38018</v>
      </c>
      <c r="I408" s="142">
        <v>496.76</v>
      </c>
      <c r="J408" s="142">
        <v>82.6</v>
      </c>
      <c r="K408" s="142">
        <v>579.36</v>
      </c>
      <c r="L408" s="40"/>
      <c r="O408" s="39">
        <v>38759</v>
      </c>
      <c r="P408" s="41"/>
      <c r="Q408" s="42"/>
      <c r="R408" s="43"/>
      <c r="W408" s="39">
        <v>38759</v>
      </c>
      <c r="X408" s="41">
        <v>160.6</v>
      </c>
      <c r="Y408" s="42">
        <v>59</v>
      </c>
      <c r="Z408" s="43">
        <v>219.6</v>
      </c>
    </row>
    <row r="409" spans="1:26" x14ac:dyDescent="0.2">
      <c r="A409" s="39">
        <v>38019</v>
      </c>
      <c r="H409" s="141">
        <v>38019</v>
      </c>
      <c r="I409" s="142">
        <v>3228.28</v>
      </c>
      <c r="J409" s="142">
        <v>610.65000000000009</v>
      </c>
      <c r="K409" s="142">
        <v>3838.9300000000003</v>
      </c>
      <c r="L409" s="40"/>
      <c r="O409" s="39">
        <v>38761</v>
      </c>
      <c r="P409" s="41"/>
      <c r="Q409" s="42"/>
      <c r="R409" s="43"/>
      <c r="W409" s="39">
        <v>38761</v>
      </c>
      <c r="X409" s="41">
        <v>188.49600000000001</v>
      </c>
      <c r="Y409" s="42">
        <v>0</v>
      </c>
      <c r="Z409" s="43">
        <v>188.49600000000001</v>
      </c>
    </row>
    <row r="410" spans="1:26" x14ac:dyDescent="0.2">
      <c r="A410" s="39">
        <v>38020</v>
      </c>
      <c r="H410" s="141">
        <v>38020</v>
      </c>
      <c r="I410" s="142">
        <v>5433.6479999999992</v>
      </c>
      <c r="J410" s="142">
        <v>270.21999999999997</v>
      </c>
      <c r="K410" s="142">
        <v>5703.8679999999995</v>
      </c>
      <c r="L410" s="40"/>
      <c r="O410" s="39">
        <v>38763</v>
      </c>
      <c r="P410" s="41"/>
      <c r="Q410" s="42"/>
      <c r="R410" s="43"/>
      <c r="W410" s="39">
        <v>38763</v>
      </c>
      <c r="X410" s="41">
        <v>423.5</v>
      </c>
      <c r="Y410" s="42">
        <v>73.75</v>
      </c>
      <c r="Z410" s="43">
        <v>497.25000000000006</v>
      </c>
    </row>
    <row r="411" spans="1:26" x14ac:dyDescent="0.2">
      <c r="A411" s="39">
        <v>38021</v>
      </c>
      <c r="H411" s="141">
        <v>38021</v>
      </c>
      <c r="I411" s="142">
        <v>24.64</v>
      </c>
      <c r="J411" s="142">
        <v>0</v>
      </c>
      <c r="K411" s="142">
        <v>24.64</v>
      </c>
      <c r="L411" s="40"/>
      <c r="O411" s="39">
        <v>38764</v>
      </c>
      <c r="P411" s="41"/>
      <c r="Q411" s="42"/>
      <c r="R411" s="43"/>
      <c r="W411" s="39">
        <v>38764</v>
      </c>
      <c r="X411" s="41">
        <v>2949.5840000000003</v>
      </c>
      <c r="Y411" s="42">
        <v>106.2</v>
      </c>
      <c r="Z411" s="43">
        <v>3055.7840000000006</v>
      </c>
    </row>
    <row r="412" spans="1:26" x14ac:dyDescent="0.2">
      <c r="A412" s="39">
        <v>38022</v>
      </c>
      <c r="H412" s="141">
        <v>38022</v>
      </c>
      <c r="I412" s="142">
        <v>3118.2799999999997</v>
      </c>
      <c r="J412" s="142">
        <v>477.90000000000003</v>
      </c>
      <c r="K412" s="142">
        <v>3596.18</v>
      </c>
      <c r="L412" s="40"/>
      <c r="O412" s="39">
        <v>38765</v>
      </c>
      <c r="P412" s="41"/>
      <c r="Q412" s="42"/>
      <c r="R412" s="43"/>
      <c r="W412" s="39">
        <v>38765</v>
      </c>
      <c r="X412" s="41">
        <v>263.12</v>
      </c>
      <c r="Y412" s="42">
        <v>29.5</v>
      </c>
      <c r="Z412" s="43">
        <v>292.62</v>
      </c>
    </row>
    <row r="413" spans="1:26" x14ac:dyDescent="0.2">
      <c r="A413" s="39">
        <v>38023</v>
      </c>
      <c r="H413" s="141">
        <v>38023</v>
      </c>
      <c r="I413" s="142">
        <v>3927</v>
      </c>
      <c r="J413" s="142">
        <v>144.54999999999998</v>
      </c>
      <c r="K413" s="142">
        <v>4071.55</v>
      </c>
      <c r="L413" s="40"/>
      <c r="O413" s="39">
        <v>38768</v>
      </c>
      <c r="P413" s="41"/>
      <c r="Q413" s="42"/>
      <c r="R413" s="43"/>
      <c r="W413" s="39">
        <v>38768</v>
      </c>
      <c r="X413" s="41">
        <v>230.56</v>
      </c>
      <c r="Y413" s="42">
        <v>0</v>
      </c>
      <c r="Z413" s="43">
        <v>230.56</v>
      </c>
    </row>
    <row r="414" spans="1:26" x14ac:dyDescent="0.2">
      <c r="A414" s="39">
        <v>38024</v>
      </c>
      <c r="H414" s="141">
        <v>38024</v>
      </c>
      <c r="I414" s="142">
        <v>1891.9999999999995</v>
      </c>
      <c r="J414" s="142">
        <v>23.599999999999998</v>
      </c>
      <c r="K414" s="142">
        <v>1915.5999999999997</v>
      </c>
      <c r="L414" s="40"/>
      <c r="O414" s="39">
        <v>38772</v>
      </c>
      <c r="P414" s="41"/>
      <c r="Q414" s="42"/>
      <c r="R414" s="43"/>
      <c r="W414" s="39">
        <v>38772</v>
      </c>
      <c r="X414" s="41">
        <v>92.4</v>
      </c>
      <c r="Y414" s="42">
        <v>0</v>
      </c>
      <c r="Z414" s="43">
        <v>92.4</v>
      </c>
    </row>
    <row r="415" spans="1:26" x14ac:dyDescent="0.2">
      <c r="A415" s="39">
        <v>38025</v>
      </c>
      <c r="H415" s="141">
        <v>38025</v>
      </c>
      <c r="I415" s="142">
        <v>487.08</v>
      </c>
      <c r="J415" s="142">
        <v>0</v>
      </c>
      <c r="K415" s="142">
        <v>487.08</v>
      </c>
      <c r="L415" s="40"/>
      <c r="O415" s="39">
        <v>38774</v>
      </c>
      <c r="P415" s="41"/>
      <c r="Q415" s="42"/>
      <c r="R415" s="43"/>
      <c r="W415" s="39">
        <v>38774</v>
      </c>
      <c r="X415" s="41">
        <v>138.6</v>
      </c>
      <c r="Y415" s="42">
        <v>0</v>
      </c>
      <c r="Z415" s="43">
        <v>138.6</v>
      </c>
    </row>
    <row r="416" spans="1:26" x14ac:dyDescent="0.2">
      <c r="A416" s="39">
        <v>38026</v>
      </c>
      <c r="H416" s="141">
        <v>38026</v>
      </c>
      <c r="I416" s="142">
        <v>58.08</v>
      </c>
      <c r="J416" s="142">
        <v>0</v>
      </c>
      <c r="K416" s="142">
        <v>58.08</v>
      </c>
      <c r="L416" s="40"/>
      <c r="O416" s="39">
        <v>38775</v>
      </c>
      <c r="P416" s="41"/>
      <c r="Q416" s="42"/>
      <c r="R416" s="43"/>
      <c r="W416" s="39">
        <v>38775</v>
      </c>
      <c r="X416" s="41">
        <v>24.2</v>
      </c>
      <c r="Y416" s="42">
        <v>0</v>
      </c>
      <c r="Z416" s="43">
        <v>24.2</v>
      </c>
    </row>
    <row r="417" spans="1:26" x14ac:dyDescent="0.2">
      <c r="A417" s="39">
        <v>38027</v>
      </c>
      <c r="H417" s="141">
        <v>38027</v>
      </c>
      <c r="I417" s="142">
        <v>571.55999999999995</v>
      </c>
      <c r="J417" s="142">
        <v>156.94</v>
      </c>
      <c r="K417" s="142">
        <v>728.5</v>
      </c>
      <c r="L417" s="40"/>
      <c r="O417" s="39">
        <v>38777</v>
      </c>
      <c r="P417" s="41"/>
      <c r="Q417" s="42"/>
      <c r="R417" s="43"/>
      <c r="W417" s="39">
        <v>38777</v>
      </c>
      <c r="X417" s="41">
        <v>28.6</v>
      </c>
      <c r="Y417" s="42">
        <v>0</v>
      </c>
      <c r="Z417" s="43">
        <v>28.6</v>
      </c>
    </row>
    <row r="418" spans="1:26" x14ac:dyDescent="0.2">
      <c r="A418" s="39">
        <v>38028</v>
      </c>
      <c r="H418" s="141">
        <v>38028</v>
      </c>
      <c r="I418" s="142">
        <v>311.52</v>
      </c>
      <c r="J418" s="142">
        <v>0</v>
      </c>
      <c r="K418" s="142">
        <v>311.52</v>
      </c>
      <c r="L418" s="40"/>
      <c r="O418" s="39">
        <v>38778</v>
      </c>
      <c r="P418" s="41"/>
      <c r="Q418" s="42"/>
      <c r="R418" s="43"/>
      <c r="W418" s="39">
        <v>38778</v>
      </c>
      <c r="X418" s="41">
        <v>412.5</v>
      </c>
      <c r="Y418" s="42">
        <v>0</v>
      </c>
      <c r="Z418" s="43">
        <v>412.5</v>
      </c>
    </row>
    <row r="419" spans="1:26" x14ac:dyDescent="0.2">
      <c r="A419" s="39">
        <v>38029</v>
      </c>
      <c r="H419" s="141">
        <v>38029</v>
      </c>
      <c r="I419" s="142">
        <v>1088.56</v>
      </c>
      <c r="J419" s="142">
        <v>64.899999999999991</v>
      </c>
      <c r="K419" s="142">
        <v>1153.46</v>
      </c>
      <c r="L419" s="40"/>
      <c r="O419" s="39">
        <v>38779</v>
      </c>
      <c r="P419" s="41"/>
      <c r="Q419" s="42"/>
      <c r="R419" s="43"/>
      <c r="W419" s="39">
        <v>38779</v>
      </c>
      <c r="X419" s="41">
        <v>40.26</v>
      </c>
      <c r="Y419" s="42">
        <v>0</v>
      </c>
      <c r="Z419" s="43">
        <v>40.26</v>
      </c>
    </row>
    <row r="420" spans="1:26" x14ac:dyDescent="0.2">
      <c r="A420" s="39">
        <v>38030</v>
      </c>
      <c r="H420" s="141">
        <v>38030</v>
      </c>
      <c r="I420" s="142">
        <v>343.2</v>
      </c>
      <c r="J420" s="142">
        <v>0</v>
      </c>
      <c r="K420" s="142">
        <v>343.2</v>
      </c>
      <c r="L420" s="40"/>
      <c r="O420" s="39">
        <v>38780</v>
      </c>
      <c r="P420" s="41"/>
      <c r="Q420" s="42"/>
      <c r="R420" s="43"/>
      <c r="W420" s="39">
        <v>38780</v>
      </c>
      <c r="X420" s="41">
        <v>17.600000000000001</v>
      </c>
      <c r="Y420" s="42">
        <v>0</v>
      </c>
      <c r="Z420" s="43">
        <v>17.600000000000001</v>
      </c>
    </row>
    <row r="421" spans="1:26" x14ac:dyDescent="0.2">
      <c r="A421" s="39">
        <v>38031</v>
      </c>
      <c r="H421" s="141">
        <v>38031</v>
      </c>
      <c r="I421" s="142">
        <v>226.60000000000002</v>
      </c>
      <c r="J421" s="142">
        <v>0</v>
      </c>
      <c r="K421" s="142">
        <v>226.60000000000002</v>
      </c>
      <c r="L421" s="40"/>
      <c r="O421" s="39">
        <v>38782</v>
      </c>
      <c r="P421" s="41"/>
      <c r="Q421" s="42"/>
      <c r="R421" s="43"/>
      <c r="W421" s="39">
        <v>38782</v>
      </c>
      <c r="X421" s="41">
        <v>1796.74</v>
      </c>
      <c r="Y421" s="42">
        <v>41.3</v>
      </c>
      <c r="Z421" s="43">
        <v>1838.04</v>
      </c>
    </row>
    <row r="422" spans="1:26" x14ac:dyDescent="0.2">
      <c r="A422" s="39">
        <v>38032</v>
      </c>
      <c r="H422" s="141">
        <v>38032</v>
      </c>
      <c r="I422" s="142">
        <v>100.32</v>
      </c>
      <c r="J422" s="142">
        <v>0</v>
      </c>
      <c r="K422" s="142">
        <v>100.32</v>
      </c>
      <c r="L422" s="40"/>
      <c r="O422" s="39">
        <v>38783</v>
      </c>
      <c r="P422" s="41"/>
      <c r="Q422" s="42"/>
      <c r="R422" s="43"/>
      <c r="W422" s="39">
        <v>38783</v>
      </c>
      <c r="X422" s="41">
        <v>81.84</v>
      </c>
      <c r="Y422" s="42">
        <v>23.599999999999998</v>
      </c>
      <c r="Z422" s="43">
        <v>105.44</v>
      </c>
    </row>
    <row r="423" spans="1:26" x14ac:dyDescent="0.2">
      <c r="A423" s="39">
        <v>38033</v>
      </c>
      <c r="H423" s="141">
        <v>38033</v>
      </c>
      <c r="I423" s="142">
        <v>176.44</v>
      </c>
      <c r="J423" s="142">
        <v>0</v>
      </c>
      <c r="K423" s="142">
        <v>176.44</v>
      </c>
      <c r="L423" s="40"/>
      <c r="O423" s="39">
        <v>38784</v>
      </c>
      <c r="P423" s="41"/>
      <c r="Q423" s="42"/>
      <c r="R423" s="43"/>
      <c r="W423" s="39">
        <v>38784</v>
      </c>
      <c r="X423" s="41">
        <v>20.239999999999998</v>
      </c>
      <c r="Y423" s="42">
        <v>0</v>
      </c>
      <c r="Z423" s="43">
        <v>20.239999999999998</v>
      </c>
    </row>
    <row r="424" spans="1:26" x14ac:dyDescent="0.2">
      <c r="A424" s="39">
        <v>38034</v>
      </c>
      <c r="H424" s="141">
        <v>38034</v>
      </c>
      <c r="I424" s="142">
        <v>335.28</v>
      </c>
      <c r="J424" s="142">
        <v>0</v>
      </c>
      <c r="K424" s="142">
        <v>335.28</v>
      </c>
      <c r="L424" s="40"/>
      <c r="O424" s="39">
        <v>38786</v>
      </c>
      <c r="P424" s="41"/>
      <c r="Q424" s="42"/>
      <c r="R424" s="43"/>
      <c r="W424" s="39">
        <v>38786</v>
      </c>
      <c r="X424" s="41">
        <v>17.600000000000001</v>
      </c>
      <c r="Y424" s="42">
        <v>0</v>
      </c>
      <c r="Z424" s="43">
        <v>17.600000000000001</v>
      </c>
    </row>
    <row r="425" spans="1:26" x14ac:dyDescent="0.2">
      <c r="A425" s="39">
        <v>38035</v>
      </c>
      <c r="H425" s="141">
        <v>38035</v>
      </c>
      <c r="I425" s="142">
        <v>394.68000000000006</v>
      </c>
      <c r="J425" s="142">
        <v>0</v>
      </c>
      <c r="K425" s="142">
        <v>394.68000000000006</v>
      </c>
      <c r="L425" s="40"/>
      <c r="O425" s="39">
        <v>38792</v>
      </c>
      <c r="P425" s="41"/>
      <c r="Q425" s="42"/>
      <c r="R425" s="43"/>
      <c r="W425" s="39">
        <v>38792</v>
      </c>
      <c r="X425" s="41">
        <v>1205.1600000000001</v>
      </c>
      <c r="Y425" s="42">
        <v>17.7</v>
      </c>
      <c r="Z425" s="43">
        <v>1222.8600000000001</v>
      </c>
    </row>
    <row r="426" spans="1:26" x14ac:dyDescent="0.2">
      <c r="A426" s="39">
        <v>38036</v>
      </c>
      <c r="H426" s="141">
        <v>38036</v>
      </c>
      <c r="I426" s="142">
        <v>247.49999999999997</v>
      </c>
      <c r="J426" s="142">
        <v>0</v>
      </c>
      <c r="K426" s="142">
        <v>247.49999999999997</v>
      </c>
      <c r="L426" s="40"/>
      <c r="O426" s="39">
        <v>38794</v>
      </c>
      <c r="P426" s="41"/>
      <c r="Q426" s="42"/>
      <c r="R426" s="43"/>
      <c r="W426" s="39">
        <v>38794</v>
      </c>
      <c r="X426" s="41">
        <v>28.6</v>
      </c>
      <c r="Y426" s="42">
        <v>0</v>
      </c>
      <c r="Z426" s="43">
        <v>28.6</v>
      </c>
    </row>
    <row r="427" spans="1:26" x14ac:dyDescent="0.2">
      <c r="A427" s="39">
        <v>38037</v>
      </c>
      <c r="H427" s="141">
        <v>38037</v>
      </c>
      <c r="I427" s="142">
        <v>1452.44</v>
      </c>
      <c r="J427" s="142">
        <v>80.239999999999995</v>
      </c>
      <c r="K427" s="142">
        <v>1532.6799999999998</v>
      </c>
      <c r="L427" s="40"/>
      <c r="O427" s="39">
        <v>38799</v>
      </c>
      <c r="P427" s="41"/>
      <c r="Q427" s="42"/>
      <c r="R427" s="43"/>
      <c r="W427" s="39">
        <v>38799</v>
      </c>
      <c r="X427" s="41">
        <v>241.12</v>
      </c>
      <c r="Y427" s="42">
        <v>11.799999999999999</v>
      </c>
      <c r="Z427" s="43">
        <v>252.92</v>
      </c>
    </row>
    <row r="428" spans="1:26" x14ac:dyDescent="0.2">
      <c r="A428" s="39">
        <v>38038</v>
      </c>
      <c r="H428" s="141">
        <v>38038</v>
      </c>
      <c r="I428" s="142">
        <v>1958.4399999999998</v>
      </c>
      <c r="J428" s="142">
        <v>0</v>
      </c>
      <c r="K428" s="142">
        <v>1958.4399999999998</v>
      </c>
      <c r="L428" s="40"/>
      <c r="O428" s="39">
        <v>38800</v>
      </c>
      <c r="P428" s="41"/>
      <c r="Q428" s="42"/>
      <c r="R428" s="43"/>
      <c r="W428" s="39">
        <v>38800</v>
      </c>
      <c r="X428" s="41">
        <v>98.472000000000008</v>
      </c>
      <c r="Y428" s="42">
        <v>0</v>
      </c>
      <c r="Z428" s="43">
        <v>98.472000000000008</v>
      </c>
    </row>
    <row r="429" spans="1:26" x14ac:dyDescent="0.2">
      <c r="A429" s="39">
        <v>38039</v>
      </c>
      <c r="H429" s="141">
        <v>38039</v>
      </c>
      <c r="I429" s="142">
        <v>581.59199999999998</v>
      </c>
      <c r="J429" s="142">
        <v>47.79</v>
      </c>
      <c r="K429" s="142">
        <v>629.38199999999995</v>
      </c>
      <c r="L429" s="40"/>
      <c r="O429" s="39">
        <v>38802</v>
      </c>
      <c r="P429" s="41"/>
      <c r="Q429" s="42"/>
      <c r="R429" s="43"/>
      <c r="W429" s="39">
        <v>38802</v>
      </c>
      <c r="X429" s="41">
        <v>253</v>
      </c>
      <c r="Y429" s="42">
        <v>118</v>
      </c>
      <c r="Z429" s="43">
        <v>371</v>
      </c>
    </row>
    <row r="430" spans="1:26" x14ac:dyDescent="0.2">
      <c r="A430" s="39">
        <v>38040</v>
      </c>
      <c r="H430" s="141">
        <v>38040</v>
      </c>
      <c r="I430" s="142">
        <v>186.208</v>
      </c>
      <c r="J430" s="142">
        <v>0</v>
      </c>
      <c r="K430" s="142">
        <v>186.208</v>
      </c>
      <c r="L430" s="40"/>
      <c r="O430" s="39">
        <v>38803</v>
      </c>
      <c r="P430" s="41"/>
      <c r="Q430" s="42"/>
      <c r="R430" s="43"/>
      <c r="W430" s="39">
        <v>38803</v>
      </c>
      <c r="X430" s="41">
        <v>8.8000000000000007</v>
      </c>
      <c r="Y430" s="42">
        <v>0</v>
      </c>
      <c r="Z430" s="43">
        <v>8.8000000000000007</v>
      </c>
    </row>
    <row r="431" spans="1:26" x14ac:dyDescent="0.2">
      <c r="A431" s="39">
        <v>38041</v>
      </c>
      <c r="H431" s="141">
        <v>38041</v>
      </c>
      <c r="I431" s="142">
        <v>200.64</v>
      </c>
      <c r="J431" s="142">
        <v>0</v>
      </c>
      <c r="K431" s="142">
        <v>200.64</v>
      </c>
      <c r="L431" s="40"/>
      <c r="O431" s="39">
        <v>38804</v>
      </c>
      <c r="P431" s="41"/>
      <c r="Q431" s="42"/>
      <c r="R431" s="43"/>
      <c r="W431" s="39">
        <v>38804</v>
      </c>
      <c r="X431" s="41">
        <v>39.6</v>
      </c>
      <c r="Y431" s="42">
        <v>0</v>
      </c>
      <c r="Z431" s="43">
        <v>39.6</v>
      </c>
    </row>
    <row r="432" spans="1:26" x14ac:dyDescent="0.2">
      <c r="A432" s="39">
        <v>38042</v>
      </c>
      <c r="H432" s="141">
        <v>38042</v>
      </c>
      <c r="I432" s="142">
        <v>593.56000000000006</v>
      </c>
      <c r="J432" s="142">
        <v>0</v>
      </c>
      <c r="K432" s="142">
        <v>593.56000000000006</v>
      </c>
      <c r="L432" s="40"/>
      <c r="O432" s="39">
        <v>39041</v>
      </c>
      <c r="P432" s="41"/>
      <c r="Q432" s="42"/>
      <c r="R432" s="43"/>
      <c r="W432" s="39">
        <v>39041</v>
      </c>
      <c r="X432" s="41">
        <v>17.600000000000001</v>
      </c>
      <c r="Y432" s="42">
        <v>0</v>
      </c>
      <c r="Z432" s="43">
        <v>17.600000000000001</v>
      </c>
    </row>
    <row r="433" spans="1:26" x14ac:dyDescent="0.2">
      <c r="A433" s="39">
        <v>38043</v>
      </c>
      <c r="H433" s="141">
        <v>38043</v>
      </c>
      <c r="I433" s="142">
        <v>1263.68</v>
      </c>
      <c r="J433" s="142">
        <v>250.16</v>
      </c>
      <c r="K433" s="142">
        <v>1513.84</v>
      </c>
      <c r="L433" s="40"/>
      <c r="O433" s="39">
        <v>39042</v>
      </c>
      <c r="P433" s="41"/>
      <c r="Q433" s="42"/>
      <c r="R433" s="43"/>
      <c r="W433" s="39">
        <v>39042</v>
      </c>
      <c r="X433" s="41">
        <v>159.06</v>
      </c>
      <c r="Y433" s="42">
        <v>0</v>
      </c>
      <c r="Z433" s="43">
        <v>159.06</v>
      </c>
    </row>
    <row r="434" spans="1:26" x14ac:dyDescent="0.2">
      <c r="A434" s="39">
        <v>38044</v>
      </c>
      <c r="H434" s="141">
        <v>38044</v>
      </c>
      <c r="I434" s="142">
        <v>1005.84</v>
      </c>
      <c r="J434" s="142">
        <v>0</v>
      </c>
      <c r="K434" s="142">
        <v>1005.84</v>
      </c>
      <c r="L434" s="40"/>
      <c r="O434" s="39">
        <v>39043</v>
      </c>
      <c r="P434" s="41"/>
      <c r="Q434" s="42"/>
      <c r="R434" s="43"/>
      <c r="W434" s="39">
        <v>39043</v>
      </c>
      <c r="X434" s="41">
        <v>73.7</v>
      </c>
      <c r="Y434" s="42">
        <v>0</v>
      </c>
      <c r="Z434" s="43">
        <v>73.7</v>
      </c>
    </row>
    <row r="435" spans="1:26" x14ac:dyDescent="0.2">
      <c r="A435" s="39">
        <v>38045</v>
      </c>
      <c r="H435" s="141">
        <v>38045</v>
      </c>
      <c r="I435" s="142">
        <v>515.2399999999999</v>
      </c>
      <c r="J435" s="142">
        <v>0</v>
      </c>
      <c r="K435" s="142">
        <v>515.2399999999999</v>
      </c>
      <c r="L435" s="40"/>
      <c r="O435" s="39">
        <v>39045</v>
      </c>
      <c r="P435" s="41"/>
      <c r="Q435" s="42"/>
      <c r="R435" s="43"/>
      <c r="W435" s="39">
        <v>39045</v>
      </c>
      <c r="X435" s="41">
        <v>81.84</v>
      </c>
      <c r="Y435" s="42">
        <v>0</v>
      </c>
      <c r="Z435" s="43">
        <v>81.84</v>
      </c>
    </row>
    <row r="436" spans="1:26" x14ac:dyDescent="0.2">
      <c r="A436" s="39">
        <v>38046</v>
      </c>
      <c r="H436" s="141">
        <v>38046</v>
      </c>
      <c r="I436" s="142">
        <v>117.47999999999999</v>
      </c>
      <c r="J436" s="142">
        <v>0</v>
      </c>
      <c r="K436" s="142">
        <v>117.47999999999999</v>
      </c>
      <c r="L436" s="40"/>
      <c r="O436" s="39">
        <v>39051</v>
      </c>
      <c r="P436" s="41"/>
      <c r="Q436" s="42"/>
      <c r="R436" s="43"/>
      <c r="W436" s="39">
        <v>39051</v>
      </c>
      <c r="X436" s="41">
        <v>422.40000000000003</v>
      </c>
      <c r="Y436" s="42">
        <v>0</v>
      </c>
      <c r="Z436" s="43">
        <v>422.40000000000003</v>
      </c>
    </row>
    <row r="437" spans="1:26" x14ac:dyDescent="0.2">
      <c r="A437" s="39">
        <v>38047</v>
      </c>
      <c r="H437" s="141">
        <v>38047</v>
      </c>
      <c r="I437" s="142">
        <v>78.320000000000007</v>
      </c>
      <c r="J437" s="142">
        <v>0</v>
      </c>
      <c r="K437" s="142">
        <v>78.320000000000007</v>
      </c>
      <c r="L437" s="40"/>
      <c r="O437" s="39">
        <v>39052</v>
      </c>
      <c r="P437" s="41"/>
      <c r="Q437" s="42"/>
      <c r="R437" s="43"/>
      <c r="W437" s="39">
        <v>39052</v>
      </c>
      <c r="X437" s="41">
        <v>925.1</v>
      </c>
      <c r="Y437" s="42">
        <v>0</v>
      </c>
      <c r="Z437" s="43">
        <v>925.1</v>
      </c>
    </row>
    <row r="438" spans="1:26" x14ac:dyDescent="0.2">
      <c r="A438" s="39">
        <v>38048</v>
      </c>
      <c r="H438" s="141">
        <v>38048</v>
      </c>
      <c r="I438" s="142">
        <v>128.91999999999999</v>
      </c>
      <c r="J438" s="142">
        <v>0</v>
      </c>
      <c r="K438" s="142">
        <v>128.91999999999999</v>
      </c>
      <c r="L438" s="40"/>
      <c r="O438" s="39">
        <v>39053</v>
      </c>
      <c r="P438" s="41"/>
      <c r="Q438" s="42"/>
      <c r="R438" s="43"/>
      <c r="W438" s="39">
        <v>39053</v>
      </c>
      <c r="X438" s="41">
        <v>263.56</v>
      </c>
      <c r="Y438" s="42">
        <v>0</v>
      </c>
      <c r="Z438" s="43">
        <v>263.56</v>
      </c>
    </row>
    <row r="439" spans="1:26" x14ac:dyDescent="0.2">
      <c r="A439" s="39">
        <v>38049</v>
      </c>
      <c r="H439" s="141">
        <v>38049</v>
      </c>
      <c r="I439" s="142">
        <v>28.16</v>
      </c>
      <c r="J439" s="142">
        <v>0</v>
      </c>
      <c r="K439" s="142">
        <v>28.16</v>
      </c>
      <c r="L439" s="40"/>
      <c r="O439" s="39">
        <v>39054</v>
      </c>
      <c r="P439" s="41"/>
      <c r="Q439" s="42"/>
      <c r="R439" s="43"/>
      <c r="W439" s="39">
        <v>39054</v>
      </c>
      <c r="X439" s="41">
        <v>22</v>
      </c>
      <c r="Y439" s="42">
        <v>0</v>
      </c>
      <c r="Z439" s="43">
        <v>22</v>
      </c>
    </row>
    <row r="440" spans="1:26" x14ac:dyDescent="0.2">
      <c r="A440" s="39">
        <v>38050</v>
      </c>
      <c r="H440" s="141">
        <v>38050</v>
      </c>
      <c r="I440" s="142">
        <v>139.47999999999999</v>
      </c>
      <c r="J440" s="142">
        <v>0</v>
      </c>
      <c r="K440" s="142">
        <v>139.47999999999999</v>
      </c>
      <c r="L440" s="40"/>
      <c r="O440" s="39">
        <v>39055</v>
      </c>
      <c r="P440" s="41"/>
      <c r="Q440" s="42"/>
      <c r="R440" s="43"/>
      <c r="W440" s="39">
        <v>39055</v>
      </c>
      <c r="X440" s="41">
        <v>154.66000000000003</v>
      </c>
      <c r="Y440" s="42">
        <v>0</v>
      </c>
      <c r="Z440" s="43">
        <v>154.66000000000003</v>
      </c>
    </row>
    <row r="441" spans="1:26" x14ac:dyDescent="0.2">
      <c r="A441" s="39">
        <v>38051</v>
      </c>
      <c r="H441" s="141">
        <v>38051</v>
      </c>
      <c r="I441" s="142">
        <v>14.52</v>
      </c>
      <c r="J441" s="142">
        <v>0</v>
      </c>
      <c r="K441" s="142">
        <v>14.52</v>
      </c>
      <c r="L441" s="40"/>
      <c r="O441" s="39">
        <v>39056</v>
      </c>
      <c r="P441" s="41"/>
      <c r="Q441" s="42"/>
      <c r="R441" s="43"/>
      <c r="W441" s="39">
        <v>39056</v>
      </c>
      <c r="X441" s="41">
        <v>552.20000000000005</v>
      </c>
      <c r="Y441" s="42">
        <v>61.95</v>
      </c>
      <c r="Z441" s="43">
        <v>614.15000000000009</v>
      </c>
    </row>
    <row r="442" spans="1:26" x14ac:dyDescent="0.2">
      <c r="A442" s="39">
        <v>38052</v>
      </c>
      <c r="H442" s="141">
        <v>38052</v>
      </c>
      <c r="I442" s="142">
        <v>194.48</v>
      </c>
      <c r="J442" s="142">
        <v>28.91</v>
      </c>
      <c r="K442" s="142">
        <v>223.39</v>
      </c>
      <c r="L442" s="40"/>
      <c r="O442" s="39">
        <v>39057</v>
      </c>
      <c r="P442" s="41"/>
      <c r="Q442" s="42"/>
      <c r="R442" s="43"/>
      <c r="W442" s="39">
        <v>39057</v>
      </c>
      <c r="X442" s="41">
        <v>138.6</v>
      </c>
      <c r="Y442" s="42">
        <v>244.85</v>
      </c>
      <c r="Z442" s="43">
        <v>383.45</v>
      </c>
    </row>
    <row r="443" spans="1:26" x14ac:dyDescent="0.2">
      <c r="A443" s="39">
        <v>38053</v>
      </c>
      <c r="H443" s="141">
        <v>38053</v>
      </c>
      <c r="I443" s="142">
        <v>339.67999999999995</v>
      </c>
      <c r="J443" s="142">
        <v>21.83</v>
      </c>
      <c r="K443" s="142">
        <v>361.50999999999993</v>
      </c>
      <c r="L443" s="40"/>
      <c r="O443" s="39">
        <v>39060</v>
      </c>
      <c r="P443" s="41"/>
      <c r="Q443" s="42"/>
      <c r="R443" s="43"/>
      <c r="W443" s="39">
        <v>39060</v>
      </c>
      <c r="X443" s="41">
        <v>13.2</v>
      </c>
      <c r="Y443" s="42">
        <v>0</v>
      </c>
      <c r="Z443" s="43">
        <v>13.2</v>
      </c>
    </row>
    <row r="444" spans="1:26" x14ac:dyDescent="0.2">
      <c r="A444" s="39">
        <v>38054</v>
      </c>
      <c r="H444" s="141">
        <v>38054</v>
      </c>
      <c r="I444" s="142">
        <v>160.16</v>
      </c>
      <c r="J444" s="142">
        <v>0</v>
      </c>
      <c r="K444" s="142">
        <v>160.16</v>
      </c>
      <c r="L444" s="40"/>
      <c r="O444" s="39">
        <v>39064</v>
      </c>
      <c r="P444" s="41"/>
      <c r="Q444" s="42"/>
      <c r="R444" s="43"/>
      <c r="W444" s="39">
        <v>39064</v>
      </c>
      <c r="X444" s="41">
        <v>4.4000000000000004</v>
      </c>
      <c r="Y444" s="42">
        <v>0</v>
      </c>
      <c r="Z444" s="43">
        <v>4.4000000000000004</v>
      </c>
    </row>
    <row r="445" spans="1:26" x14ac:dyDescent="0.2">
      <c r="A445" s="39">
        <v>38055</v>
      </c>
      <c r="H445" s="141">
        <v>38055</v>
      </c>
      <c r="I445" s="142">
        <v>425.47999999999996</v>
      </c>
      <c r="J445" s="142">
        <v>0</v>
      </c>
      <c r="K445" s="142">
        <v>425.47999999999996</v>
      </c>
      <c r="L445" s="40"/>
      <c r="O445" s="39">
        <v>39066</v>
      </c>
      <c r="P445" s="41"/>
      <c r="Q445" s="42"/>
      <c r="R445" s="43"/>
      <c r="W445" s="39">
        <v>39066</v>
      </c>
      <c r="X445" s="41">
        <v>83.16</v>
      </c>
      <c r="Y445" s="42">
        <v>0</v>
      </c>
      <c r="Z445" s="43">
        <v>83.16</v>
      </c>
    </row>
    <row r="446" spans="1:26" x14ac:dyDescent="0.2">
      <c r="A446" s="39">
        <v>38056</v>
      </c>
      <c r="H446" s="141">
        <v>38056</v>
      </c>
      <c r="I446" s="142">
        <v>550.43999999999983</v>
      </c>
      <c r="J446" s="142">
        <v>0</v>
      </c>
      <c r="K446" s="142">
        <v>550.43999999999983</v>
      </c>
      <c r="L446" s="40"/>
      <c r="O446" s="39">
        <v>39070</v>
      </c>
      <c r="P446" s="41"/>
      <c r="Q446" s="42"/>
      <c r="R446" s="43"/>
      <c r="W446" s="39">
        <v>39070</v>
      </c>
      <c r="X446" s="41">
        <v>121.616</v>
      </c>
      <c r="Y446" s="42">
        <v>0</v>
      </c>
      <c r="Z446" s="43">
        <v>121.616</v>
      </c>
    </row>
    <row r="447" spans="1:26" x14ac:dyDescent="0.2">
      <c r="A447" s="39">
        <v>38057</v>
      </c>
      <c r="H447" s="141">
        <v>38057</v>
      </c>
      <c r="I447" s="142">
        <v>594</v>
      </c>
      <c r="J447" s="142">
        <v>0</v>
      </c>
      <c r="K447" s="142">
        <v>594</v>
      </c>
      <c r="L447" s="40"/>
      <c r="O447" s="39">
        <v>39071</v>
      </c>
      <c r="P447" s="41"/>
      <c r="Q447" s="42"/>
      <c r="R447" s="43"/>
      <c r="W447" s="39">
        <v>39071</v>
      </c>
      <c r="X447" s="41">
        <v>87.78</v>
      </c>
      <c r="Y447" s="42">
        <v>0</v>
      </c>
      <c r="Z447" s="43">
        <v>87.78</v>
      </c>
    </row>
    <row r="448" spans="1:26" x14ac:dyDescent="0.2">
      <c r="A448" s="39">
        <v>38058</v>
      </c>
      <c r="H448" s="141">
        <v>38058</v>
      </c>
      <c r="I448" s="142">
        <v>79.376000000000005</v>
      </c>
      <c r="J448" s="142">
        <v>0</v>
      </c>
      <c r="K448" s="142">
        <v>79.376000000000005</v>
      </c>
      <c r="L448" s="40"/>
      <c r="O448" s="39">
        <v>39075</v>
      </c>
      <c r="P448" s="41"/>
      <c r="Q448" s="42"/>
      <c r="R448" s="43"/>
      <c r="W448" s="39">
        <v>39075</v>
      </c>
      <c r="X448" s="41">
        <v>88</v>
      </c>
      <c r="Y448" s="42">
        <v>0</v>
      </c>
      <c r="Z448" s="43">
        <v>88</v>
      </c>
    </row>
    <row r="449" spans="1:26" x14ac:dyDescent="0.2">
      <c r="A449" s="39">
        <v>38059</v>
      </c>
      <c r="H449" s="141">
        <v>38059</v>
      </c>
      <c r="I449" s="142">
        <v>123.64</v>
      </c>
      <c r="J449" s="142">
        <v>0</v>
      </c>
      <c r="K449" s="142">
        <v>123.64</v>
      </c>
      <c r="L449" s="40"/>
      <c r="O449" s="39">
        <v>39078</v>
      </c>
      <c r="P449" s="41"/>
      <c r="Q449" s="42"/>
      <c r="R449" s="43"/>
      <c r="W449" s="39">
        <v>39078</v>
      </c>
      <c r="X449" s="41">
        <v>17.600000000000001</v>
      </c>
      <c r="Y449" s="42">
        <v>0</v>
      </c>
      <c r="Z449" s="43">
        <v>17.600000000000001</v>
      </c>
    </row>
    <row r="450" spans="1:26" x14ac:dyDescent="0.2">
      <c r="A450" s="39">
        <v>38060</v>
      </c>
      <c r="H450" s="141">
        <v>38060</v>
      </c>
      <c r="I450" s="142">
        <v>9.24</v>
      </c>
      <c r="J450" s="142">
        <v>0</v>
      </c>
      <c r="K450" s="142">
        <v>9.24</v>
      </c>
      <c r="L450" s="40"/>
      <c r="O450" s="39">
        <v>39084</v>
      </c>
      <c r="P450" s="41"/>
      <c r="Q450" s="42"/>
      <c r="R450" s="43"/>
      <c r="W450" s="39">
        <v>39084</v>
      </c>
      <c r="X450" s="41">
        <v>17.600000000000001</v>
      </c>
      <c r="Y450" s="42">
        <v>0</v>
      </c>
      <c r="Z450" s="43">
        <v>17.600000000000001</v>
      </c>
    </row>
    <row r="451" spans="1:26" x14ac:dyDescent="0.2">
      <c r="A451" s="39">
        <v>38061</v>
      </c>
      <c r="H451" s="141">
        <v>38061</v>
      </c>
      <c r="I451" s="142">
        <v>9.68</v>
      </c>
      <c r="J451" s="142">
        <v>0</v>
      </c>
      <c r="K451" s="142">
        <v>9.68</v>
      </c>
      <c r="L451" s="40"/>
      <c r="O451" s="39">
        <v>39090</v>
      </c>
      <c r="P451" s="41"/>
      <c r="Q451" s="42"/>
      <c r="R451" s="43"/>
      <c r="W451" s="39">
        <v>39090</v>
      </c>
      <c r="X451" s="41">
        <v>8.8000000000000007</v>
      </c>
      <c r="Y451" s="42">
        <v>0</v>
      </c>
      <c r="Z451" s="43">
        <v>8.8000000000000007</v>
      </c>
    </row>
    <row r="452" spans="1:26" x14ac:dyDescent="0.2">
      <c r="A452" s="39">
        <v>38062</v>
      </c>
      <c r="H452" s="141">
        <v>38062</v>
      </c>
      <c r="I452" s="142">
        <v>193.6</v>
      </c>
      <c r="J452" s="142">
        <v>118</v>
      </c>
      <c r="K452" s="142">
        <v>311.60000000000002</v>
      </c>
      <c r="L452" s="40"/>
      <c r="O452" s="39">
        <v>39092</v>
      </c>
      <c r="P452" s="41"/>
      <c r="Q452" s="42"/>
      <c r="R452" s="43"/>
      <c r="W452" s="39">
        <v>39092</v>
      </c>
      <c r="X452" s="41">
        <v>2.2000000000000002</v>
      </c>
      <c r="Y452" s="42">
        <v>0</v>
      </c>
      <c r="Z452" s="43">
        <v>2.2000000000000002</v>
      </c>
    </row>
    <row r="453" spans="1:26" x14ac:dyDescent="0.2">
      <c r="A453" s="39">
        <v>38063</v>
      </c>
      <c r="H453" s="141">
        <v>38063</v>
      </c>
      <c r="I453" s="142">
        <v>3933.3360000000002</v>
      </c>
      <c r="J453" s="142">
        <v>650.76999999999987</v>
      </c>
      <c r="K453" s="142">
        <v>4584.1059999999998</v>
      </c>
      <c r="L453" s="40"/>
      <c r="O453" s="39">
        <v>39094</v>
      </c>
      <c r="P453" s="41"/>
      <c r="Q453" s="42"/>
      <c r="R453" s="43"/>
      <c r="W453" s="39">
        <v>39094</v>
      </c>
      <c r="X453" s="41">
        <v>121</v>
      </c>
      <c r="Y453" s="42">
        <v>17.7</v>
      </c>
      <c r="Z453" s="43">
        <v>138.69999999999999</v>
      </c>
    </row>
    <row r="454" spans="1:26" x14ac:dyDescent="0.2">
      <c r="A454" s="39">
        <v>38064</v>
      </c>
      <c r="H454" s="141">
        <v>38064</v>
      </c>
      <c r="I454" s="142">
        <v>1504.8000000000002</v>
      </c>
      <c r="J454" s="142">
        <v>310.33999999999997</v>
      </c>
      <c r="K454" s="142">
        <v>1815.14</v>
      </c>
      <c r="L454" s="40"/>
      <c r="O454" s="39">
        <v>39095</v>
      </c>
      <c r="P454" s="41"/>
      <c r="Q454" s="42"/>
      <c r="R454" s="43"/>
      <c r="W454" s="39">
        <v>39095</v>
      </c>
      <c r="X454" s="41">
        <v>85.36</v>
      </c>
      <c r="Y454" s="42">
        <v>0</v>
      </c>
      <c r="Z454" s="43">
        <v>85.36</v>
      </c>
    </row>
    <row r="455" spans="1:26" x14ac:dyDescent="0.2">
      <c r="A455" s="39">
        <v>38065</v>
      </c>
      <c r="H455" s="141">
        <v>38065</v>
      </c>
      <c r="I455" s="142">
        <v>786.45600000000002</v>
      </c>
      <c r="J455" s="142">
        <v>189.98</v>
      </c>
      <c r="K455" s="142">
        <v>976.43600000000004</v>
      </c>
      <c r="L455" s="40"/>
      <c r="O455" s="39">
        <v>39096</v>
      </c>
      <c r="P455" s="41"/>
      <c r="Q455" s="42"/>
      <c r="R455" s="43"/>
      <c r="W455" s="39">
        <v>39096</v>
      </c>
      <c r="X455" s="41">
        <v>132</v>
      </c>
      <c r="Y455" s="42">
        <v>0</v>
      </c>
      <c r="Z455" s="43">
        <v>132</v>
      </c>
    </row>
    <row r="456" spans="1:26" x14ac:dyDescent="0.2">
      <c r="A456" s="39">
        <v>38066</v>
      </c>
      <c r="H456" s="141">
        <v>38066</v>
      </c>
      <c r="I456" s="142">
        <v>47.52</v>
      </c>
      <c r="J456" s="142">
        <v>0</v>
      </c>
      <c r="K456" s="142">
        <v>47.52</v>
      </c>
      <c r="L456" s="40"/>
      <c r="O456" s="39">
        <v>39097</v>
      </c>
      <c r="P456" s="41"/>
      <c r="Q456" s="42"/>
      <c r="R456" s="43"/>
      <c r="W456" s="39">
        <v>39097</v>
      </c>
      <c r="X456" s="41">
        <v>983.18</v>
      </c>
      <c r="Y456" s="42">
        <v>0</v>
      </c>
      <c r="Z456" s="43">
        <v>983.18</v>
      </c>
    </row>
    <row r="457" spans="1:26" x14ac:dyDescent="0.2">
      <c r="A457" s="39">
        <v>38067</v>
      </c>
      <c r="H457" s="141">
        <v>38067</v>
      </c>
      <c r="I457" s="142">
        <v>5.28</v>
      </c>
      <c r="J457" s="142">
        <v>0</v>
      </c>
      <c r="K457" s="142">
        <v>5.28</v>
      </c>
      <c r="L457" s="40"/>
      <c r="O457" s="39">
        <v>39098</v>
      </c>
      <c r="P457" s="41"/>
      <c r="Q457" s="42"/>
      <c r="R457" s="43"/>
      <c r="W457" s="39">
        <v>39098</v>
      </c>
      <c r="X457" s="41">
        <v>330.66</v>
      </c>
      <c r="Y457" s="42">
        <v>0</v>
      </c>
      <c r="Z457" s="43">
        <v>330.66</v>
      </c>
    </row>
    <row r="458" spans="1:26" x14ac:dyDescent="0.2">
      <c r="A458" s="39">
        <v>38068</v>
      </c>
      <c r="H458" s="141">
        <v>38068</v>
      </c>
      <c r="I458" s="142">
        <v>114.4</v>
      </c>
      <c r="J458" s="142">
        <v>17.7</v>
      </c>
      <c r="K458" s="142">
        <v>132.1</v>
      </c>
      <c r="L458" s="40"/>
      <c r="O458" s="39">
        <v>39099</v>
      </c>
      <c r="P458" s="41"/>
      <c r="Q458" s="42"/>
      <c r="R458" s="43"/>
      <c r="W458" s="39">
        <v>39099</v>
      </c>
      <c r="X458" s="41">
        <v>114.84</v>
      </c>
      <c r="Y458" s="42">
        <v>0</v>
      </c>
      <c r="Z458" s="43">
        <v>114.84</v>
      </c>
    </row>
    <row r="459" spans="1:26" x14ac:dyDescent="0.2">
      <c r="A459" s="39">
        <v>38070</v>
      </c>
      <c r="H459" s="141">
        <v>38070</v>
      </c>
      <c r="I459" s="142">
        <v>14.52</v>
      </c>
      <c r="J459" s="142">
        <v>0</v>
      </c>
      <c r="K459" s="142">
        <v>14.52</v>
      </c>
      <c r="L459" s="40"/>
      <c r="O459" s="39">
        <v>39100</v>
      </c>
      <c r="P459" s="41"/>
      <c r="Q459" s="42"/>
      <c r="R459" s="43"/>
      <c r="W459" s="39">
        <v>39100</v>
      </c>
      <c r="X459" s="41">
        <v>239.79999999999998</v>
      </c>
      <c r="Y459" s="42">
        <v>73.75</v>
      </c>
      <c r="Z459" s="43">
        <v>313.55</v>
      </c>
    </row>
    <row r="460" spans="1:26" x14ac:dyDescent="0.2">
      <c r="A460" s="39">
        <v>38073</v>
      </c>
      <c r="H460" s="141">
        <v>38073</v>
      </c>
      <c r="I460" s="142">
        <v>20.239999999999998</v>
      </c>
      <c r="J460" s="142">
        <v>0</v>
      </c>
      <c r="K460" s="142">
        <v>20.239999999999998</v>
      </c>
      <c r="L460" s="40"/>
      <c r="O460" s="39">
        <v>39101</v>
      </c>
      <c r="P460" s="41"/>
      <c r="Q460" s="42"/>
      <c r="R460" s="43"/>
      <c r="W460" s="39">
        <v>39101</v>
      </c>
      <c r="X460" s="41">
        <v>186.78</v>
      </c>
      <c r="Y460" s="42">
        <v>44.25</v>
      </c>
      <c r="Z460" s="43">
        <v>231.03</v>
      </c>
    </row>
    <row r="461" spans="1:26" x14ac:dyDescent="0.2">
      <c r="A461" s="39">
        <v>38074</v>
      </c>
      <c r="H461" s="141">
        <v>38074</v>
      </c>
      <c r="I461" s="142">
        <v>14.52</v>
      </c>
      <c r="J461" s="142">
        <v>0</v>
      </c>
      <c r="K461" s="142">
        <v>14.52</v>
      </c>
      <c r="L461" s="40"/>
      <c r="O461" s="39">
        <v>39102</v>
      </c>
      <c r="P461" s="41"/>
      <c r="Q461" s="42"/>
      <c r="R461" s="43"/>
      <c r="W461" s="39">
        <v>39102</v>
      </c>
      <c r="X461" s="41">
        <v>17.600000000000001</v>
      </c>
      <c r="Y461" s="42">
        <v>0</v>
      </c>
      <c r="Z461" s="43">
        <v>17.600000000000001</v>
      </c>
    </row>
    <row r="462" spans="1:26" x14ac:dyDescent="0.2">
      <c r="A462" s="39">
        <v>38076</v>
      </c>
      <c r="H462" s="141">
        <v>38076</v>
      </c>
      <c r="I462" s="142">
        <v>48.488</v>
      </c>
      <c r="J462" s="142">
        <v>0</v>
      </c>
      <c r="K462" s="142">
        <v>48.488</v>
      </c>
      <c r="L462" s="40"/>
      <c r="O462" s="39">
        <v>39104</v>
      </c>
      <c r="P462" s="41"/>
      <c r="Q462" s="42"/>
      <c r="R462" s="43"/>
      <c r="W462" s="39">
        <v>39104</v>
      </c>
      <c r="X462" s="41">
        <v>373.55999999999995</v>
      </c>
      <c r="Y462" s="42">
        <v>0</v>
      </c>
      <c r="Z462" s="43">
        <v>373.55999999999995</v>
      </c>
    </row>
    <row r="463" spans="1:26" x14ac:dyDescent="0.2">
      <c r="A463" s="39">
        <v>38077</v>
      </c>
      <c r="H463" s="141">
        <v>38077</v>
      </c>
      <c r="I463" s="142">
        <v>7.92</v>
      </c>
      <c r="J463" s="142">
        <v>0</v>
      </c>
      <c r="K463" s="142">
        <v>7.92</v>
      </c>
      <c r="L463" s="40"/>
      <c r="O463" s="39">
        <v>39105</v>
      </c>
      <c r="P463" s="41"/>
      <c r="Q463" s="42"/>
      <c r="R463" s="43"/>
      <c r="W463" s="39">
        <v>39105</v>
      </c>
      <c r="X463" s="41">
        <v>847</v>
      </c>
      <c r="Y463" s="42">
        <v>0</v>
      </c>
      <c r="Z463" s="43">
        <v>847</v>
      </c>
    </row>
    <row r="464" spans="1:26" x14ac:dyDescent="0.2">
      <c r="A464" s="39">
        <v>38078</v>
      </c>
      <c r="H464" s="141">
        <v>38078</v>
      </c>
      <c r="I464" s="142">
        <v>65.56</v>
      </c>
      <c r="J464" s="142">
        <v>0</v>
      </c>
      <c r="K464" s="142">
        <v>65.56</v>
      </c>
      <c r="L464" s="40"/>
      <c r="O464" s="39">
        <v>39107</v>
      </c>
      <c r="P464" s="41"/>
      <c r="Q464" s="42"/>
      <c r="R464" s="43"/>
      <c r="W464" s="39">
        <v>39107</v>
      </c>
      <c r="X464" s="41">
        <v>4.4000000000000004</v>
      </c>
      <c r="Y464" s="42">
        <v>0</v>
      </c>
      <c r="Z464" s="43">
        <v>4.4000000000000004</v>
      </c>
    </row>
    <row r="465" spans="1:26" x14ac:dyDescent="0.2">
      <c r="A465" s="39">
        <v>38081</v>
      </c>
      <c r="H465" s="141">
        <v>38081</v>
      </c>
      <c r="I465" s="142">
        <v>16.72</v>
      </c>
      <c r="J465" s="142">
        <v>0</v>
      </c>
      <c r="K465" s="142">
        <v>16.72</v>
      </c>
      <c r="L465" s="40"/>
      <c r="O465" s="39">
        <v>39108</v>
      </c>
      <c r="P465" s="41"/>
      <c r="Q465" s="42"/>
      <c r="R465" s="43"/>
      <c r="W465" s="39">
        <v>39108</v>
      </c>
      <c r="X465" s="41">
        <v>90.2</v>
      </c>
      <c r="Y465" s="42">
        <v>0</v>
      </c>
      <c r="Z465" s="43">
        <v>90.2</v>
      </c>
    </row>
    <row r="466" spans="1:26" x14ac:dyDescent="0.2">
      <c r="A466" s="39">
        <v>38082</v>
      </c>
      <c r="H466" s="141">
        <v>38082</v>
      </c>
      <c r="I466" s="142">
        <v>72.599999999999994</v>
      </c>
      <c r="J466" s="142">
        <v>0</v>
      </c>
      <c r="K466" s="142">
        <v>72.599999999999994</v>
      </c>
      <c r="L466" s="40"/>
      <c r="O466" s="39">
        <v>39109</v>
      </c>
      <c r="P466" s="41"/>
      <c r="Q466" s="42"/>
      <c r="R466" s="43"/>
      <c r="W466" s="39">
        <v>39109</v>
      </c>
      <c r="X466" s="41">
        <v>6.6</v>
      </c>
      <c r="Y466" s="42">
        <v>0</v>
      </c>
      <c r="Z466" s="43">
        <v>6.6</v>
      </c>
    </row>
    <row r="467" spans="1:26" x14ac:dyDescent="0.2">
      <c r="A467" s="39">
        <v>38083</v>
      </c>
      <c r="H467" s="141">
        <v>38083</v>
      </c>
      <c r="I467" s="142">
        <v>6.16</v>
      </c>
      <c r="J467" s="142">
        <v>0</v>
      </c>
      <c r="K467" s="142">
        <v>6.16</v>
      </c>
      <c r="L467" s="40"/>
      <c r="O467" s="39">
        <v>39111</v>
      </c>
      <c r="P467" s="41"/>
      <c r="Q467" s="42"/>
      <c r="R467" s="43"/>
      <c r="W467" s="39">
        <v>39111</v>
      </c>
      <c r="X467" s="41">
        <v>802.56</v>
      </c>
      <c r="Y467" s="42">
        <v>244.85</v>
      </c>
      <c r="Z467" s="43">
        <v>1047.4099999999999</v>
      </c>
    </row>
    <row r="468" spans="1:26" x14ac:dyDescent="0.2">
      <c r="A468" s="39">
        <v>38085</v>
      </c>
      <c r="H468" s="141">
        <v>38085</v>
      </c>
      <c r="I468" s="142">
        <v>22</v>
      </c>
      <c r="J468" s="142">
        <v>0</v>
      </c>
      <c r="K468" s="142">
        <v>22</v>
      </c>
      <c r="L468" s="40"/>
      <c r="O468" s="39">
        <v>39112</v>
      </c>
      <c r="P468" s="41"/>
      <c r="Q468" s="42"/>
      <c r="R468" s="43"/>
      <c r="W468" s="39">
        <v>39112</v>
      </c>
      <c r="X468" s="41">
        <v>763.84</v>
      </c>
      <c r="Y468" s="42">
        <v>651.94999999999993</v>
      </c>
      <c r="Z468" s="43">
        <v>1415.79</v>
      </c>
    </row>
    <row r="469" spans="1:26" x14ac:dyDescent="0.2">
      <c r="A469" s="39">
        <v>38086</v>
      </c>
      <c r="H469" s="141">
        <v>38086</v>
      </c>
      <c r="I469" s="142">
        <v>3.08</v>
      </c>
      <c r="J469" s="142">
        <v>0</v>
      </c>
      <c r="K469" s="142">
        <v>3.08</v>
      </c>
      <c r="L469" s="40"/>
      <c r="O469" s="39">
        <v>39113</v>
      </c>
      <c r="P469" s="41"/>
      <c r="Q469" s="42"/>
      <c r="R469" s="43"/>
      <c r="W469" s="39">
        <v>39113</v>
      </c>
      <c r="X469" s="41">
        <v>55</v>
      </c>
      <c r="Y469" s="42">
        <v>38.349999999999994</v>
      </c>
      <c r="Z469" s="43">
        <v>93.35</v>
      </c>
    </row>
    <row r="470" spans="1:26" x14ac:dyDescent="0.2">
      <c r="A470" s="39">
        <v>38087</v>
      </c>
      <c r="H470" s="141">
        <v>38087</v>
      </c>
      <c r="I470" s="142">
        <v>22.88</v>
      </c>
      <c r="J470" s="142">
        <v>0</v>
      </c>
      <c r="K470" s="142">
        <v>22.88</v>
      </c>
      <c r="L470" s="40"/>
      <c r="O470" s="39">
        <v>39114</v>
      </c>
      <c r="P470" s="41"/>
      <c r="Q470" s="42"/>
      <c r="R470" s="43"/>
      <c r="W470" s="39">
        <v>39114</v>
      </c>
      <c r="X470" s="41">
        <v>160.16</v>
      </c>
      <c r="Y470" s="42">
        <v>88.5</v>
      </c>
      <c r="Z470" s="43">
        <v>248.66</v>
      </c>
    </row>
    <row r="471" spans="1:26" x14ac:dyDescent="0.2">
      <c r="A471" s="39">
        <v>38089</v>
      </c>
      <c r="H471" s="141">
        <v>38089</v>
      </c>
      <c r="I471" s="142">
        <v>22.439999999999998</v>
      </c>
      <c r="J471" s="142">
        <v>0</v>
      </c>
      <c r="K471" s="142">
        <v>22.439999999999998</v>
      </c>
      <c r="L471" s="40"/>
      <c r="O471" s="39">
        <v>39115</v>
      </c>
      <c r="P471" s="41"/>
      <c r="Q471" s="42"/>
      <c r="R471" s="43"/>
      <c r="W471" s="39">
        <v>39115</v>
      </c>
      <c r="X471" s="41">
        <v>52.8</v>
      </c>
      <c r="Y471" s="42">
        <v>0</v>
      </c>
      <c r="Z471" s="43">
        <v>52.8</v>
      </c>
    </row>
    <row r="472" spans="1:26" x14ac:dyDescent="0.2">
      <c r="A472" s="39">
        <v>38090</v>
      </c>
      <c r="H472" s="141">
        <v>38090</v>
      </c>
      <c r="I472" s="142">
        <v>94.16</v>
      </c>
      <c r="J472" s="142">
        <v>0</v>
      </c>
      <c r="K472" s="142">
        <v>94.16</v>
      </c>
      <c r="L472" s="40"/>
      <c r="O472" s="39">
        <v>39117</v>
      </c>
      <c r="P472" s="41"/>
      <c r="Q472" s="42"/>
      <c r="R472" s="43"/>
      <c r="W472" s="39">
        <v>39117</v>
      </c>
      <c r="X472" s="41">
        <v>77</v>
      </c>
      <c r="Y472" s="42">
        <v>0</v>
      </c>
      <c r="Z472" s="43">
        <v>77</v>
      </c>
    </row>
    <row r="473" spans="1:26" x14ac:dyDescent="0.2">
      <c r="A473" s="39">
        <v>38091</v>
      </c>
      <c r="H473" s="141">
        <v>38091</v>
      </c>
      <c r="I473" s="142">
        <v>32.119999999999997</v>
      </c>
      <c r="J473" s="142">
        <v>0</v>
      </c>
      <c r="K473" s="142">
        <v>32.119999999999997</v>
      </c>
      <c r="L473" s="40"/>
      <c r="O473" s="39">
        <v>39118</v>
      </c>
      <c r="P473" s="41"/>
      <c r="Q473" s="42"/>
      <c r="R473" s="43"/>
      <c r="W473" s="39">
        <v>39118</v>
      </c>
      <c r="X473" s="41">
        <v>25.96</v>
      </c>
      <c r="Y473" s="42">
        <v>0</v>
      </c>
      <c r="Z473" s="43">
        <v>25.96</v>
      </c>
    </row>
    <row r="474" spans="1:26" x14ac:dyDescent="0.2">
      <c r="A474" s="39">
        <v>38092</v>
      </c>
      <c r="H474" s="141">
        <v>38092</v>
      </c>
      <c r="I474" s="142">
        <v>11.88</v>
      </c>
      <c r="J474" s="142">
        <v>0</v>
      </c>
      <c r="K474" s="142">
        <v>11.88</v>
      </c>
      <c r="L474" s="40"/>
      <c r="O474" s="39">
        <v>39119</v>
      </c>
      <c r="P474" s="41"/>
      <c r="Q474" s="42"/>
      <c r="R474" s="43"/>
      <c r="W474" s="39">
        <v>39119</v>
      </c>
      <c r="X474" s="41">
        <v>509.52</v>
      </c>
      <c r="Y474" s="42">
        <v>0</v>
      </c>
      <c r="Z474" s="43">
        <v>509.52</v>
      </c>
    </row>
    <row r="475" spans="1:26" x14ac:dyDescent="0.2">
      <c r="A475" s="39">
        <v>38292</v>
      </c>
      <c r="H475" s="141">
        <v>38292</v>
      </c>
      <c r="I475" s="142">
        <v>18.920000000000002</v>
      </c>
      <c r="J475" s="142">
        <v>0</v>
      </c>
      <c r="K475" s="142">
        <v>18.920000000000002</v>
      </c>
      <c r="L475" s="40"/>
      <c r="O475" s="39">
        <v>39120</v>
      </c>
      <c r="P475" s="41"/>
      <c r="Q475" s="42"/>
      <c r="R475" s="43"/>
      <c r="W475" s="39">
        <v>39120</v>
      </c>
      <c r="X475" s="41">
        <v>391.16</v>
      </c>
      <c r="Y475" s="42">
        <v>0</v>
      </c>
      <c r="Z475" s="43">
        <v>391.16</v>
      </c>
    </row>
    <row r="476" spans="1:26" x14ac:dyDescent="0.2">
      <c r="A476" s="39">
        <v>38293</v>
      </c>
      <c r="H476" s="141">
        <v>38293</v>
      </c>
      <c r="I476" s="142">
        <v>5.72</v>
      </c>
      <c r="J476" s="142">
        <v>0</v>
      </c>
      <c r="K476" s="142">
        <v>5.72</v>
      </c>
      <c r="L476" s="40"/>
      <c r="O476" s="39">
        <v>39125</v>
      </c>
      <c r="P476" s="41"/>
      <c r="Q476" s="42"/>
      <c r="R476" s="43"/>
      <c r="W476" s="39">
        <v>39125</v>
      </c>
      <c r="X476" s="41">
        <v>818.40000000000009</v>
      </c>
      <c r="Y476" s="42">
        <v>29.5</v>
      </c>
      <c r="Z476" s="43">
        <v>847.90000000000009</v>
      </c>
    </row>
    <row r="477" spans="1:26" x14ac:dyDescent="0.2">
      <c r="A477" s="39">
        <v>38296</v>
      </c>
      <c r="H477" s="141">
        <v>38296</v>
      </c>
      <c r="I477" s="142">
        <v>90.64</v>
      </c>
      <c r="J477" s="142">
        <v>0</v>
      </c>
      <c r="K477" s="142">
        <v>90.64</v>
      </c>
      <c r="L477" s="40"/>
      <c r="O477" s="39">
        <v>39126</v>
      </c>
      <c r="P477" s="41"/>
      <c r="Q477" s="42"/>
      <c r="R477" s="43"/>
      <c r="W477" s="39">
        <v>39126</v>
      </c>
      <c r="X477" s="41">
        <v>1305.48</v>
      </c>
      <c r="Y477" s="42">
        <v>53.099999999999994</v>
      </c>
      <c r="Z477" s="43">
        <v>1358.58</v>
      </c>
    </row>
    <row r="478" spans="1:26" x14ac:dyDescent="0.2">
      <c r="A478" s="39">
        <v>38297</v>
      </c>
      <c r="H478" s="141">
        <v>38297</v>
      </c>
      <c r="I478" s="142">
        <v>3.96</v>
      </c>
      <c r="J478" s="142">
        <v>0</v>
      </c>
      <c r="K478" s="142">
        <v>3.96</v>
      </c>
      <c r="L478" s="40"/>
      <c r="O478" s="39">
        <v>39127</v>
      </c>
      <c r="P478" s="41"/>
      <c r="Q478" s="42"/>
      <c r="R478" s="43"/>
      <c r="W478" s="39">
        <v>39127</v>
      </c>
      <c r="X478" s="41">
        <v>19.8</v>
      </c>
      <c r="Y478" s="42">
        <v>0</v>
      </c>
      <c r="Z478" s="43">
        <v>19.8</v>
      </c>
    </row>
    <row r="479" spans="1:26" x14ac:dyDescent="0.2">
      <c r="A479" s="39">
        <v>38299</v>
      </c>
      <c r="H479" s="141">
        <v>38299</v>
      </c>
      <c r="I479" s="142">
        <v>87.12</v>
      </c>
      <c r="J479" s="142">
        <v>0</v>
      </c>
      <c r="K479" s="142">
        <v>87.12</v>
      </c>
      <c r="L479" s="40"/>
      <c r="O479" s="39">
        <v>39128</v>
      </c>
      <c r="P479" s="41"/>
      <c r="Q479" s="42"/>
      <c r="R479" s="43"/>
      <c r="W479" s="39">
        <v>39128</v>
      </c>
      <c r="X479" s="41">
        <v>4.4000000000000004</v>
      </c>
      <c r="Y479" s="42">
        <v>0</v>
      </c>
      <c r="Z479" s="43">
        <v>4.4000000000000004</v>
      </c>
    </row>
    <row r="480" spans="1:26" x14ac:dyDescent="0.2">
      <c r="A480" s="39">
        <v>38300</v>
      </c>
      <c r="H480" s="141">
        <v>38300</v>
      </c>
      <c r="I480" s="142">
        <v>87.12</v>
      </c>
      <c r="J480" s="142">
        <v>0</v>
      </c>
      <c r="K480" s="142">
        <v>87.12</v>
      </c>
      <c r="L480" s="40"/>
      <c r="O480" s="39">
        <v>39133</v>
      </c>
      <c r="P480" s="41"/>
      <c r="Q480" s="42"/>
      <c r="R480" s="43"/>
      <c r="W480" s="39">
        <v>39133</v>
      </c>
      <c r="X480" s="41">
        <v>98.12</v>
      </c>
      <c r="Y480" s="42">
        <v>0</v>
      </c>
      <c r="Z480" s="43">
        <v>98.12</v>
      </c>
    </row>
    <row r="481" spans="1:26" x14ac:dyDescent="0.2">
      <c r="A481" s="39">
        <v>38303</v>
      </c>
      <c r="H481" s="141">
        <v>38303</v>
      </c>
      <c r="I481" s="142">
        <v>145.63999999999999</v>
      </c>
      <c r="J481" s="142">
        <v>0</v>
      </c>
      <c r="K481" s="142">
        <v>145.63999999999999</v>
      </c>
      <c r="L481" s="40"/>
      <c r="O481" s="39">
        <v>39134</v>
      </c>
      <c r="P481" s="41"/>
      <c r="Q481" s="42"/>
      <c r="R481" s="43"/>
      <c r="W481" s="39">
        <v>39134</v>
      </c>
      <c r="X481" s="41">
        <v>407.44</v>
      </c>
      <c r="Y481" s="42">
        <v>0</v>
      </c>
      <c r="Z481" s="43">
        <v>407.44</v>
      </c>
    </row>
    <row r="482" spans="1:26" x14ac:dyDescent="0.2">
      <c r="A482" s="39">
        <v>38304</v>
      </c>
      <c r="H482" s="141">
        <v>38304</v>
      </c>
      <c r="I482" s="142">
        <v>97.68</v>
      </c>
      <c r="J482" s="142">
        <v>0</v>
      </c>
      <c r="K482" s="142">
        <v>97.68</v>
      </c>
      <c r="L482" s="40"/>
      <c r="O482" s="39">
        <v>39137</v>
      </c>
      <c r="P482" s="41"/>
      <c r="Q482" s="42"/>
      <c r="R482" s="43"/>
      <c r="W482" s="39">
        <v>39137</v>
      </c>
      <c r="X482" s="41">
        <v>0</v>
      </c>
      <c r="Y482" s="42">
        <v>38.35</v>
      </c>
      <c r="Z482" s="43">
        <v>38.35</v>
      </c>
    </row>
    <row r="483" spans="1:26" x14ac:dyDescent="0.2">
      <c r="A483" s="39">
        <v>38305</v>
      </c>
      <c r="H483" s="141">
        <v>38305</v>
      </c>
      <c r="I483" s="142">
        <v>301.39999999999998</v>
      </c>
      <c r="J483" s="142">
        <v>0</v>
      </c>
      <c r="K483" s="142">
        <v>301.39999999999998</v>
      </c>
      <c r="L483" s="40"/>
      <c r="O483" s="39">
        <v>39139</v>
      </c>
      <c r="P483" s="41"/>
      <c r="Q483" s="42"/>
      <c r="R483" s="43"/>
      <c r="W483" s="39">
        <v>39139</v>
      </c>
      <c r="X483" s="41">
        <v>156.63999999999999</v>
      </c>
      <c r="Y483" s="42">
        <v>0</v>
      </c>
      <c r="Z483" s="43">
        <v>156.63999999999999</v>
      </c>
    </row>
    <row r="484" spans="1:26" x14ac:dyDescent="0.2">
      <c r="A484" s="39">
        <v>38306</v>
      </c>
      <c r="H484" s="141">
        <v>38306</v>
      </c>
      <c r="I484" s="142">
        <v>149.6</v>
      </c>
      <c r="J484" s="142">
        <v>0</v>
      </c>
      <c r="K484" s="142">
        <v>149.6</v>
      </c>
      <c r="L484" s="40"/>
      <c r="O484" s="39">
        <v>39140</v>
      </c>
      <c r="P484" s="41"/>
      <c r="Q484" s="42"/>
      <c r="R484" s="43"/>
      <c r="W484" s="39">
        <v>39140</v>
      </c>
      <c r="X484" s="41">
        <v>558.36</v>
      </c>
      <c r="Y484" s="42">
        <v>47.199999999999996</v>
      </c>
      <c r="Z484" s="43">
        <v>605.55999999999995</v>
      </c>
    </row>
    <row r="485" spans="1:26" x14ac:dyDescent="0.2">
      <c r="A485" s="39">
        <v>38310</v>
      </c>
      <c r="H485" s="141">
        <v>38310</v>
      </c>
      <c r="I485" s="142">
        <v>26.84</v>
      </c>
      <c r="J485" s="142">
        <v>0</v>
      </c>
      <c r="K485" s="142">
        <v>26.84</v>
      </c>
      <c r="L485" s="40"/>
      <c r="O485" s="39">
        <v>39141</v>
      </c>
      <c r="P485" s="41"/>
      <c r="Q485" s="42"/>
      <c r="R485" s="43"/>
      <c r="W485" s="39">
        <v>39141</v>
      </c>
      <c r="X485" s="41">
        <v>338.8</v>
      </c>
      <c r="Y485" s="42">
        <v>0</v>
      </c>
      <c r="Z485" s="43">
        <v>338.8</v>
      </c>
    </row>
    <row r="486" spans="1:26" x14ac:dyDescent="0.2">
      <c r="A486" s="39">
        <v>38311</v>
      </c>
      <c r="H486" s="141">
        <v>38311</v>
      </c>
      <c r="I486" s="142">
        <v>7.48</v>
      </c>
      <c r="J486" s="142">
        <v>0</v>
      </c>
      <c r="K486" s="142">
        <v>7.48</v>
      </c>
      <c r="L486" s="40"/>
      <c r="O486" s="39">
        <v>39142</v>
      </c>
      <c r="P486" s="41"/>
      <c r="Q486" s="42"/>
      <c r="R486" s="43"/>
      <c r="W486" s="39">
        <v>39142</v>
      </c>
      <c r="X486" s="41">
        <v>721.77600000000007</v>
      </c>
      <c r="Y486" s="42">
        <v>67.849999999999994</v>
      </c>
      <c r="Z486" s="43">
        <v>789.62600000000009</v>
      </c>
    </row>
    <row r="487" spans="1:26" x14ac:dyDescent="0.2">
      <c r="A487" s="39">
        <v>38312</v>
      </c>
      <c r="H487" s="141">
        <v>38312</v>
      </c>
      <c r="I487" s="142">
        <v>209.88</v>
      </c>
      <c r="J487" s="142">
        <v>0</v>
      </c>
      <c r="K487" s="142">
        <v>209.88</v>
      </c>
      <c r="L487" s="40"/>
      <c r="O487" s="39">
        <v>39143</v>
      </c>
      <c r="P487" s="41"/>
      <c r="Q487" s="42"/>
      <c r="R487" s="43"/>
      <c r="W487" s="39">
        <v>39143</v>
      </c>
      <c r="X487" s="41">
        <v>124.08</v>
      </c>
      <c r="Y487" s="42">
        <v>5.8999999999999995</v>
      </c>
      <c r="Z487" s="43">
        <v>129.98000000000002</v>
      </c>
    </row>
    <row r="488" spans="1:26" x14ac:dyDescent="0.2">
      <c r="A488" s="39">
        <v>38313</v>
      </c>
      <c r="H488" s="141">
        <v>38313</v>
      </c>
      <c r="I488" s="142">
        <v>94.600000000000009</v>
      </c>
      <c r="J488" s="142">
        <v>0</v>
      </c>
      <c r="K488" s="142">
        <v>94.600000000000009</v>
      </c>
      <c r="L488" s="40"/>
      <c r="O488" s="39">
        <v>39144</v>
      </c>
      <c r="P488" s="41"/>
      <c r="Q488" s="42"/>
      <c r="R488" s="43"/>
      <c r="W488" s="39">
        <v>39144</v>
      </c>
      <c r="X488" s="41">
        <v>67.583999999999989</v>
      </c>
      <c r="Y488" s="42">
        <v>73.75</v>
      </c>
      <c r="Z488" s="43">
        <v>141.334</v>
      </c>
    </row>
    <row r="489" spans="1:26" x14ac:dyDescent="0.2">
      <c r="A489" s="39">
        <v>38314</v>
      </c>
      <c r="H489" s="141">
        <v>38314</v>
      </c>
      <c r="I489" s="142">
        <v>1.76</v>
      </c>
      <c r="J489" s="142">
        <v>0</v>
      </c>
      <c r="K489" s="142">
        <v>1.76</v>
      </c>
      <c r="L489" s="40"/>
      <c r="O489" s="39">
        <v>39147</v>
      </c>
      <c r="P489" s="41"/>
      <c r="Q489" s="42"/>
      <c r="R489" s="43"/>
      <c r="W489" s="39">
        <v>39147</v>
      </c>
      <c r="X489" s="41">
        <v>586.96</v>
      </c>
      <c r="Y489" s="42">
        <v>398.25</v>
      </c>
      <c r="Z489" s="43">
        <v>985.21</v>
      </c>
    </row>
    <row r="490" spans="1:26" x14ac:dyDescent="0.2">
      <c r="A490" s="39">
        <v>38315</v>
      </c>
      <c r="H490" s="141">
        <v>38315</v>
      </c>
      <c r="I490" s="142">
        <v>309.76000000000005</v>
      </c>
      <c r="J490" s="142">
        <v>35.989999999999995</v>
      </c>
      <c r="K490" s="142">
        <v>345.75000000000006</v>
      </c>
      <c r="L490" s="40"/>
      <c r="O490" s="39">
        <v>39148</v>
      </c>
      <c r="P490" s="41"/>
      <c r="Q490" s="42"/>
      <c r="R490" s="43"/>
      <c r="W490" s="39">
        <v>39148</v>
      </c>
      <c r="X490" s="41">
        <v>540.31999999999994</v>
      </c>
      <c r="Y490" s="42">
        <v>70.8</v>
      </c>
      <c r="Z490" s="43">
        <v>611.11999999999989</v>
      </c>
    </row>
    <row r="491" spans="1:26" x14ac:dyDescent="0.2">
      <c r="A491" s="39">
        <v>38316</v>
      </c>
      <c r="H491" s="141">
        <v>38316</v>
      </c>
      <c r="I491" s="142">
        <v>417.12</v>
      </c>
      <c r="J491" s="142">
        <v>0</v>
      </c>
      <c r="K491" s="142">
        <v>417.12</v>
      </c>
      <c r="L491" s="40"/>
      <c r="O491" s="39">
        <v>39150</v>
      </c>
      <c r="P491" s="41"/>
      <c r="Q491" s="42"/>
      <c r="R491" s="43"/>
      <c r="W491" s="39">
        <v>39150</v>
      </c>
      <c r="X491" s="41">
        <v>30.8</v>
      </c>
      <c r="Y491" s="42">
        <v>0</v>
      </c>
      <c r="Z491" s="43">
        <v>30.8</v>
      </c>
    </row>
    <row r="492" spans="1:26" x14ac:dyDescent="0.2">
      <c r="A492" s="39">
        <v>38317</v>
      </c>
      <c r="H492" s="141">
        <v>38317</v>
      </c>
      <c r="I492" s="142">
        <v>82.28</v>
      </c>
      <c r="J492" s="142">
        <v>0</v>
      </c>
      <c r="K492" s="142">
        <v>82.28</v>
      </c>
      <c r="L492" s="40"/>
      <c r="O492" s="39">
        <v>39157</v>
      </c>
      <c r="P492" s="41"/>
      <c r="Q492" s="42"/>
      <c r="R492" s="43"/>
      <c r="W492" s="39">
        <v>39157</v>
      </c>
      <c r="X492" s="41">
        <v>108.24</v>
      </c>
      <c r="Y492" s="42">
        <v>0</v>
      </c>
      <c r="Z492" s="43">
        <v>108.24</v>
      </c>
    </row>
    <row r="493" spans="1:26" x14ac:dyDescent="0.2">
      <c r="A493" s="39">
        <v>38318</v>
      </c>
      <c r="H493" s="141">
        <v>38318</v>
      </c>
      <c r="I493" s="142">
        <v>12.32</v>
      </c>
      <c r="J493" s="142">
        <v>0</v>
      </c>
      <c r="K493" s="142">
        <v>12.32</v>
      </c>
      <c r="L493" s="40"/>
      <c r="O493" s="39">
        <v>39158</v>
      </c>
      <c r="P493" s="41"/>
      <c r="Q493" s="42"/>
      <c r="R493" s="43"/>
      <c r="W493" s="39">
        <v>39158</v>
      </c>
      <c r="X493" s="41">
        <v>17.600000000000001</v>
      </c>
      <c r="Y493" s="42">
        <v>0</v>
      </c>
      <c r="Z493" s="43">
        <v>17.600000000000001</v>
      </c>
    </row>
    <row r="494" spans="1:26" x14ac:dyDescent="0.2">
      <c r="A494" s="39">
        <v>38320</v>
      </c>
      <c r="H494" s="141">
        <v>38320</v>
      </c>
      <c r="I494" s="142">
        <v>136.4</v>
      </c>
      <c r="J494" s="142">
        <v>0</v>
      </c>
      <c r="K494" s="142">
        <v>136.4</v>
      </c>
      <c r="L494" s="40"/>
      <c r="O494" s="39">
        <v>39180</v>
      </c>
      <c r="P494" s="41"/>
      <c r="Q494" s="42"/>
      <c r="R494" s="43"/>
      <c r="W494" s="39">
        <v>39180</v>
      </c>
      <c r="X494" s="41">
        <v>83.16</v>
      </c>
      <c r="Y494" s="42">
        <v>0</v>
      </c>
      <c r="Z494" s="43">
        <v>83.16</v>
      </c>
    </row>
    <row r="495" spans="1:26" x14ac:dyDescent="0.2">
      <c r="A495" s="39">
        <v>38321</v>
      </c>
      <c r="H495" s="141">
        <v>38321</v>
      </c>
      <c r="I495" s="142">
        <v>2549.58</v>
      </c>
      <c r="J495" s="142">
        <v>404.73999999999995</v>
      </c>
      <c r="K495" s="142">
        <v>2954.32</v>
      </c>
      <c r="L495" s="40"/>
      <c r="O495" s="39">
        <v>39182</v>
      </c>
      <c r="P495" s="41"/>
      <c r="Q495" s="42"/>
      <c r="R495" s="43"/>
      <c r="W495" s="39">
        <v>39182</v>
      </c>
      <c r="X495" s="41">
        <v>79.2</v>
      </c>
      <c r="Y495" s="42">
        <v>0</v>
      </c>
      <c r="Z495" s="43">
        <v>79.2</v>
      </c>
    </row>
    <row r="496" spans="1:26" x14ac:dyDescent="0.2">
      <c r="A496" s="39">
        <v>38322</v>
      </c>
      <c r="H496" s="141">
        <v>38322</v>
      </c>
      <c r="I496" s="142">
        <v>3787.96</v>
      </c>
      <c r="J496" s="142">
        <v>0</v>
      </c>
      <c r="K496" s="142">
        <v>3787.96</v>
      </c>
      <c r="L496" s="40"/>
      <c r="O496" s="39">
        <v>39183</v>
      </c>
      <c r="P496" s="41"/>
      <c r="Q496" s="42"/>
      <c r="R496" s="43"/>
      <c r="W496" s="39">
        <v>39183</v>
      </c>
      <c r="X496" s="41">
        <v>281.60000000000002</v>
      </c>
      <c r="Y496" s="42">
        <v>174.05</v>
      </c>
      <c r="Z496" s="43">
        <v>455.65</v>
      </c>
    </row>
    <row r="497" spans="1:26" x14ac:dyDescent="0.2">
      <c r="A497" s="39">
        <v>38323</v>
      </c>
      <c r="H497" s="141">
        <v>38323</v>
      </c>
      <c r="I497" s="142">
        <v>416.68</v>
      </c>
      <c r="J497" s="142">
        <v>0</v>
      </c>
      <c r="K497" s="142">
        <v>416.68</v>
      </c>
      <c r="L497" s="40"/>
      <c r="O497" s="39">
        <v>39184</v>
      </c>
      <c r="P497" s="41"/>
      <c r="Q497" s="42"/>
      <c r="R497" s="43"/>
      <c r="W497" s="39">
        <v>39184</v>
      </c>
      <c r="X497" s="41">
        <v>638.44000000000005</v>
      </c>
      <c r="Y497" s="42">
        <v>0</v>
      </c>
      <c r="Z497" s="43">
        <v>638.44000000000005</v>
      </c>
    </row>
    <row r="498" spans="1:26" x14ac:dyDescent="0.2">
      <c r="A498" s="39">
        <v>38324</v>
      </c>
      <c r="H498" s="141">
        <v>38324</v>
      </c>
      <c r="I498" s="142">
        <v>409.64</v>
      </c>
      <c r="J498" s="142">
        <v>0</v>
      </c>
      <c r="K498" s="142">
        <v>409.64</v>
      </c>
      <c r="L498" s="40"/>
      <c r="O498" s="51">
        <v>39387</v>
      </c>
      <c r="P498" s="62" t="s">
        <v>14</v>
      </c>
      <c r="Q498" s="46" t="s">
        <v>14</v>
      </c>
      <c r="R498" s="63" t="s">
        <v>14</v>
      </c>
      <c r="S498" s="46" t="s">
        <v>14</v>
      </c>
      <c r="T498" s="46" t="s">
        <v>14</v>
      </c>
      <c r="U498" s="46" t="s">
        <v>14</v>
      </c>
      <c r="W498" s="65">
        <v>39387</v>
      </c>
      <c r="X498" s="66" t="s">
        <v>14</v>
      </c>
      <c r="Y498" s="58" t="s">
        <v>14</v>
      </c>
      <c r="Z498" s="67"/>
    </row>
    <row r="499" spans="1:26" x14ac:dyDescent="0.2">
      <c r="A499" s="39">
        <v>38325</v>
      </c>
      <c r="H499" s="141">
        <v>38325</v>
      </c>
      <c r="I499" s="142">
        <v>197.56</v>
      </c>
      <c r="J499" s="142">
        <v>0</v>
      </c>
      <c r="K499" s="142">
        <v>197.56</v>
      </c>
      <c r="L499" s="40"/>
      <c r="O499" s="60">
        <v>39388</v>
      </c>
      <c r="P499" s="68" t="s">
        <v>14</v>
      </c>
      <c r="Q499" s="46" t="s">
        <v>14</v>
      </c>
      <c r="R499" s="68" t="s">
        <v>14</v>
      </c>
      <c r="S499" s="46" t="s">
        <v>14</v>
      </c>
      <c r="T499" s="46" t="s">
        <v>14</v>
      </c>
      <c r="U499" s="46" t="s">
        <v>14</v>
      </c>
      <c r="W499" s="69">
        <v>39388</v>
      </c>
      <c r="X499" s="70" t="s">
        <v>14</v>
      </c>
      <c r="Y499" s="58" t="s">
        <v>14</v>
      </c>
      <c r="Z499" s="71"/>
    </row>
    <row r="500" spans="1:26" x14ac:dyDescent="0.2">
      <c r="A500" s="39">
        <v>38326</v>
      </c>
      <c r="H500" s="141">
        <v>38326</v>
      </c>
      <c r="I500" s="142">
        <v>379.28</v>
      </c>
      <c r="J500" s="142">
        <v>0</v>
      </c>
      <c r="K500" s="142">
        <v>379.28</v>
      </c>
      <c r="L500" s="40"/>
      <c r="O500" s="45">
        <v>39389</v>
      </c>
      <c r="P500" s="46" t="s">
        <v>14</v>
      </c>
      <c r="Q500" s="46" t="s">
        <v>14</v>
      </c>
      <c r="R500" s="46" t="s">
        <v>14</v>
      </c>
      <c r="S500" s="46" t="s">
        <v>14</v>
      </c>
      <c r="T500" s="46" t="s">
        <v>14</v>
      </c>
      <c r="U500" s="46" t="s">
        <v>14</v>
      </c>
      <c r="W500" s="57">
        <v>39389</v>
      </c>
      <c r="X500" s="58" t="s">
        <v>14</v>
      </c>
      <c r="Y500" s="58" t="s">
        <v>14</v>
      </c>
      <c r="Z500" s="56"/>
    </row>
    <row r="501" spans="1:26" x14ac:dyDescent="0.2">
      <c r="A501" s="39">
        <v>38327</v>
      </c>
      <c r="H501" s="141">
        <v>38327</v>
      </c>
      <c r="I501" s="142">
        <v>85.8</v>
      </c>
      <c r="J501" s="142">
        <v>0</v>
      </c>
      <c r="K501" s="142">
        <v>85.8</v>
      </c>
      <c r="L501" s="40"/>
      <c r="O501" s="45">
        <v>39390</v>
      </c>
      <c r="P501" s="46" t="s">
        <v>14</v>
      </c>
      <c r="Q501" s="46" t="s">
        <v>14</v>
      </c>
      <c r="R501" s="46" t="s">
        <v>14</v>
      </c>
      <c r="S501" s="46" t="s">
        <v>14</v>
      </c>
      <c r="T501" s="46" t="s">
        <v>14</v>
      </c>
      <c r="U501" s="46" t="s">
        <v>14</v>
      </c>
      <c r="W501" s="57">
        <v>39390</v>
      </c>
      <c r="X501" s="58" t="s">
        <v>14</v>
      </c>
      <c r="Y501" s="58" t="s">
        <v>14</v>
      </c>
      <c r="Z501" s="56"/>
    </row>
    <row r="502" spans="1:26" x14ac:dyDescent="0.2">
      <c r="A502" s="39">
        <v>38328</v>
      </c>
      <c r="H502" s="141">
        <v>38328</v>
      </c>
      <c r="I502" s="142">
        <v>27.28</v>
      </c>
      <c r="J502" s="142">
        <v>0</v>
      </c>
      <c r="K502" s="142">
        <v>27.28</v>
      </c>
      <c r="L502" s="40"/>
      <c r="O502" s="45">
        <v>39391</v>
      </c>
      <c r="P502" s="46" t="s">
        <v>14</v>
      </c>
      <c r="Q502" s="46" t="s">
        <v>14</v>
      </c>
      <c r="R502" s="46" t="s">
        <v>14</v>
      </c>
      <c r="S502" s="46" t="s">
        <v>14</v>
      </c>
      <c r="T502" s="46" t="s">
        <v>14</v>
      </c>
      <c r="U502" s="46" t="s">
        <v>14</v>
      </c>
      <c r="W502" s="57">
        <v>39391</v>
      </c>
      <c r="X502" s="58" t="s">
        <v>14</v>
      </c>
      <c r="Y502" s="58" t="s">
        <v>14</v>
      </c>
      <c r="Z502" s="56"/>
    </row>
    <row r="503" spans="1:26" x14ac:dyDescent="0.2">
      <c r="A503" s="39">
        <v>38329</v>
      </c>
      <c r="H503" s="141">
        <v>38329</v>
      </c>
      <c r="I503" s="142">
        <v>12.76</v>
      </c>
      <c r="J503" s="142">
        <v>0</v>
      </c>
      <c r="K503" s="142">
        <v>12.76</v>
      </c>
      <c r="L503" s="40"/>
      <c r="O503" s="45">
        <v>39392</v>
      </c>
      <c r="P503" s="46" t="s">
        <v>14</v>
      </c>
      <c r="Q503" s="46" t="s">
        <v>14</v>
      </c>
      <c r="R503" s="46" t="s">
        <v>14</v>
      </c>
      <c r="S503" s="46" t="s">
        <v>14</v>
      </c>
      <c r="T503" s="46" t="s">
        <v>14</v>
      </c>
      <c r="U503" s="46" t="s">
        <v>14</v>
      </c>
      <c r="W503" s="57">
        <v>39392</v>
      </c>
      <c r="X503" s="58" t="s">
        <v>14</v>
      </c>
      <c r="Y503" s="58" t="s">
        <v>14</v>
      </c>
      <c r="Z503" s="56"/>
    </row>
    <row r="504" spans="1:26" x14ac:dyDescent="0.2">
      <c r="A504" s="39">
        <v>38330</v>
      </c>
      <c r="H504" s="141">
        <v>38330</v>
      </c>
      <c r="I504" s="142">
        <v>22.44</v>
      </c>
      <c r="J504" s="142">
        <v>0</v>
      </c>
      <c r="K504" s="142">
        <v>22.44</v>
      </c>
      <c r="L504" s="40"/>
      <c r="O504" s="45">
        <v>39393</v>
      </c>
      <c r="P504" s="46" t="s">
        <v>14</v>
      </c>
      <c r="Q504" s="46" t="s">
        <v>14</v>
      </c>
      <c r="R504" s="46" t="s">
        <v>14</v>
      </c>
      <c r="S504" s="46" t="s">
        <v>14</v>
      </c>
      <c r="T504" s="46" t="s">
        <v>14</v>
      </c>
      <c r="U504" s="46" t="s">
        <v>14</v>
      </c>
      <c r="W504" s="57">
        <v>39393</v>
      </c>
      <c r="X504" s="58" t="s">
        <v>14</v>
      </c>
      <c r="Y504" s="58" t="s">
        <v>14</v>
      </c>
      <c r="Z504" s="56"/>
    </row>
    <row r="505" spans="1:26" x14ac:dyDescent="0.2">
      <c r="A505" s="39">
        <v>38331</v>
      </c>
      <c r="H505" s="141">
        <v>38331</v>
      </c>
      <c r="I505" s="142">
        <v>105.16</v>
      </c>
      <c r="J505" s="142">
        <v>23.009999999999998</v>
      </c>
      <c r="K505" s="142">
        <v>128.16999999999999</v>
      </c>
      <c r="L505" s="40"/>
      <c r="O505" s="45">
        <v>39394</v>
      </c>
      <c r="P505" s="46" t="s">
        <v>14</v>
      </c>
      <c r="Q505" s="46" t="s">
        <v>14</v>
      </c>
      <c r="R505" s="46" t="s">
        <v>14</v>
      </c>
      <c r="S505" s="46" t="s">
        <v>14</v>
      </c>
      <c r="T505" s="46" t="s">
        <v>14</v>
      </c>
      <c r="U505" s="46" t="s">
        <v>14</v>
      </c>
      <c r="W505" s="57">
        <v>39394</v>
      </c>
      <c r="X505" s="58" t="s">
        <v>14</v>
      </c>
      <c r="Y505" s="58" t="s">
        <v>14</v>
      </c>
      <c r="Z505" s="56"/>
    </row>
    <row r="506" spans="1:26" x14ac:dyDescent="0.2">
      <c r="A506" s="39">
        <v>38332</v>
      </c>
      <c r="H506" s="141">
        <v>38332</v>
      </c>
      <c r="I506" s="142">
        <v>17.600000000000001</v>
      </c>
      <c r="J506" s="142">
        <v>0</v>
      </c>
      <c r="K506" s="142">
        <v>17.600000000000001</v>
      </c>
      <c r="L506" s="40"/>
      <c r="O506" s="45">
        <v>39395</v>
      </c>
      <c r="P506" s="46" t="s">
        <v>14</v>
      </c>
      <c r="Q506" s="46" t="s">
        <v>14</v>
      </c>
      <c r="R506" s="46" t="s">
        <v>14</v>
      </c>
      <c r="S506" s="46" t="s">
        <v>14</v>
      </c>
      <c r="T506" s="46" t="s">
        <v>14</v>
      </c>
      <c r="U506" s="46" t="s">
        <v>14</v>
      </c>
      <c r="W506" s="57">
        <v>39395</v>
      </c>
      <c r="X506" s="58" t="s">
        <v>14</v>
      </c>
      <c r="Y506" s="58" t="s">
        <v>14</v>
      </c>
      <c r="Z506" s="56"/>
    </row>
    <row r="507" spans="1:26" x14ac:dyDescent="0.2">
      <c r="A507" s="39">
        <v>38333</v>
      </c>
      <c r="H507" s="141">
        <v>38333</v>
      </c>
      <c r="I507" s="142">
        <v>225.06</v>
      </c>
      <c r="J507" s="142">
        <v>0</v>
      </c>
      <c r="K507" s="142">
        <v>225.06</v>
      </c>
      <c r="L507" s="40"/>
      <c r="O507" s="45">
        <v>39396</v>
      </c>
      <c r="P507" s="46" t="s">
        <v>14</v>
      </c>
      <c r="Q507" s="46" t="s">
        <v>14</v>
      </c>
      <c r="R507" s="46" t="s">
        <v>14</v>
      </c>
      <c r="S507" s="46" t="s">
        <v>14</v>
      </c>
      <c r="T507" s="46" t="s">
        <v>14</v>
      </c>
      <c r="U507" s="46" t="s">
        <v>14</v>
      </c>
      <c r="W507" s="57">
        <v>39396</v>
      </c>
      <c r="X507" s="58" t="s">
        <v>14</v>
      </c>
      <c r="Y507" s="58" t="s">
        <v>14</v>
      </c>
      <c r="Z507" s="56"/>
    </row>
    <row r="508" spans="1:26" x14ac:dyDescent="0.2">
      <c r="A508" s="39">
        <v>38334</v>
      </c>
      <c r="H508" s="141">
        <v>38334</v>
      </c>
      <c r="I508" s="142">
        <v>87.56</v>
      </c>
      <c r="J508" s="142">
        <v>0</v>
      </c>
      <c r="K508" s="142">
        <v>87.56</v>
      </c>
      <c r="L508" s="40"/>
      <c r="O508" s="45">
        <v>39397</v>
      </c>
      <c r="P508" s="46" t="s">
        <v>14</v>
      </c>
      <c r="Q508" s="46" t="s">
        <v>14</v>
      </c>
      <c r="R508" s="46" t="s">
        <v>14</v>
      </c>
      <c r="S508" s="46" t="s">
        <v>14</v>
      </c>
      <c r="T508" s="46" t="s">
        <v>14</v>
      </c>
      <c r="U508" s="46" t="s">
        <v>14</v>
      </c>
      <c r="W508" s="57">
        <v>39397</v>
      </c>
      <c r="X508" s="58" t="s">
        <v>14</v>
      </c>
      <c r="Y508" s="58" t="s">
        <v>14</v>
      </c>
      <c r="Z508" s="56"/>
    </row>
    <row r="509" spans="1:26" x14ac:dyDescent="0.2">
      <c r="A509" s="39">
        <v>38335</v>
      </c>
      <c r="H509" s="141">
        <v>38335</v>
      </c>
      <c r="I509" s="142">
        <v>216.92000000000002</v>
      </c>
      <c r="J509" s="142">
        <v>0</v>
      </c>
      <c r="K509" s="142">
        <v>216.92000000000002</v>
      </c>
      <c r="L509" s="40"/>
      <c r="O509" s="45">
        <v>39398</v>
      </c>
      <c r="P509" s="46" t="s">
        <v>14</v>
      </c>
      <c r="Q509" s="46" t="s">
        <v>14</v>
      </c>
      <c r="R509" s="46" t="s">
        <v>14</v>
      </c>
      <c r="S509" s="46" t="s">
        <v>14</v>
      </c>
      <c r="T509" s="46" t="s">
        <v>14</v>
      </c>
      <c r="U509" s="46" t="s">
        <v>14</v>
      </c>
      <c r="W509" s="57">
        <v>39398</v>
      </c>
      <c r="X509" s="58" t="s">
        <v>14</v>
      </c>
      <c r="Y509" s="58" t="s">
        <v>14</v>
      </c>
      <c r="Z509" s="56"/>
    </row>
    <row r="510" spans="1:26" x14ac:dyDescent="0.2">
      <c r="A510" s="39">
        <v>38336</v>
      </c>
      <c r="H510" s="141">
        <v>38336</v>
      </c>
      <c r="I510" s="142">
        <v>287.76</v>
      </c>
      <c r="J510" s="142">
        <v>0</v>
      </c>
      <c r="K510" s="142">
        <v>287.76</v>
      </c>
      <c r="L510" s="40"/>
      <c r="O510" s="45">
        <v>39399</v>
      </c>
      <c r="P510" s="46" t="s">
        <v>14</v>
      </c>
      <c r="Q510" s="46" t="s">
        <v>14</v>
      </c>
      <c r="R510" s="46" t="s">
        <v>14</v>
      </c>
      <c r="S510" s="46" t="s">
        <v>14</v>
      </c>
      <c r="T510" s="46" t="s">
        <v>14</v>
      </c>
      <c r="U510" s="46" t="s">
        <v>14</v>
      </c>
      <c r="W510" s="57">
        <v>39399</v>
      </c>
      <c r="X510" s="58" t="s">
        <v>14</v>
      </c>
      <c r="Y510" s="58" t="s">
        <v>14</v>
      </c>
      <c r="Z510" s="56"/>
    </row>
    <row r="511" spans="1:26" x14ac:dyDescent="0.2">
      <c r="A511" s="39">
        <v>38337</v>
      </c>
      <c r="H511" s="141">
        <v>38337</v>
      </c>
      <c r="I511" s="142">
        <v>3.74</v>
      </c>
      <c r="J511" s="142">
        <v>0</v>
      </c>
      <c r="K511" s="142">
        <v>3.74</v>
      </c>
      <c r="L511" s="40"/>
      <c r="O511" s="45">
        <v>39400</v>
      </c>
      <c r="P511" s="46" t="s">
        <v>14</v>
      </c>
      <c r="Q511" s="46" t="s">
        <v>14</v>
      </c>
      <c r="R511" s="46" t="s">
        <v>14</v>
      </c>
      <c r="S511" s="46" t="s">
        <v>14</v>
      </c>
      <c r="T511" s="46" t="s">
        <v>14</v>
      </c>
      <c r="U511" s="46" t="s">
        <v>14</v>
      </c>
      <c r="W511" s="57">
        <v>39400</v>
      </c>
      <c r="X511" s="58" t="s">
        <v>14</v>
      </c>
      <c r="Y511" s="58" t="s">
        <v>14</v>
      </c>
      <c r="Z511" s="56"/>
    </row>
    <row r="512" spans="1:26" x14ac:dyDescent="0.2">
      <c r="A512" s="39">
        <v>38338</v>
      </c>
      <c r="H512" s="141">
        <v>38338</v>
      </c>
      <c r="I512" s="142">
        <v>225.85199999999998</v>
      </c>
      <c r="J512" s="142">
        <v>0.56640000000000001</v>
      </c>
      <c r="K512" s="142">
        <v>226.41839999999999</v>
      </c>
      <c r="L512" s="40"/>
      <c r="O512" s="45">
        <v>39401</v>
      </c>
      <c r="P512" s="46" t="s">
        <v>14</v>
      </c>
      <c r="Q512" s="46" t="s">
        <v>14</v>
      </c>
      <c r="R512" s="46" t="s">
        <v>14</v>
      </c>
      <c r="S512" s="46" t="s">
        <v>14</v>
      </c>
      <c r="T512" s="46" t="s">
        <v>14</v>
      </c>
      <c r="U512" s="46" t="s">
        <v>14</v>
      </c>
      <c r="W512" s="57">
        <v>39401</v>
      </c>
      <c r="X512" s="58" t="s">
        <v>14</v>
      </c>
      <c r="Y512" s="58" t="s">
        <v>14</v>
      </c>
      <c r="Z512" s="56"/>
    </row>
    <row r="513" spans="1:26" x14ac:dyDescent="0.2">
      <c r="A513" s="39">
        <v>38339</v>
      </c>
      <c r="H513" s="141">
        <v>38339</v>
      </c>
      <c r="I513" s="142">
        <v>777.2600000000001</v>
      </c>
      <c r="J513" s="142">
        <v>33.629999999999995</v>
      </c>
      <c r="K513" s="142">
        <v>810.89</v>
      </c>
      <c r="L513" s="40"/>
      <c r="O513" s="45">
        <v>39402</v>
      </c>
      <c r="P513" s="46">
        <v>70</v>
      </c>
      <c r="Q513" s="46">
        <v>44.1</v>
      </c>
      <c r="R513" s="46">
        <v>38.808</v>
      </c>
      <c r="S513" s="46">
        <v>0</v>
      </c>
      <c r="T513" s="46">
        <v>0</v>
      </c>
      <c r="U513" s="46">
        <v>0</v>
      </c>
      <c r="W513" s="57">
        <v>39402</v>
      </c>
      <c r="X513" s="58">
        <v>38.808</v>
      </c>
      <c r="Y513" s="58">
        <v>0</v>
      </c>
      <c r="Z513" s="56">
        <f>X513+Y513</f>
        <v>38.808</v>
      </c>
    </row>
    <row r="514" spans="1:26" x14ac:dyDescent="0.2">
      <c r="A514" s="39">
        <v>38340</v>
      </c>
      <c r="H514" s="141">
        <v>38340</v>
      </c>
      <c r="I514" s="142">
        <v>227.92000000000002</v>
      </c>
      <c r="J514" s="142">
        <v>0</v>
      </c>
      <c r="K514" s="142">
        <v>227.92000000000002</v>
      </c>
      <c r="L514" s="40"/>
      <c r="O514" s="45">
        <v>39403</v>
      </c>
      <c r="P514" s="46" t="s">
        <v>14</v>
      </c>
      <c r="Q514" s="46" t="s">
        <v>14</v>
      </c>
      <c r="R514" s="46" t="s">
        <v>14</v>
      </c>
      <c r="S514" s="46" t="s">
        <v>14</v>
      </c>
      <c r="T514" s="46" t="s">
        <v>14</v>
      </c>
      <c r="U514" s="46" t="s">
        <v>14</v>
      </c>
      <c r="W514" s="57">
        <v>39403</v>
      </c>
      <c r="X514" s="58" t="s">
        <v>14</v>
      </c>
      <c r="Y514" s="58" t="s">
        <v>14</v>
      </c>
      <c r="Z514" s="56"/>
    </row>
    <row r="515" spans="1:26" x14ac:dyDescent="0.2">
      <c r="A515" s="39">
        <v>38341</v>
      </c>
      <c r="H515" s="141">
        <v>38341</v>
      </c>
      <c r="I515" s="142">
        <v>1882.144</v>
      </c>
      <c r="J515" s="142">
        <v>228.32999999999998</v>
      </c>
      <c r="K515" s="142">
        <v>2110.4740000000002</v>
      </c>
      <c r="L515" s="40"/>
      <c r="O515" s="45">
        <v>39404</v>
      </c>
      <c r="P515" s="46" t="s">
        <v>14</v>
      </c>
      <c r="Q515" s="46" t="s">
        <v>14</v>
      </c>
      <c r="R515" s="46" t="s">
        <v>14</v>
      </c>
      <c r="S515" s="46" t="s">
        <v>14</v>
      </c>
      <c r="T515" s="46" t="s">
        <v>14</v>
      </c>
      <c r="U515" s="46" t="s">
        <v>14</v>
      </c>
      <c r="W515" s="57">
        <v>39404</v>
      </c>
      <c r="X515" s="58" t="s">
        <v>14</v>
      </c>
      <c r="Y515" s="58" t="s">
        <v>14</v>
      </c>
      <c r="Z515" s="56"/>
    </row>
    <row r="516" spans="1:26" x14ac:dyDescent="0.2">
      <c r="A516" s="39">
        <v>38342</v>
      </c>
      <c r="H516" s="141">
        <v>38342</v>
      </c>
      <c r="I516" s="142">
        <v>2858.2400000000002</v>
      </c>
      <c r="J516" s="142">
        <v>0</v>
      </c>
      <c r="K516" s="142">
        <v>2858.2400000000002</v>
      </c>
      <c r="L516" s="40"/>
      <c r="O516" s="45">
        <v>39405</v>
      </c>
      <c r="P516" s="46" t="s">
        <v>14</v>
      </c>
      <c r="Q516" s="46" t="s">
        <v>14</v>
      </c>
      <c r="R516" s="46" t="s">
        <v>14</v>
      </c>
      <c r="S516" s="46" t="s">
        <v>14</v>
      </c>
      <c r="T516" s="46" t="s">
        <v>14</v>
      </c>
      <c r="U516" s="46" t="s">
        <v>14</v>
      </c>
      <c r="W516" s="57">
        <v>39405</v>
      </c>
      <c r="X516" s="58" t="s">
        <v>14</v>
      </c>
      <c r="Y516" s="58" t="s">
        <v>14</v>
      </c>
      <c r="Z516" s="56"/>
    </row>
    <row r="517" spans="1:26" x14ac:dyDescent="0.2">
      <c r="A517" s="39">
        <v>38343</v>
      </c>
      <c r="H517" s="141">
        <v>38343</v>
      </c>
      <c r="I517" s="142">
        <v>300.74</v>
      </c>
      <c r="J517" s="142">
        <v>0</v>
      </c>
      <c r="K517" s="142">
        <v>300.74</v>
      </c>
      <c r="L517" s="40"/>
      <c r="O517" s="45">
        <v>39406</v>
      </c>
      <c r="P517" s="46" t="s">
        <v>14</v>
      </c>
      <c r="Q517" s="46" t="s">
        <v>14</v>
      </c>
      <c r="R517" s="46" t="s">
        <v>14</v>
      </c>
      <c r="S517" s="46" t="s">
        <v>14</v>
      </c>
      <c r="T517" s="46" t="s">
        <v>14</v>
      </c>
      <c r="U517" s="46" t="s">
        <v>14</v>
      </c>
      <c r="W517" s="57">
        <v>39406</v>
      </c>
      <c r="X517" s="58" t="s">
        <v>14</v>
      </c>
      <c r="Y517" s="58" t="s">
        <v>14</v>
      </c>
      <c r="Z517" s="56"/>
    </row>
    <row r="518" spans="1:26" x14ac:dyDescent="0.2">
      <c r="A518" s="39">
        <v>38344</v>
      </c>
      <c r="H518" s="141">
        <v>38344</v>
      </c>
      <c r="I518" s="142">
        <v>194.04000000000002</v>
      </c>
      <c r="J518" s="142">
        <v>0</v>
      </c>
      <c r="K518" s="142">
        <v>194.04000000000002</v>
      </c>
      <c r="L518" s="40"/>
      <c r="O518" s="45">
        <v>39407</v>
      </c>
      <c r="P518" s="46">
        <v>390</v>
      </c>
      <c r="Q518" s="46">
        <v>195</v>
      </c>
      <c r="R518" s="46">
        <v>171.6</v>
      </c>
      <c r="S518" s="46">
        <v>130</v>
      </c>
      <c r="T518" s="46">
        <v>130</v>
      </c>
      <c r="U518" s="46">
        <v>76.7</v>
      </c>
      <c r="W518" s="57">
        <v>39407</v>
      </c>
      <c r="X518" s="58">
        <v>171.6</v>
      </c>
      <c r="Y518" s="58">
        <v>76.7</v>
      </c>
      <c r="Z518" s="56">
        <f>X518+Y518</f>
        <v>248.3</v>
      </c>
    </row>
    <row r="519" spans="1:26" x14ac:dyDescent="0.2">
      <c r="A519" s="39">
        <v>38345</v>
      </c>
      <c r="H519" s="141">
        <v>38345</v>
      </c>
      <c r="I519" s="142">
        <v>70.84</v>
      </c>
      <c r="J519" s="142">
        <v>0</v>
      </c>
      <c r="K519" s="142">
        <v>70.84</v>
      </c>
      <c r="L519" s="40"/>
      <c r="O519" s="45">
        <v>39408</v>
      </c>
      <c r="P519" s="46">
        <v>520</v>
      </c>
      <c r="Q519" s="46">
        <v>327.60000000000002</v>
      </c>
      <c r="R519" s="46">
        <v>288.28800000000001</v>
      </c>
      <c r="S519" s="46">
        <v>50</v>
      </c>
      <c r="T519" s="46">
        <v>50</v>
      </c>
      <c r="U519" s="46">
        <v>29.5</v>
      </c>
      <c r="W519" s="57">
        <v>39408</v>
      </c>
      <c r="X519" s="58">
        <v>288.28800000000001</v>
      </c>
      <c r="Y519" s="58">
        <v>29.5</v>
      </c>
      <c r="Z519" s="56">
        <f>X519+Y519</f>
        <v>317.78800000000001</v>
      </c>
    </row>
    <row r="520" spans="1:26" x14ac:dyDescent="0.2">
      <c r="A520" s="39">
        <v>38346</v>
      </c>
      <c r="H520" s="141">
        <v>38346</v>
      </c>
      <c r="I520" s="142">
        <v>956.20799999999997</v>
      </c>
      <c r="J520" s="142">
        <v>237.18</v>
      </c>
      <c r="K520" s="142">
        <v>1193.3879999999999</v>
      </c>
      <c r="L520" s="40"/>
      <c r="O520" s="45">
        <v>39409</v>
      </c>
      <c r="P520" s="46">
        <v>200</v>
      </c>
      <c r="Q520" s="46">
        <v>126</v>
      </c>
      <c r="R520" s="46">
        <v>110.88</v>
      </c>
      <c r="S520" s="46">
        <v>0</v>
      </c>
      <c r="T520" s="46">
        <v>0</v>
      </c>
      <c r="U520" s="46">
        <v>0</v>
      </c>
      <c r="W520" s="57">
        <v>39409</v>
      </c>
      <c r="X520" s="58">
        <v>110.88</v>
      </c>
      <c r="Y520" s="58">
        <v>0</v>
      </c>
      <c r="Z520" s="56">
        <f>X520+Y520</f>
        <v>110.88</v>
      </c>
    </row>
    <row r="521" spans="1:26" x14ac:dyDescent="0.2">
      <c r="A521" s="39">
        <v>38347</v>
      </c>
      <c r="H521" s="141">
        <v>38347</v>
      </c>
      <c r="I521" s="142">
        <v>1390.752</v>
      </c>
      <c r="J521" s="142">
        <v>135.10999999999999</v>
      </c>
      <c r="K521" s="142">
        <v>1525.8619999999999</v>
      </c>
      <c r="L521" s="40"/>
      <c r="O521" s="45">
        <v>39410</v>
      </c>
      <c r="P521" s="46">
        <v>60</v>
      </c>
      <c r="Q521" s="46">
        <v>37.799999999999997</v>
      </c>
      <c r="R521" s="46">
        <v>33.264000000000003</v>
      </c>
      <c r="S521" s="46">
        <v>0</v>
      </c>
      <c r="T521" s="46">
        <v>0</v>
      </c>
      <c r="U521" s="46">
        <v>0</v>
      </c>
      <c r="W521" s="57">
        <v>39410</v>
      </c>
      <c r="X521" s="58">
        <v>33.264000000000003</v>
      </c>
      <c r="Y521" s="58">
        <v>0</v>
      </c>
      <c r="Z521" s="56">
        <f>X521+Y521</f>
        <v>33.264000000000003</v>
      </c>
    </row>
    <row r="522" spans="1:26" x14ac:dyDescent="0.2">
      <c r="A522" s="39">
        <v>38348</v>
      </c>
      <c r="H522" s="141">
        <v>38348</v>
      </c>
      <c r="I522" s="142">
        <v>603.59199999999998</v>
      </c>
      <c r="J522" s="142">
        <v>0</v>
      </c>
      <c r="K522" s="142">
        <v>603.59199999999998</v>
      </c>
      <c r="L522" s="40"/>
      <c r="O522" s="45">
        <v>39411</v>
      </c>
      <c r="P522" s="46" t="s">
        <v>14</v>
      </c>
      <c r="Q522" s="46" t="s">
        <v>14</v>
      </c>
      <c r="R522" s="46" t="s">
        <v>14</v>
      </c>
      <c r="S522" s="46" t="s">
        <v>14</v>
      </c>
      <c r="W522" s="57">
        <v>39411</v>
      </c>
      <c r="X522" s="58" t="s">
        <v>14</v>
      </c>
      <c r="Y522" s="56"/>
      <c r="Z522" s="56"/>
    </row>
    <row r="523" spans="1:26" x14ac:dyDescent="0.2">
      <c r="A523" s="39">
        <v>38349</v>
      </c>
      <c r="H523" s="141">
        <v>38349</v>
      </c>
      <c r="I523" s="142">
        <v>160.16</v>
      </c>
      <c r="J523" s="142">
        <v>0</v>
      </c>
      <c r="K523" s="142">
        <v>160.16</v>
      </c>
      <c r="L523" s="40"/>
      <c r="O523" s="45">
        <v>39412</v>
      </c>
      <c r="P523" s="46" t="s">
        <v>14</v>
      </c>
      <c r="Q523" s="46" t="s">
        <v>14</v>
      </c>
      <c r="R523" s="46" t="s">
        <v>14</v>
      </c>
      <c r="S523" s="46" t="s">
        <v>14</v>
      </c>
      <c r="W523" s="57">
        <v>39412</v>
      </c>
      <c r="X523" s="58" t="s">
        <v>14</v>
      </c>
      <c r="Y523" s="56"/>
      <c r="Z523" s="56"/>
    </row>
    <row r="524" spans="1:26" x14ac:dyDescent="0.2">
      <c r="A524" s="39">
        <v>38350</v>
      </c>
      <c r="H524" s="141">
        <v>38350</v>
      </c>
      <c r="I524" s="142">
        <v>774.31200000000001</v>
      </c>
      <c r="J524" s="142">
        <v>0</v>
      </c>
      <c r="K524" s="142">
        <v>774.31200000000001</v>
      </c>
      <c r="L524" s="40"/>
      <c r="O524" s="45">
        <v>39413</v>
      </c>
      <c r="P524" s="46" t="s">
        <v>14</v>
      </c>
      <c r="Q524" s="46" t="s">
        <v>14</v>
      </c>
      <c r="R524" s="46" t="s">
        <v>14</v>
      </c>
      <c r="S524" s="46" t="s">
        <v>14</v>
      </c>
      <c r="W524" s="57">
        <v>39413</v>
      </c>
      <c r="X524" s="58" t="s">
        <v>14</v>
      </c>
      <c r="Y524" s="56"/>
      <c r="Z524" s="56"/>
    </row>
    <row r="525" spans="1:26" x14ac:dyDescent="0.2">
      <c r="A525" s="39">
        <v>38351</v>
      </c>
      <c r="H525" s="141">
        <v>38351</v>
      </c>
      <c r="I525" s="142">
        <v>366.08000000000004</v>
      </c>
      <c r="J525" s="142">
        <v>0</v>
      </c>
      <c r="K525" s="142">
        <v>366.08000000000004</v>
      </c>
      <c r="L525" s="40"/>
      <c r="O525" s="45">
        <v>39414</v>
      </c>
      <c r="P525" s="46" t="s">
        <v>14</v>
      </c>
      <c r="Q525" s="46" t="s">
        <v>14</v>
      </c>
      <c r="R525" s="46" t="s">
        <v>14</v>
      </c>
      <c r="S525" s="46" t="s">
        <v>14</v>
      </c>
      <c r="W525" s="57">
        <v>39414</v>
      </c>
      <c r="X525" s="58" t="s">
        <v>14</v>
      </c>
      <c r="Y525" s="56"/>
      <c r="Z525" s="56"/>
    </row>
    <row r="526" spans="1:26" x14ac:dyDescent="0.2">
      <c r="A526" s="39">
        <v>38353</v>
      </c>
      <c r="H526" s="141">
        <v>38353</v>
      </c>
      <c r="I526" s="142">
        <v>1095.5999999999999</v>
      </c>
      <c r="J526" s="142">
        <v>271.39999999999998</v>
      </c>
      <c r="K526" s="142">
        <v>1367</v>
      </c>
      <c r="L526" s="40"/>
      <c r="O526" s="45">
        <v>39415</v>
      </c>
      <c r="P526" s="46" t="s">
        <v>14</v>
      </c>
      <c r="Q526" s="46" t="s">
        <v>14</v>
      </c>
      <c r="R526" s="46" t="s">
        <v>14</v>
      </c>
      <c r="S526" s="46" t="s">
        <v>14</v>
      </c>
      <c r="W526" s="57">
        <v>39415</v>
      </c>
      <c r="X526" s="58" t="s">
        <v>14</v>
      </c>
      <c r="Y526" s="56"/>
      <c r="Z526" s="56"/>
    </row>
    <row r="527" spans="1:26" x14ac:dyDescent="0.2">
      <c r="A527" s="39">
        <v>38354</v>
      </c>
      <c r="H527" s="141">
        <v>38354</v>
      </c>
      <c r="I527" s="142">
        <v>36.08</v>
      </c>
      <c r="J527" s="142">
        <v>0</v>
      </c>
      <c r="K527" s="142">
        <v>36.08</v>
      </c>
      <c r="L527" s="40"/>
      <c r="O527" s="45">
        <v>39416</v>
      </c>
      <c r="P527" s="46" t="s">
        <v>14</v>
      </c>
      <c r="Q527" s="46" t="s">
        <v>14</v>
      </c>
      <c r="R527" s="46" t="s">
        <v>14</v>
      </c>
      <c r="S527" s="46" t="s">
        <v>14</v>
      </c>
      <c r="W527" s="57">
        <v>39416</v>
      </c>
      <c r="X527" s="58" t="s">
        <v>14</v>
      </c>
      <c r="Y527" s="56"/>
      <c r="Z527" s="56"/>
    </row>
    <row r="528" spans="1:26" x14ac:dyDescent="0.2">
      <c r="A528" s="39">
        <v>38355</v>
      </c>
      <c r="H528" s="141">
        <v>38355</v>
      </c>
      <c r="I528" s="142">
        <v>5581.268</v>
      </c>
      <c r="J528" s="142">
        <v>834.85</v>
      </c>
      <c r="K528" s="142">
        <v>6416.1180000000004</v>
      </c>
      <c r="L528" s="40"/>
      <c r="O528" s="45">
        <v>39417</v>
      </c>
      <c r="P528" s="46" t="s">
        <v>14</v>
      </c>
      <c r="Q528" s="46" t="s">
        <v>14</v>
      </c>
      <c r="R528" s="46" t="s">
        <v>14</v>
      </c>
      <c r="S528" s="46" t="s">
        <v>14</v>
      </c>
      <c r="T528" s="46" t="s">
        <v>14</v>
      </c>
      <c r="U528" s="46" t="s">
        <v>14</v>
      </c>
      <c r="W528" s="57">
        <v>39417</v>
      </c>
      <c r="X528" s="58" t="s">
        <v>14</v>
      </c>
      <c r="Y528" s="58" t="s">
        <v>14</v>
      </c>
      <c r="Z528" s="56"/>
    </row>
    <row r="529" spans="1:26" x14ac:dyDescent="0.2">
      <c r="A529" s="39">
        <v>38356</v>
      </c>
      <c r="H529" s="141">
        <v>38356</v>
      </c>
      <c r="I529" s="142">
        <v>1459.568</v>
      </c>
      <c r="J529" s="142">
        <v>160.47999999999999</v>
      </c>
      <c r="K529" s="142">
        <v>1620.048</v>
      </c>
      <c r="L529" s="40"/>
      <c r="O529" s="45">
        <v>39418</v>
      </c>
      <c r="P529" s="46" t="s">
        <v>14</v>
      </c>
      <c r="Q529" s="46" t="s">
        <v>14</v>
      </c>
      <c r="R529" s="46" t="s">
        <v>14</v>
      </c>
      <c r="S529" s="46" t="s">
        <v>14</v>
      </c>
      <c r="T529" s="46" t="s">
        <v>14</v>
      </c>
      <c r="U529" s="46" t="s">
        <v>14</v>
      </c>
      <c r="W529" s="57">
        <v>39418</v>
      </c>
      <c r="X529" s="58" t="s">
        <v>14</v>
      </c>
      <c r="Y529" s="58" t="s">
        <v>14</v>
      </c>
      <c r="Z529" s="56"/>
    </row>
    <row r="530" spans="1:26" x14ac:dyDescent="0.2">
      <c r="A530" s="39">
        <v>38357</v>
      </c>
      <c r="H530" s="141">
        <v>38357</v>
      </c>
      <c r="I530" s="142">
        <v>5896.0000000000009</v>
      </c>
      <c r="J530" s="142">
        <v>1433.7</v>
      </c>
      <c r="K530" s="142">
        <v>7329.7</v>
      </c>
      <c r="L530" s="40"/>
      <c r="O530" s="45">
        <v>39419</v>
      </c>
      <c r="P530" s="46">
        <v>25</v>
      </c>
      <c r="Q530" s="46">
        <v>15.75</v>
      </c>
      <c r="R530" s="46">
        <v>13.86</v>
      </c>
      <c r="S530" s="46">
        <v>0</v>
      </c>
      <c r="T530" s="46">
        <v>0</v>
      </c>
      <c r="U530" s="46">
        <v>0</v>
      </c>
      <c r="W530" s="57">
        <v>39419</v>
      </c>
      <c r="X530" s="58">
        <v>13.86</v>
      </c>
      <c r="Y530" s="58">
        <v>0</v>
      </c>
      <c r="Z530" s="56">
        <f>X530+Y530</f>
        <v>13.86</v>
      </c>
    </row>
    <row r="531" spans="1:26" x14ac:dyDescent="0.2">
      <c r="A531" s="39">
        <v>38358</v>
      </c>
      <c r="H531" s="141">
        <v>38358</v>
      </c>
      <c r="I531" s="142">
        <v>8523.9439999999995</v>
      </c>
      <c r="J531" s="142">
        <v>828.36</v>
      </c>
      <c r="K531" s="142">
        <v>9352.3039999999983</v>
      </c>
      <c r="L531" s="40"/>
      <c r="O531" s="45">
        <v>39420</v>
      </c>
      <c r="P531" s="46">
        <v>7620</v>
      </c>
      <c r="Q531" s="46">
        <v>4096</v>
      </c>
      <c r="R531" s="46">
        <v>3604.48</v>
      </c>
      <c r="S531" s="46">
        <v>310</v>
      </c>
      <c r="T531" s="46">
        <v>310</v>
      </c>
      <c r="U531" s="46">
        <v>182.9</v>
      </c>
      <c r="W531" s="57">
        <v>39420</v>
      </c>
      <c r="X531" s="58">
        <v>3604.48</v>
      </c>
      <c r="Y531" s="58">
        <v>182.9</v>
      </c>
      <c r="Z531" s="56">
        <f>X531+Y531</f>
        <v>3787.38</v>
      </c>
    </row>
    <row r="532" spans="1:26" x14ac:dyDescent="0.2">
      <c r="A532" s="39">
        <v>38359</v>
      </c>
      <c r="H532" s="141">
        <v>38359</v>
      </c>
      <c r="I532" s="142">
        <v>1202.08</v>
      </c>
      <c r="J532" s="142">
        <v>85.55</v>
      </c>
      <c r="K532" s="142">
        <v>1287.6299999999999</v>
      </c>
      <c r="L532" s="40"/>
      <c r="O532" s="45">
        <v>39421</v>
      </c>
      <c r="P532" s="46">
        <v>2844</v>
      </c>
      <c r="Q532" s="46">
        <v>1767.8</v>
      </c>
      <c r="R532" s="46">
        <v>1555.664</v>
      </c>
      <c r="S532" s="46">
        <v>35</v>
      </c>
      <c r="T532" s="46">
        <v>35</v>
      </c>
      <c r="U532" s="46">
        <v>20.65</v>
      </c>
      <c r="W532" s="57">
        <v>39421</v>
      </c>
      <c r="X532" s="58">
        <v>1555.664</v>
      </c>
      <c r="Y532" s="58">
        <v>20.65</v>
      </c>
      <c r="Z532" s="56">
        <f>X532+Y532</f>
        <v>1576.3140000000001</v>
      </c>
    </row>
    <row r="533" spans="1:26" x14ac:dyDescent="0.2">
      <c r="A533" s="39">
        <v>38360</v>
      </c>
      <c r="H533" s="141">
        <v>38360</v>
      </c>
      <c r="I533" s="142">
        <v>767.8</v>
      </c>
      <c r="J533" s="142">
        <v>0</v>
      </c>
      <c r="K533" s="142">
        <v>767.8</v>
      </c>
      <c r="L533" s="40"/>
      <c r="O533" s="45">
        <v>39422</v>
      </c>
      <c r="P533" s="46">
        <v>2115</v>
      </c>
      <c r="Q533" s="46">
        <v>1136.8</v>
      </c>
      <c r="R533" s="46">
        <v>1000.384</v>
      </c>
      <c r="S533" s="46">
        <v>415</v>
      </c>
      <c r="T533" s="46">
        <v>415</v>
      </c>
      <c r="U533" s="46">
        <v>244.85</v>
      </c>
      <c r="W533" s="57">
        <v>39422</v>
      </c>
      <c r="X533" s="58">
        <v>1000.384</v>
      </c>
      <c r="Y533" s="58">
        <v>244.85</v>
      </c>
      <c r="Z533" s="56">
        <f>X533+Y533</f>
        <v>1245.2339999999999</v>
      </c>
    </row>
    <row r="534" spans="1:26" x14ac:dyDescent="0.2">
      <c r="A534" s="39">
        <v>38361</v>
      </c>
      <c r="H534" s="141">
        <v>38361</v>
      </c>
      <c r="I534" s="142">
        <v>3176.7999999999997</v>
      </c>
      <c r="J534" s="142">
        <v>105.60999999999999</v>
      </c>
      <c r="K534" s="142">
        <v>3282.4099999999994</v>
      </c>
      <c r="L534" s="40"/>
      <c r="O534" s="45">
        <v>39423</v>
      </c>
      <c r="P534" s="46">
        <v>1160</v>
      </c>
      <c r="Q534" s="46">
        <v>713.25</v>
      </c>
      <c r="R534" s="46">
        <v>627.66</v>
      </c>
      <c r="S534" s="46">
        <v>0</v>
      </c>
      <c r="T534" s="46">
        <v>0</v>
      </c>
      <c r="U534" s="46">
        <v>0</v>
      </c>
      <c r="W534" s="57">
        <v>39423</v>
      </c>
      <c r="X534" s="58">
        <v>627.66</v>
      </c>
      <c r="Y534" s="58">
        <v>0</v>
      </c>
      <c r="Z534" s="56">
        <f>X534+Y534</f>
        <v>627.66</v>
      </c>
    </row>
    <row r="535" spans="1:26" x14ac:dyDescent="0.2">
      <c r="A535" s="39">
        <v>38362</v>
      </c>
      <c r="H535" s="141">
        <v>38362</v>
      </c>
      <c r="I535" s="142">
        <v>553.08000000000004</v>
      </c>
      <c r="J535" s="142">
        <v>0</v>
      </c>
      <c r="K535" s="142">
        <v>553.08000000000004</v>
      </c>
      <c r="L535" s="40"/>
      <c r="O535" s="45">
        <v>39424</v>
      </c>
      <c r="P535" s="46" t="s">
        <v>14</v>
      </c>
      <c r="Q535" s="46" t="s">
        <v>14</v>
      </c>
      <c r="R535" s="46" t="s">
        <v>14</v>
      </c>
      <c r="S535" s="46" t="s">
        <v>14</v>
      </c>
      <c r="T535" s="46" t="s">
        <v>14</v>
      </c>
      <c r="U535" s="46" t="s">
        <v>14</v>
      </c>
      <c r="W535" s="57">
        <v>39424</v>
      </c>
      <c r="X535" s="58" t="s">
        <v>14</v>
      </c>
      <c r="Y535" s="58" t="s">
        <v>14</v>
      </c>
      <c r="Z535" s="56"/>
    </row>
    <row r="536" spans="1:26" x14ac:dyDescent="0.2">
      <c r="A536" s="39">
        <v>38363</v>
      </c>
      <c r="H536" s="141">
        <v>38363</v>
      </c>
      <c r="I536" s="142">
        <v>357.28000000000003</v>
      </c>
      <c r="J536" s="142">
        <v>5.8999999999999995</v>
      </c>
      <c r="K536" s="142">
        <v>363.18</v>
      </c>
      <c r="L536" s="40"/>
      <c r="O536" s="45">
        <v>39425</v>
      </c>
      <c r="P536" s="46" t="s">
        <v>14</v>
      </c>
      <c r="Q536" s="46" t="s">
        <v>14</v>
      </c>
      <c r="R536" s="46" t="s">
        <v>14</v>
      </c>
      <c r="S536" s="46" t="s">
        <v>14</v>
      </c>
      <c r="T536" s="46" t="s">
        <v>14</v>
      </c>
      <c r="U536" s="46" t="s">
        <v>14</v>
      </c>
      <c r="W536" s="57">
        <v>39425</v>
      </c>
      <c r="X536" s="58" t="s">
        <v>14</v>
      </c>
      <c r="Y536" s="58" t="s">
        <v>14</v>
      </c>
      <c r="Z536" s="56"/>
    </row>
    <row r="537" spans="1:26" x14ac:dyDescent="0.2">
      <c r="A537" s="39">
        <v>38364</v>
      </c>
      <c r="H537" s="141">
        <v>38364</v>
      </c>
      <c r="I537" s="142">
        <v>1474.704</v>
      </c>
      <c r="J537" s="142">
        <v>211.80999999999997</v>
      </c>
      <c r="K537" s="142">
        <v>1686.5139999999999</v>
      </c>
      <c r="L537" s="40"/>
      <c r="O537" s="45">
        <v>39426</v>
      </c>
      <c r="P537" s="46">
        <v>340</v>
      </c>
      <c r="Q537" s="46">
        <v>196</v>
      </c>
      <c r="R537" s="46">
        <v>172.48</v>
      </c>
      <c r="S537" s="46">
        <v>0</v>
      </c>
      <c r="T537" s="46">
        <v>0</v>
      </c>
      <c r="U537" s="46">
        <v>0</v>
      </c>
      <c r="W537" s="57">
        <v>39426</v>
      </c>
      <c r="X537" s="58">
        <v>172.48</v>
      </c>
      <c r="Y537" s="58">
        <v>0</v>
      </c>
      <c r="Z537" s="56">
        <f t="shared" ref="Z537:Z542" si="36">X537+Y537</f>
        <v>172.48</v>
      </c>
    </row>
    <row r="538" spans="1:26" x14ac:dyDescent="0.2">
      <c r="A538" s="39">
        <v>38365</v>
      </c>
      <c r="H538" s="141">
        <v>38365</v>
      </c>
      <c r="I538" s="142">
        <v>587.88400000000001</v>
      </c>
      <c r="J538" s="142">
        <v>44.25</v>
      </c>
      <c r="K538" s="142">
        <v>632.13400000000001</v>
      </c>
      <c r="L538" s="40"/>
      <c r="O538" s="45">
        <v>39427</v>
      </c>
      <c r="P538" s="46">
        <v>7290</v>
      </c>
      <c r="Q538" s="46">
        <v>3801</v>
      </c>
      <c r="R538" s="46">
        <v>3344.88</v>
      </c>
      <c r="S538" s="46">
        <v>270</v>
      </c>
      <c r="T538" s="46">
        <v>270</v>
      </c>
      <c r="U538" s="46">
        <v>159.30000000000001</v>
      </c>
      <c r="W538" s="57">
        <v>39427</v>
      </c>
      <c r="X538" s="58">
        <v>3344.88</v>
      </c>
      <c r="Y538" s="58">
        <v>159.30000000000001</v>
      </c>
      <c r="Z538" s="56">
        <f t="shared" si="36"/>
        <v>3504.1800000000003</v>
      </c>
    </row>
    <row r="539" spans="1:26" x14ac:dyDescent="0.2">
      <c r="A539" s="39">
        <v>38366</v>
      </c>
      <c r="H539" s="141">
        <v>38366</v>
      </c>
      <c r="I539" s="142">
        <v>220</v>
      </c>
      <c r="J539" s="142">
        <v>0</v>
      </c>
      <c r="K539" s="142">
        <v>220</v>
      </c>
      <c r="L539" s="40"/>
      <c r="O539" s="45">
        <v>39428</v>
      </c>
      <c r="P539" s="46">
        <v>7900</v>
      </c>
      <c r="Q539" s="46">
        <v>4522</v>
      </c>
      <c r="R539" s="46">
        <v>3979.36</v>
      </c>
      <c r="S539" s="46">
        <v>0</v>
      </c>
      <c r="T539" s="46">
        <v>0</v>
      </c>
      <c r="U539" s="46">
        <v>0</v>
      </c>
      <c r="W539" s="57">
        <v>39428</v>
      </c>
      <c r="X539" s="58">
        <v>3979.36</v>
      </c>
      <c r="Y539" s="58">
        <v>0</v>
      </c>
      <c r="Z539" s="56">
        <f t="shared" si="36"/>
        <v>3979.36</v>
      </c>
    </row>
    <row r="540" spans="1:26" x14ac:dyDescent="0.2">
      <c r="A540" s="39">
        <v>38367</v>
      </c>
      <c r="H540" s="141">
        <v>38367</v>
      </c>
      <c r="I540" s="142">
        <v>176</v>
      </c>
      <c r="J540" s="142">
        <v>0</v>
      </c>
      <c r="K540" s="142">
        <v>176</v>
      </c>
      <c r="L540" s="40"/>
      <c r="O540" s="45">
        <v>39429</v>
      </c>
      <c r="P540" s="46">
        <v>660</v>
      </c>
      <c r="Q540" s="46">
        <v>350.15</v>
      </c>
      <c r="R540" s="46">
        <v>308.13200000000001</v>
      </c>
      <c r="S540" s="46">
        <v>5</v>
      </c>
      <c r="T540" s="46">
        <v>5</v>
      </c>
      <c r="U540" s="46">
        <v>2.95</v>
      </c>
      <c r="W540" s="57">
        <v>39429</v>
      </c>
      <c r="X540" s="58">
        <v>308.13200000000001</v>
      </c>
      <c r="Y540" s="58">
        <v>2.95</v>
      </c>
      <c r="Z540" s="56">
        <f t="shared" si="36"/>
        <v>311.08199999999999</v>
      </c>
    </row>
    <row r="541" spans="1:26" x14ac:dyDescent="0.2">
      <c r="A541" s="39">
        <v>38368</v>
      </c>
      <c r="H541" s="141">
        <v>38368</v>
      </c>
      <c r="I541" s="142">
        <v>179.52</v>
      </c>
      <c r="J541" s="142">
        <v>0</v>
      </c>
      <c r="K541" s="142">
        <v>179.52</v>
      </c>
      <c r="L541" s="40"/>
      <c r="O541" s="45">
        <v>39430</v>
      </c>
      <c r="P541" s="46">
        <v>175</v>
      </c>
      <c r="Q541" s="46">
        <v>110.25</v>
      </c>
      <c r="R541" s="46">
        <v>97.02</v>
      </c>
      <c r="S541" s="46">
        <v>0</v>
      </c>
      <c r="T541" s="46">
        <v>0</v>
      </c>
      <c r="U541" s="46">
        <v>0</v>
      </c>
      <c r="W541" s="57">
        <v>39430</v>
      </c>
      <c r="X541" s="58">
        <v>97.02</v>
      </c>
      <c r="Y541" s="58">
        <v>0</v>
      </c>
      <c r="Z541" s="56">
        <f t="shared" si="36"/>
        <v>97.02</v>
      </c>
    </row>
    <row r="542" spans="1:26" x14ac:dyDescent="0.2">
      <c r="A542" s="39">
        <v>38369</v>
      </c>
      <c r="H542" s="141">
        <v>38369</v>
      </c>
      <c r="I542" s="142">
        <v>233.42</v>
      </c>
      <c r="J542" s="142">
        <v>0</v>
      </c>
      <c r="K542" s="142">
        <v>233.42</v>
      </c>
      <c r="L542" s="40"/>
      <c r="O542" s="45">
        <v>39431</v>
      </c>
      <c r="P542" s="46">
        <v>740</v>
      </c>
      <c r="Q542" s="46">
        <v>429.8</v>
      </c>
      <c r="R542" s="46">
        <v>378.22399999999999</v>
      </c>
      <c r="S542" s="46">
        <v>240</v>
      </c>
      <c r="T542" s="46">
        <v>240</v>
      </c>
      <c r="U542" s="46">
        <v>141.6</v>
      </c>
      <c r="W542" s="57">
        <v>39431</v>
      </c>
      <c r="X542" s="58">
        <v>378.22399999999999</v>
      </c>
      <c r="Y542" s="58">
        <v>141.6</v>
      </c>
      <c r="Z542" s="56">
        <f t="shared" si="36"/>
        <v>519.82399999999996</v>
      </c>
    </row>
    <row r="543" spans="1:26" x14ac:dyDescent="0.2">
      <c r="A543" s="39">
        <v>38370</v>
      </c>
      <c r="H543" s="141">
        <v>38370</v>
      </c>
      <c r="I543" s="142">
        <v>1424.72</v>
      </c>
      <c r="J543" s="142">
        <v>300.90000000000003</v>
      </c>
      <c r="K543" s="142">
        <v>1725.6200000000001</v>
      </c>
      <c r="L543" s="40"/>
      <c r="O543" s="45">
        <v>39432</v>
      </c>
      <c r="P543" s="46" t="s">
        <v>14</v>
      </c>
      <c r="Q543" s="46" t="s">
        <v>14</v>
      </c>
      <c r="R543" s="46" t="s">
        <v>14</v>
      </c>
      <c r="S543" s="46" t="s">
        <v>14</v>
      </c>
      <c r="T543" s="46" t="s">
        <v>14</v>
      </c>
      <c r="U543" s="46" t="s">
        <v>14</v>
      </c>
      <c r="W543" s="57">
        <v>39432</v>
      </c>
      <c r="X543" s="58" t="s">
        <v>14</v>
      </c>
      <c r="Y543" s="58" t="s">
        <v>14</v>
      </c>
      <c r="Z543" s="56"/>
    </row>
    <row r="544" spans="1:26" x14ac:dyDescent="0.2">
      <c r="A544" s="39">
        <v>38371</v>
      </c>
      <c r="H544" s="141">
        <v>38371</v>
      </c>
      <c r="I544" s="142">
        <v>2756.5120000000002</v>
      </c>
      <c r="J544" s="142">
        <v>20.65</v>
      </c>
      <c r="K544" s="142">
        <v>2777.1619999999998</v>
      </c>
      <c r="L544" s="40"/>
      <c r="O544" s="45">
        <v>39433</v>
      </c>
      <c r="P544" s="46">
        <v>1068</v>
      </c>
      <c r="Q544" s="46">
        <v>625</v>
      </c>
      <c r="R544" s="46">
        <v>550</v>
      </c>
      <c r="S544" s="46">
        <v>0</v>
      </c>
      <c r="T544" s="46">
        <v>0</v>
      </c>
      <c r="U544" s="46">
        <v>0</v>
      </c>
      <c r="W544" s="57">
        <v>39433</v>
      </c>
      <c r="X544" s="58">
        <v>550</v>
      </c>
      <c r="Y544" s="58">
        <v>0</v>
      </c>
      <c r="Z544" s="56">
        <f t="shared" ref="Z544:Z551" si="37">X544+Y544</f>
        <v>550</v>
      </c>
    </row>
    <row r="545" spans="1:26" x14ac:dyDescent="0.2">
      <c r="A545" s="39">
        <v>38372</v>
      </c>
      <c r="H545" s="141">
        <v>38372</v>
      </c>
      <c r="I545" s="142">
        <v>9377.0600000000013</v>
      </c>
      <c r="J545" s="142">
        <v>1205.3699999999999</v>
      </c>
      <c r="K545" s="142">
        <v>10582.429999999998</v>
      </c>
      <c r="L545" s="40"/>
      <c r="O545" s="45">
        <v>39434</v>
      </c>
      <c r="P545" s="46">
        <v>225</v>
      </c>
      <c r="Q545" s="46">
        <v>122.25</v>
      </c>
      <c r="R545" s="46">
        <v>107.58</v>
      </c>
      <c r="S545" s="46">
        <v>0</v>
      </c>
      <c r="T545" s="46">
        <v>0</v>
      </c>
      <c r="U545" s="46">
        <v>0</v>
      </c>
      <c r="W545" s="57">
        <v>39434</v>
      </c>
      <c r="X545" s="58">
        <v>107.58</v>
      </c>
      <c r="Y545" s="58">
        <v>0</v>
      </c>
      <c r="Z545" s="56">
        <f t="shared" si="37"/>
        <v>107.58</v>
      </c>
    </row>
    <row r="546" spans="1:26" x14ac:dyDescent="0.2">
      <c r="A546" s="39">
        <v>38373</v>
      </c>
      <c r="H546" s="141">
        <v>38373</v>
      </c>
      <c r="I546" s="142">
        <v>3483.48</v>
      </c>
      <c r="J546" s="142">
        <v>571.70999999999992</v>
      </c>
      <c r="K546" s="142">
        <v>4055.19</v>
      </c>
      <c r="L546" s="40"/>
      <c r="O546" s="45">
        <v>39435</v>
      </c>
      <c r="P546" s="46">
        <v>170</v>
      </c>
      <c r="Q546" s="46">
        <v>85</v>
      </c>
      <c r="R546" s="46">
        <v>74.8</v>
      </c>
      <c r="S546" s="46">
        <v>0</v>
      </c>
      <c r="T546" s="46">
        <v>0</v>
      </c>
      <c r="U546" s="46">
        <v>0</v>
      </c>
      <c r="W546" s="57">
        <v>39435</v>
      </c>
      <c r="X546" s="58">
        <v>74.8</v>
      </c>
      <c r="Y546" s="58">
        <v>0</v>
      </c>
      <c r="Z546" s="56">
        <f t="shared" si="37"/>
        <v>74.8</v>
      </c>
    </row>
    <row r="547" spans="1:26" x14ac:dyDescent="0.2">
      <c r="A547" s="39">
        <v>38374</v>
      </c>
      <c r="H547" s="141">
        <v>38374</v>
      </c>
      <c r="I547" s="142">
        <v>12158.080000000002</v>
      </c>
      <c r="J547" s="142">
        <v>1463.1999999999994</v>
      </c>
      <c r="K547" s="142">
        <v>13621.279999999999</v>
      </c>
      <c r="L547" s="40"/>
      <c r="O547" s="45">
        <v>39436</v>
      </c>
      <c r="P547" s="46">
        <v>240</v>
      </c>
      <c r="Q547" s="46">
        <v>131.69999999999999</v>
      </c>
      <c r="R547" s="46">
        <v>115.896</v>
      </c>
      <c r="S547" s="46">
        <v>0</v>
      </c>
      <c r="T547" s="46">
        <v>0</v>
      </c>
      <c r="U547" s="46">
        <v>0</v>
      </c>
      <c r="W547" s="57">
        <v>39436</v>
      </c>
      <c r="X547" s="58">
        <v>115.896</v>
      </c>
      <c r="Y547" s="58">
        <v>0</v>
      </c>
      <c r="Z547" s="56">
        <f t="shared" si="37"/>
        <v>115.896</v>
      </c>
    </row>
    <row r="548" spans="1:26" x14ac:dyDescent="0.2">
      <c r="A548" s="39">
        <v>38375</v>
      </c>
      <c r="H548" s="141">
        <v>38375</v>
      </c>
      <c r="I548" s="142">
        <v>852.72</v>
      </c>
      <c r="J548" s="142">
        <v>0</v>
      </c>
      <c r="K548" s="142">
        <v>852.72</v>
      </c>
      <c r="L548" s="40"/>
      <c r="O548" s="45">
        <v>39437</v>
      </c>
      <c r="P548" s="46">
        <v>75</v>
      </c>
      <c r="Q548" s="46">
        <v>47.25</v>
      </c>
      <c r="R548" s="46">
        <v>41.58</v>
      </c>
      <c r="S548" s="46">
        <v>0</v>
      </c>
      <c r="T548" s="46">
        <v>0</v>
      </c>
      <c r="U548" s="46">
        <v>0</v>
      </c>
      <c r="W548" s="57">
        <v>39437</v>
      </c>
      <c r="X548" s="58">
        <v>41.58</v>
      </c>
      <c r="Y548" s="58">
        <v>0</v>
      </c>
      <c r="Z548" s="56">
        <f t="shared" si="37"/>
        <v>41.58</v>
      </c>
    </row>
    <row r="549" spans="1:26" x14ac:dyDescent="0.2">
      <c r="A549" s="39">
        <v>38376</v>
      </c>
      <c r="H549" s="141">
        <v>38376</v>
      </c>
      <c r="I549" s="142">
        <v>190.96</v>
      </c>
      <c r="J549" s="142">
        <v>0</v>
      </c>
      <c r="K549" s="142">
        <v>190.96</v>
      </c>
      <c r="L549" s="40"/>
      <c r="O549" s="45">
        <v>39438</v>
      </c>
      <c r="P549" s="46">
        <v>50</v>
      </c>
      <c r="Q549" s="46">
        <v>31.5</v>
      </c>
      <c r="R549" s="46">
        <v>27.72</v>
      </c>
      <c r="S549" s="46">
        <v>235</v>
      </c>
      <c r="T549" s="46">
        <v>235</v>
      </c>
      <c r="U549" s="46">
        <v>138.65</v>
      </c>
      <c r="W549" s="57">
        <v>39438</v>
      </c>
      <c r="X549" s="58">
        <v>27.72</v>
      </c>
      <c r="Y549" s="58">
        <v>138.65</v>
      </c>
      <c r="Z549" s="56">
        <f t="shared" si="37"/>
        <v>166.37</v>
      </c>
    </row>
    <row r="550" spans="1:26" x14ac:dyDescent="0.2">
      <c r="A550" s="39">
        <v>38377</v>
      </c>
      <c r="H550" s="141">
        <v>38377</v>
      </c>
      <c r="I550" s="142">
        <v>406.12</v>
      </c>
      <c r="J550" s="142">
        <v>4.72</v>
      </c>
      <c r="K550" s="142">
        <v>410.84000000000003</v>
      </c>
      <c r="L550" s="40"/>
      <c r="O550" s="45">
        <v>39439</v>
      </c>
      <c r="P550" s="46">
        <v>300</v>
      </c>
      <c r="Q550" s="46">
        <v>189</v>
      </c>
      <c r="R550" s="46">
        <v>166.32</v>
      </c>
      <c r="S550" s="46">
        <v>50</v>
      </c>
      <c r="T550" s="46">
        <v>50</v>
      </c>
      <c r="U550" s="46">
        <v>29.5</v>
      </c>
      <c r="W550" s="57">
        <v>39439</v>
      </c>
      <c r="X550" s="58">
        <v>166.32</v>
      </c>
      <c r="Y550" s="58">
        <v>29.5</v>
      </c>
      <c r="Z550" s="56">
        <f t="shared" si="37"/>
        <v>195.82</v>
      </c>
    </row>
    <row r="551" spans="1:26" x14ac:dyDescent="0.2">
      <c r="A551" s="39">
        <v>38378</v>
      </c>
      <c r="H551" s="141">
        <v>38378</v>
      </c>
      <c r="I551" s="142">
        <v>2409</v>
      </c>
      <c r="J551" s="142">
        <v>688.23500000000001</v>
      </c>
      <c r="K551" s="142">
        <v>3097.2349999999997</v>
      </c>
      <c r="L551" s="40"/>
      <c r="O551" s="45">
        <v>39440</v>
      </c>
      <c r="P551" s="46">
        <v>155</v>
      </c>
      <c r="Q551" s="46">
        <v>97.65</v>
      </c>
      <c r="R551" s="46">
        <v>85.932000000000002</v>
      </c>
      <c r="S551" s="46">
        <v>0</v>
      </c>
      <c r="T551" s="46">
        <v>0</v>
      </c>
      <c r="U551" s="46">
        <v>0</v>
      </c>
      <c r="W551" s="57">
        <v>39440</v>
      </c>
      <c r="X551" s="58">
        <v>85.932000000000002</v>
      </c>
      <c r="Y551" s="58">
        <v>0</v>
      </c>
      <c r="Z551" s="56">
        <f t="shared" si="37"/>
        <v>85.932000000000002</v>
      </c>
    </row>
    <row r="552" spans="1:26" x14ac:dyDescent="0.2">
      <c r="A552" s="39">
        <v>38379</v>
      </c>
      <c r="H552" s="141">
        <v>38379</v>
      </c>
      <c r="I552" s="142">
        <v>4689.9599999999991</v>
      </c>
      <c r="J552" s="142">
        <v>450.76</v>
      </c>
      <c r="K552" s="142">
        <v>5140.72</v>
      </c>
      <c r="L552" s="40"/>
      <c r="O552" s="45">
        <v>39441</v>
      </c>
      <c r="P552" s="46" t="s">
        <v>14</v>
      </c>
      <c r="Q552" s="46" t="s">
        <v>14</v>
      </c>
      <c r="R552" s="46" t="s">
        <v>14</v>
      </c>
      <c r="S552" s="46" t="s">
        <v>14</v>
      </c>
      <c r="T552" s="46" t="s">
        <v>14</v>
      </c>
      <c r="U552" s="46" t="s">
        <v>14</v>
      </c>
      <c r="W552" s="57">
        <v>39441</v>
      </c>
      <c r="X552" s="58" t="s">
        <v>14</v>
      </c>
      <c r="Y552" s="58" t="s">
        <v>14</v>
      </c>
      <c r="Z552" s="56"/>
    </row>
    <row r="553" spans="1:26" x14ac:dyDescent="0.2">
      <c r="A553" s="39">
        <v>38380</v>
      </c>
      <c r="H553" s="141">
        <v>38380</v>
      </c>
      <c r="I553" s="142">
        <v>737.88</v>
      </c>
      <c r="J553" s="142">
        <v>0</v>
      </c>
      <c r="K553" s="142">
        <v>737.88</v>
      </c>
      <c r="L553" s="40"/>
      <c r="O553" s="45">
        <v>39442</v>
      </c>
      <c r="P553" s="46">
        <v>175</v>
      </c>
      <c r="Q553" s="46">
        <v>100.5</v>
      </c>
      <c r="R553" s="46">
        <v>88.44</v>
      </c>
      <c r="S553" s="46">
        <v>0</v>
      </c>
      <c r="T553" s="46">
        <v>0</v>
      </c>
      <c r="U553" s="46">
        <v>0</v>
      </c>
      <c r="W553" s="57">
        <v>39442</v>
      </c>
      <c r="X553" s="58">
        <v>88.44</v>
      </c>
      <c r="Y553" s="58">
        <v>0</v>
      </c>
      <c r="Z553" s="56">
        <f>X553+Y553</f>
        <v>88.44</v>
      </c>
    </row>
    <row r="554" spans="1:26" x14ac:dyDescent="0.2">
      <c r="A554" s="39">
        <v>38381</v>
      </c>
      <c r="H554" s="141">
        <v>38381</v>
      </c>
      <c r="I554" s="142">
        <v>225.28</v>
      </c>
      <c r="J554" s="142">
        <v>0</v>
      </c>
      <c r="K554" s="142">
        <v>225.28</v>
      </c>
      <c r="L554" s="40"/>
      <c r="O554" s="45">
        <v>39443</v>
      </c>
      <c r="P554" s="46">
        <v>775</v>
      </c>
      <c r="Q554" s="46">
        <v>413.5</v>
      </c>
      <c r="R554" s="46">
        <v>363.88</v>
      </c>
      <c r="S554" s="46">
        <v>0</v>
      </c>
      <c r="T554" s="46">
        <v>0</v>
      </c>
      <c r="U554" s="46">
        <v>0</v>
      </c>
      <c r="W554" s="57">
        <v>39443</v>
      </c>
      <c r="X554" s="58">
        <v>363.88</v>
      </c>
      <c r="Y554" s="58">
        <v>0</v>
      </c>
      <c r="Z554" s="56">
        <f>X554+Y554</f>
        <v>363.88</v>
      </c>
    </row>
    <row r="555" spans="1:26" x14ac:dyDescent="0.2">
      <c r="A555" s="39">
        <v>38382</v>
      </c>
      <c r="H555" s="141">
        <v>38382</v>
      </c>
      <c r="I555" s="142">
        <v>972.84000000000015</v>
      </c>
      <c r="J555" s="142">
        <v>0</v>
      </c>
      <c r="K555" s="142">
        <v>972.84000000000015</v>
      </c>
      <c r="L555" s="40"/>
      <c r="O555" s="45">
        <v>39444</v>
      </c>
      <c r="P555" s="46">
        <v>1610</v>
      </c>
      <c r="Q555" s="46">
        <v>824.5</v>
      </c>
      <c r="R555" s="46">
        <v>725.56</v>
      </c>
      <c r="S555" s="46">
        <v>75</v>
      </c>
      <c r="T555" s="46">
        <v>75</v>
      </c>
      <c r="U555" s="46">
        <v>44.25</v>
      </c>
      <c r="W555" s="57">
        <v>39444</v>
      </c>
      <c r="X555" s="58">
        <v>725.56</v>
      </c>
      <c r="Y555" s="58">
        <v>44.25</v>
      </c>
      <c r="Z555" s="56">
        <f>X555+Y555</f>
        <v>769.81</v>
      </c>
    </row>
    <row r="556" spans="1:26" x14ac:dyDescent="0.2">
      <c r="A556" s="39">
        <v>38383</v>
      </c>
      <c r="H556" s="141">
        <v>38383</v>
      </c>
      <c r="I556" s="142">
        <v>138.38</v>
      </c>
      <c r="J556" s="142">
        <v>0</v>
      </c>
      <c r="K556" s="142">
        <v>138.38</v>
      </c>
      <c r="L556" s="40"/>
      <c r="O556" s="45">
        <v>39445</v>
      </c>
      <c r="P556" s="46">
        <v>2950</v>
      </c>
      <c r="Q556" s="46">
        <v>1858.5</v>
      </c>
      <c r="R556" s="46">
        <v>1635.48</v>
      </c>
      <c r="S556" s="46">
        <v>0</v>
      </c>
      <c r="T556" s="46">
        <v>0</v>
      </c>
      <c r="U556" s="46">
        <v>0</v>
      </c>
      <c r="W556" s="57">
        <v>39445</v>
      </c>
      <c r="X556" s="58">
        <v>1635.48</v>
      </c>
      <c r="Y556" s="58">
        <v>0</v>
      </c>
      <c r="Z556" s="56">
        <f>X556+Y556</f>
        <v>1635.48</v>
      </c>
    </row>
    <row r="557" spans="1:26" x14ac:dyDescent="0.2">
      <c r="A557" s="39">
        <v>38384</v>
      </c>
      <c r="H557" s="141">
        <v>38384</v>
      </c>
      <c r="I557" s="142">
        <v>122.76</v>
      </c>
      <c r="J557" s="142">
        <v>0</v>
      </c>
      <c r="K557" s="142">
        <v>122.76</v>
      </c>
      <c r="L557" s="40"/>
      <c r="O557" s="45">
        <v>39446</v>
      </c>
      <c r="P557" s="46" t="s">
        <v>14</v>
      </c>
      <c r="Q557" s="46" t="s">
        <v>14</v>
      </c>
      <c r="R557" s="46" t="s">
        <v>14</v>
      </c>
      <c r="S557" s="46" t="s">
        <v>14</v>
      </c>
      <c r="T557" s="46" t="s">
        <v>14</v>
      </c>
      <c r="U557" s="46" t="s">
        <v>14</v>
      </c>
      <c r="W557" s="57">
        <v>39446</v>
      </c>
      <c r="X557" s="58" t="s">
        <v>14</v>
      </c>
      <c r="Y557" s="58" t="s">
        <v>14</v>
      </c>
      <c r="Z557" s="56"/>
    </row>
    <row r="558" spans="1:26" x14ac:dyDescent="0.2">
      <c r="A558" s="39">
        <v>38385</v>
      </c>
      <c r="H558" s="141">
        <v>38385</v>
      </c>
      <c r="I558" s="142">
        <v>23.32</v>
      </c>
      <c r="J558" s="142">
        <v>0</v>
      </c>
      <c r="K558" s="142">
        <v>23.32</v>
      </c>
      <c r="L558" s="40"/>
      <c r="O558" s="45">
        <v>39447</v>
      </c>
      <c r="P558" s="46">
        <v>740</v>
      </c>
      <c r="Q558" s="46">
        <v>376.5</v>
      </c>
      <c r="R558" s="46">
        <v>331.32</v>
      </c>
      <c r="S558" s="46">
        <v>0</v>
      </c>
      <c r="T558" s="46">
        <v>0</v>
      </c>
      <c r="U558" s="46">
        <v>0</v>
      </c>
      <c r="W558" s="57">
        <v>39447</v>
      </c>
      <c r="X558" s="58">
        <v>331.32</v>
      </c>
      <c r="Y558" s="58">
        <v>0</v>
      </c>
      <c r="Z558" s="56">
        <f>X558+Y558</f>
        <v>331.32</v>
      </c>
    </row>
    <row r="559" spans="1:26" x14ac:dyDescent="0.2">
      <c r="A559" s="39">
        <v>38386</v>
      </c>
      <c r="H559" s="141">
        <v>38386</v>
      </c>
      <c r="I559" s="142">
        <v>535.48</v>
      </c>
      <c r="J559" s="142">
        <v>0</v>
      </c>
      <c r="K559" s="142">
        <v>535.48</v>
      </c>
      <c r="L559" s="40"/>
      <c r="O559" s="45">
        <v>39448</v>
      </c>
      <c r="P559" s="46">
        <v>580</v>
      </c>
      <c r="Q559" s="46">
        <v>342</v>
      </c>
      <c r="R559" s="46">
        <v>300.95999999999998</v>
      </c>
      <c r="S559" s="46">
        <v>180</v>
      </c>
      <c r="T559" s="46">
        <v>180</v>
      </c>
      <c r="U559" s="46">
        <v>106.2</v>
      </c>
      <c r="W559" s="57">
        <v>39448</v>
      </c>
      <c r="X559" s="58">
        <v>300.95999999999998</v>
      </c>
      <c r="Y559" s="58">
        <v>106.2</v>
      </c>
      <c r="Z559" s="56">
        <f>X559+Y559</f>
        <v>407.15999999999997</v>
      </c>
    </row>
    <row r="560" spans="1:26" x14ac:dyDescent="0.2">
      <c r="A560" s="39">
        <v>38387</v>
      </c>
      <c r="H560" s="141">
        <v>38387</v>
      </c>
      <c r="I560" s="142">
        <v>686.4</v>
      </c>
      <c r="J560" s="142">
        <v>0</v>
      </c>
      <c r="K560" s="142">
        <v>686.4</v>
      </c>
      <c r="L560" s="40"/>
      <c r="O560" s="45">
        <v>39449</v>
      </c>
      <c r="P560" s="46">
        <v>300</v>
      </c>
      <c r="Q560" s="46">
        <v>150</v>
      </c>
      <c r="R560" s="46">
        <v>132</v>
      </c>
      <c r="S560" s="46">
        <v>0</v>
      </c>
      <c r="T560" s="46">
        <v>0</v>
      </c>
      <c r="U560" s="46">
        <v>0</v>
      </c>
      <c r="W560" s="57">
        <v>39449</v>
      </c>
      <c r="X560" s="58">
        <v>132</v>
      </c>
      <c r="Y560" s="58">
        <v>0</v>
      </c>
      <c r="Z560" s="56">
        <f>X560+Y560</f>
        <v>132</v>
      </c>
    </row>
    <row r="561" spans="1:26" x14ac:dyDescent="0.2">
      <c r="A561" s="39">
        <v>38388</v>
      </c>
      <c r="H561" s="141">
        <v>38388</v>
      </c>
      <c r="I561" s="142">
        <v>518.32000000000005</v>
      </c>
      <c r="J561" s="142">
        <v>0</v>
      </c>
      <c r="K561" s="142">
        <v>518.32000000000005</v>
      </c>
      <c r="L561" s="40"/>
      <c r="O561" s="45">
        <v>39450</v>
      </c>
      <c r="P561" s="46">
        <v>155</v>
      </c>
      <c r="Q561" s="46">
        <v>85.95</v>
      </c>
      <c r="R561" s="46">
        <v>75.635999999999996</v>
      </c>
      <c r="S561" s="46">
        <v>0</v>
      </c>
      <c r="T561" s="46">
        <v>0</v>
      </c>
      <c r="U561" s="46">
        <v>0</v>
      </c>
      <c r="W561" s="57">
        <v>39450</v>
      </c>
      <c r="X561" s="58">
        <v>75.635999999999996</v>
      </c>
      <c r="Y561" s="58">
        <v>0</v>
      </c>
      <c r="Z561" s="56">
        <f>X561+Y561</f>
        <v>75.635999999999996</v>
      </c>
    </row>
    <row r="562" spans="1:26" x14ac:dyDescent="0.2">
      <c r="A562" s="39">
        <v>38389</v>
      </c>
      <c r="H562" s="141">
        <v>38389</v>
      </c>
      <c r="I562" s="142">
        <v>156.19999999999999</v>
      </c>
      <c r="J562" s="142">
        <v>0</v>
      </c>
      <c r="K562" s="142">
        <v>156.19999999999999</v>
      </c>
      <c r="L562" s="40"/>
      <c r="O562" s="45">
        <v>39451</v>
      </c>
      <c r="P562" s="46" t="s">
        <v>14</v>
      </c>
      <c r="Q562" s="46" t="s">
        <v>14</v>
      </c>
      <c r="R562" s="46" t="s">
        <v>14</v>
      </c>
      <c r="S562" s="46" t="s">
        <v>14</v>
      </c>
      <c r="T562" s="46" t="s">
        <v>14</v>
      </c>
      <c r="U562" s="46" t="s">
        <v>14</v>
      </c>
      <c r="W562" s="57">
        <v>39451</v>
      </c>
      <c r="X562" s="58" t="s">
        <v>14</v>
      </c>
      <c r="Y562" s="58" t="s">
        <v>14</v>
      </c>
      <c r="Z562" s="56"/>
    </row>
    <row r="563" spans="1:26" x14ac:dyDescent="0.2">
      <c r="A563" s="39">
        <v>38390</v>
      </c>
      <c r="H563" s="141">
        <v>38390</v>
      </c>
      <c r="I563" s="142">
        <v>155.32</v>
      </c>
      <c r="J563" s="142">
        <v>0</v>
      </c>
      <c r="K563" s="142">
        <v>155.32</v>
      </c>
      <c r="L563" s="40"/>
      <c r="O563" s="45">
        <v>39452</v>
      </c>
      <c r="P563" s="46">
        <v>770</v>
      </c>
      <c r="Q563" s="46">
        <v>385</v>
      </c>
      <c r="R563" s="46">
        <v>338.8</v>
      </c>
      <c r="S563" s="46">
        <v>80</v>
      </c>
      <c r="T563" s="46">
        <v>80</v>
      </c>
      <c r="U563" s="46">
        <v>47.2</v>
      </c>
      <c r="W563" s="57">
        <v>39452</v>
      </c>
      <c r="X563" s="58">
        <v>338.8</v>
      </c>
      <c r="Y563" s="58">
        <v>47.2</v>
      </c>
      <c r="Z563" s="56">
        <f>X563+Y563</f>
        <v>386</v>
      </c>
    </row>
    <row r="564" spans="1:26" x14ac:dyDescent="0.2">
      <c r="A564" s="39">
        <v>38391</v>
      </c>
      <c r="H564" s="141">
        <v>38391</v>
      </c>
      <c r="I564" s="142">
        <v>1296.944</v>
      </c>
      <c r="J564" s="142">
        <v>76.699999999999989</v>
      </c>
      <c r="K564" s="142">
        <v>1373.6440000000002</v>
      </c>
      <c r="L564" s="40"/>
      <c r="O564" s="45">
        <v>39453</v>
      </c>
      <c r="P564" s="46">
        <v>330</v>
      </c>
      <c r="Q564" s="46">
        <v>165</v>
      </c>
      <c r="R564" s="46">
        <v>145.19999999999999</v>
      </c>
      <c r="S564" s="46">
        <v>40</v>
      </c>
      <c r="T564" s="46">
        <v>40</v>
      </c>
      <c r="U564" s="46">
        <v>23.6</v>
      </c>
      <c r="W564" s="57">
        <v>39453</v>
      </c>
      <c r="X564" s="58">
        <v>145.19999999999999</v>
      </c>
      <c r="Y564" s="58">
        <v>23.6</v>
      </c>
      <c r="Z564" s="56">
        <f>X564+Y564</f>
        <v>168.79999999999998</v>
      </c>
    </row>
    <row r="565" spans="1:26" x14ac:dyDescent="0.2">
      <c r="A565" s="39">
        <v>38392</v>
      </c>
      <c r="H565" s="141">
        <v>38392</v>
      </c>
      <c r="I565" s="142">
        <v>4999.72</v>
      </c>
      <c r="J565" s="142">
        <v>564.04</v>
      </c>
      <c r="K565" s="142">
        <v>5563.76</v>
      </c>
      <c r="L565" s="40"/>
      <c r="O565" s="45">
        <v>39454</v>
      </c>
      <c r="P565" s="46" t="s">
        <v>14</v>
      </c>
      <c r="Q565" s="46" t="s">
        <v>14</v>
      </c>
      <c r="R565" s="46" t="s">
        <v>14</v>
      </c>
      <c r="S565" s="46" t="s">
        <v>14</v>
      </c>
      <c r="T565" s="46" t="s">
        <v>14</v>
      </c>
      <c r="U565" s="46" t="s">
        <v>14</v>
      </c>
      <c r="W565" s="57">
        <v>39454</v>
      </c>
      <c r="X565" s="58" t="s">
        <v>14</v>
      </c>
      <c r="Y565" s="58" t="s">
        <v>14</v>
      </c>
      <c r="Z565" s="56"/>
    </row>
    <row r="566" spans="1:26" x14ac:dyDescent="0.2">
      <c r="A566" s="39">
        <v>38393</v>
      </c>
      <c r="H566" s="141">
        <v>38393</v>
      </c>
      <c r="I566" s="142">
        <v>764.72</v>
      </c>
      <c r="J566" s="142">
        <v>0</v>
      </c>
      <c r="K566" s="142">
        <v>764.72</v>
      </c>
      <c r="L566" s="40"/>
      <c r="O566" s="45">
        <v>39455</v>
      </c>
      <c r="P566" s="46">
        <v>210</v>
      </c>
      <c r="Q566" s="46">
        <v>105</v>
      </c>
      <c r="R566" s="46">
        <v>92.4</v>
      </c>
      <c r="S566" s="46">
        <v>60</v>
      </c>
      <c r="T566" s="46">
        <v>60</v>
      </c>
      <c r="U566" s="46">
        <v>35.4</v>
      </c>
      <c r="W566" s="57">
        <v>39455</v>
      </c>
      <c r="X566" s="58">
        <v>92.4</v>
      </c>
      <c r="Y566" s="58">
        <v>35.4</v>
      </c>
      <c r="Z566" s="56">
        <f>X566+Y566</f>
        <v>127.80000000000001</v>
      </c>
    </row>
    <row r="567" spans="1:26" x14ac:dyDescent="0.2">
      <c r="A567" s="39">
        <v>38394</v>
      </c>
      <c r="H567" s="141">
        <v>38394</v>
      </c>
      <c r="I567" s="142">
        <v>881.1</v>
      </c>
      <c r="J567" s="142">
        <v>0</v>
      </c>
      <c r="K567" s="142">
        <v>881.1</v>
      </c>
      <c r="L567" s="40"/>
      <c r="O567" s="45">
        <v>39456</v>
      </c>
      <c r="P567" s="46">
        <v>15</v>
      </c>
      <c r="Q567" s="46">
        <v>7.5</v>
      </c>
      <c r="R567" s="46">
        <v>6.6</v>
      </c>
      <c r="S567" s="46">
        <v>0</v>
      </c>
      <c r="T567" s="46">
        <v>0</v>
      </c>
      <c r="U567" s="46">
        <v>0</v>
      </c>
      <c r="W567" s="57">
        <v>39456</v>
      </c>
      <c r="X567" s="58">
        <v>6.6</v>
      </c>
      <c r="Y567" s="58">
        <v>0</v>
      </c>
      <c r="Z567" s="56">
        <f>X567+Y567</f>
        <v>6.6</v>
      </c>
    </row>
    <row r="568" spans="1:26" x14ac:dyDescent="0.2">
      <c r="A568" s="39">
        <v>38395</v>
      </c>
      <c r="H568" s="141">
        <v>38395</v>
      </c>
      <c r="I568" s="142">
        <v>337.48</v>
      </c>
      <c r="J568" s="142">
        <v>0</v>
      </c>
      <c r="K568" s="142">
        <v>337.48</v>
      </c>
      <c r="L568" s="40"/>
      <c r="O568" s="45">
        <v>39457</v>
      </c>
      <c r="P568" s="46">
        <v>815</v>
      </c>
      <c r="Q568" s="46">
        <v>407.5</v>
      </c>
      <c r="R568" s="46">
        <v>358.6</v>
      </c>
      <c r="S568" s="46">
        <v>200</v>
      </c>
      <c r="T568" s="46">
        <v>200</v>
      </c>
      <c r="U568" s="46">
        <v>118</v>
      </c>
      <c r="W568" s="57">
        <v>39457</v>
      </c>
      <c r="X568" s="58">
        <v>358.6</v>
      </c>
      <c r="Y568" s="58">
        <v>118</v>
      </c>
      <c r="Z568" s="56">
        <f>X568+Y568</f>
        <v>476.6</v>
      </c>
    </row>
    <row r="569" spans="1:26" x14ac:dyDescent="0.2">
      <c r="A569" s="39">
        <v>38396</v>
      </c>
      <c r="H569" s="141">
        <v>38396</v>
      </c>
      <c r="I569" s="142">
        <v>556.16000000000008</v>
      </c>
      <c r="J569" s="142">
        <v>30.09</v>
      </c>
      <c r="K569" s="142">
        <v>586.25</v>
      </c>
      <c r="L569" s="40"/>
      <c r="O569" s="45">
        <v>39458</v>
      </c>
      <c r="P569" s="46">
        <v>2950</v>
      </c>
      <c r="Q569" s="46">
        <v>1761</v>
      </c>
      <c r="R569" s="46">
        <v>1549.68</v>
      </c>
      <c r="S569" s="46">
        <v>200</v>
      </c>
      <c r="T569" s="46">
        <v>200</v>
      </c>
      <c r="U569" s="46">
        <v>118</v>
      </c>
      <c r="W569" s="57">
        <v>39458</v>
      </c>
      <c r="X569" s="58">
        <v>1549.68</v>
      </c>
      <c r="Y569" s="58">
        <v>118</v>
      </c>
      <c r="Z569" s="56">
        <f>X569+Y569</f>
        <v>1667.68</v>
      </c>
    </row>
    <row r="570" spans="1:26" x14ac:dyDescent="0.2">
      <c r="A570" s="39">
        <v>38397</v>
      </c>
      <c r="H570" s="141">
        <v>38397</v>
      </c>
      <c r="I570" s="142">
        <v>104.28</v>
      </c>
      <c r="J570" s="142">
        <v>20.65</v>
      </c>
      <c r="K570" s="142">
        <v>124.92999999999999</v>
      </c>
      <c r="L570" s="40"/>
      <c r="O570" s="45">
        <v>39459</v>
      </c>
      <c r="P570" s="46">
        <v>150</v>
      </c>
      <c r="Q570" s="46">
        <v>75</v>
      </c>
      <c r="R570" s="46">
        <v>66</v>
      </c>
      <c r="S570" s="46">
        <v>0</v>
      </c>
      <c r="T570" s="46">
        <v>0</v>
      </c>
      <c r="U570" s="46">
        <v>0</v>
      </c>
      <c r="W570" s="57">
        <v>39459</v>
      </c>
      <c r="X570" s="58">
        <v>66</v>
      </c>
      <c r="Y570" s="58">
        <v>0</v>
      </c>
      <c r="Z570" s="56">
        <f>X570+Y570</f>
        <v>66</v>
      </c>
    </row>
    <row r="571" spans="1:26" x14ac:dyDescent="0.2">
      <c r="A571" s="39">
        <v>38398</v>
      </c>
      <c r="H571" s="141">
        <v>38398</v>
      </c>
      <c r="I571" s="142">
        <v>34.760000000000005</v>
      </c>
      <c r="J571" s="142">
        <v>0</v>
      </c>
      <c r="K571" s="142">
        <v>34.760000000000005</v>
      </c>
      <c r="L571" s="40"/>
      <c r="O571" s="45">
        <v>39460</v>
      </c>
      <c r="P571" s="46" t="s">
        <v>14</v>
      </c>
      <c r="Q571" s="46" t="s">
        <v>14</v>
      </c>
      <c r="R571" s="46" t="s">
        <v>14</v>
      </c>
      <c r="S571" s="46" t="s">
        <v>14</v>
      </c>
      <c r="T571" s="46" t="s">
        <v>14</v>
      </c>
      <c r="U571" s="46" t="s">
        <v>14</v>
      </c>
      <c r="W571" s="57">
        <v>39460</v>
      </c>
      <c r="X571" s="58" t="s">
        <v>14</v>
      </c>
      <c r="Y571" s="58" t="s">
        <v>14</v>
      </c>
      <c r="Z571" s="56"/>
    </row>
    <row r="572" spans="1:26" x14ac:dyDescent="0.2">
      <c r="A572" s="39">
        <v>38399</v>
      </c>
      <c r="H572" s="141">
        <v>38399</v>
      </c>
      <c r="I572" s="142">
        <v>1054.68</v>
      </c>
      <c r="J572" s="142">
        <v>157.53</v>
      </c>
      <c r="K572" s="142">
        <v>1212.21</v>
      </c>
      <c r="L572" s="40"/>
      <c r="O572" s="45">
        <v>39461</v>
      </c>
      <c r="P572" s="46" t="s">
        <v>14</v>
      </c>
      <c r="Q572" s="46" t="s">
        <v>14</v>
      </c>
      <c r="R572" s="46" t="s">
        <v>14</v>
      </c>
      <c r="S572" s="46" t="s">
        <v>14</v>
      </c>
      <c r="T572" s="46" t="s">
        <v>14</v>
      </c>
      <c r="U572" s="46" t="s">
        <v>14</v>
      </c>
      <c r="W572" s="57">
        <v>39461</v>
      </c>
      <c r="X572" s="58" t="s">
        <v>14</v>
      </c>
      <c r="Y572" s="58" t="s">
        <v>14</v>
      </c>
      <c r="Z572" s="56"/>
    </row>
    <row r="573" spans="1:26" x14ac:dyDescent="0.2">
      <c r="A573" s="39">
        <v>38400</v>
      </c>
      <c r="H573" s="141">
        <v>38400</v>
      </c>
      <c r="I573" s="142">
        <v>306.68</v>
      </c>
      <c r="J573" s="142">
        <v>21.24</v>
      </c>
      <c r="K573" s="142">
        <v>327.92</v>
      </c>
      <c r="L573" s="40"/>
      <c r="O573" s="45">
        <v>39462</v>
      </c>
      <c r="P573" s="46">
        <v>300</v>
      </c>
      <c r="Q573" s="46">
        <v>189</v>
      </c>
      <c r="R573" s="46">
        <v>166.32</v>
      </c>
      <c r="S573" s="46">
        <v>0</v>
      </c>
      <c r="T573" s="46">
        <v>0</v>
      </c>
      <c r="U573" s="46">
        <v>0</v>
      </c>
      <c r="W573" s="57">
        <v>39462</v>
      </c>
      <c r="X573" s="58">
        <v>166.32</v>
      </c>
      <c r="Y573" s="58">
        <v>0</v>
      </c>
      <c r="Z573" s="56">
        <f>X573+Y573</f>
        <v>166.32</v>
      </c>
    </row>
    <row r="574" spans="1:26" x14ac:dyDescent="0.2">
      <c r="A574" s="39">
        <v>38401</v>
      </c>
      <c r="H574" s="141">
        <v>38401</v>
      </c>
      <c r="I574" s="142">
        <v>162.80000000000001</v>
      </c>
      <c r="J574" s="142">
        <v>0</v>
      </c>
      <c r="K574" s="142">
        <v>162.80000000000001</v>
      </c>
      <c r="L574" s="40"/>
      <c r="O574" s="45">
        <v>39463</v>
      </c>
      <c r="P574" s="46">
        <v>690</v>
      </c>
      <c r="Q574" s="46">
        <v>434.7</v>
      </c>
      <c r="R574" s="46">
        <v>382.536</v>
      </c>
      <c r="S574" s="46">
        <v>0</v>
      </c>
      <c r="T574" s="46">
        <v>0</v>
      </c>
      <c r="U574" s="46">
        <v>0</v>
      </c>
      <c r="W574" s="57">
        <v>39463</v>
      </c>
      <c r="X574" s="58">
        <v>382.536</v>
      </c>
      <c r="Y574" s="58">
        <v>0</v>
      </c>
      <c r="Z574" s="56">
        <f>X574+Y574</f>
        <v>382.536</v>
      </c>
    </row>
    <row r="575" spans="1:26" x14ac:dyDescent="0.2">
      <c r="A575" s="39">
        <v>38402</v>
      </c>
      <c r="H575" s="141">
        <v>38402</v>
      </c>
      <c r="I575" s="142">
        <v>161.04</v>
      </c>
      <c r="J575" s="142">
        <v>0</v>
      </c>
      <c r="K575" s="142">
        <v>161.04</v>
      </c>
      <c r="L575" s="40"/>
      <c r="O575" s="45">
        <v>39464</v>
      </c>
      <c r="P575" s="46" t="s">
        <v>14</v>
      </c>
      <c r="Q575" s="46" t="s">
        <v>14</v>
      </c>
      <c r="R575" s="46" t="s">
        <v>14</v>
      </c>
      <c r="S575" s="46" t="s">
        <v>14</v>
      </c>
      <c r="T575" s="46" t="s">
        <v>14</v>
      </c>
      <c r="U575" s="46" t="s">
        <v>14</v>
      </c>
      <c r="W575" s="57">
        <v>39464</v>
      </c>
      <c r="X575" s="58" t="s">
        <v>14</v>
      </c>
      <c r="Y575" s="58" t="s">
        <v>14</v>
      </c>
      <c r="Z575" s="56"/>
    </row>
    <row r="576" spans="1:26" x14ac:dyDescent="0.2">
      <c r="A576" s="39">
        <v>38403</v>
      </c>
      <c r="H576" s="141">
        <v>38403</v>
      </c>
      <c r="I576" s="142">
        <v>11678.92</v>
      </c>
      <c r="J576" s="142">
        <v>2624.91</v>
      </c>
      <c r="K576" s="142">
        <v>14303.83</v>
      </c>
      <c r="L576" s="40"/>
      <c r="O576" s="45">
        <v>39465</v>
      </c>
      <c r="P576" s="46" t="s">
        <v>14</v>
      </c>
      <c r="Q576" s="46" t="s">
        <v>14</v>
      </c>
      <c r="R576" s="46" t="s">
        <v>14</v>
      </c>
      <c r="S576" s="46" t="s">
        <v>14</v>
      </c>
      <c r="T576" s="46" t="s">
        <v>14</v>
      </c>
      <c r="U576" s="46" t="s">
        <v>14</v>
      </c>
      <c r="W576" s="57">
        <v>39465</v>
      </c>
      <c r="X576" s="58" t="s">
        <v>14</v>
      </c>
      <c r="Y576" s="58" t="s">
        <v>14</v>
      </c>
      <c r="Z576" s="56"/>
    </row>
    <row r="577" spans="1:26" x14ac:dyDescent="0.2">
      <c r="A577" s="39">
        <v>38404</v>
      </c>
      <c r="H577" s="141">
        <v>38404</v>
      </c>
      <c r="I577" s="142">
        <v>465.08</v>
      </c>
      <c r="J577" s="142">
        <v>0</v>
      </c>
      <c r="K577" s="142">
        <v>465.08</v>
      </c>
      <c r="L577" s="40"/>
      <c r="O577" s="45">
        <v>39466</v>
      </c>
      <c r="P577" s="46">
        <v>350</v>
      </c>
      <c r="Q577" s="46">
        <v>220.5</v>
      </c>
      <c r="R577" s="46">
        <v>194.04</v>
      </c>
      <c r="S577" s="46">
        <v>0</v>
      </c>
      <c r="T577" s="46">
        <v>0</v>
      </c>
      <c r="U577" s="46">
        <v>0</v>
      </c>
      <c r="W577" s="57">
        <v>39466</v>
      </c>
      <c r="X577" s="58">
        <v>194.04</v>
      </c>
      <c r="Y577" s="58">
        <v>0</v>
      </c>
      <c r="Z577" s="56">
        <f>X577+Y577</f>
        <v>194.04</v>
      </c>
    </row>
    <row r="578" spans="1:26" x14ac:dyDescent="0.2">
      <c r="A578" s="39">
        <v>38405</v>
      </c>
      <c r="H578" s="141">
        <v>38405</v>
      </c>
      <c r="I578" s="142">
        <v>1689.6000000000001</v>
      </c>
      <c r="J578" s="142">
        <v>66.67</v>
      </c>
      <c r="K578" s="142">
        <v>1756.2700000000002</v>
      </c>
      <c r="L578" s="40"/>
      <c r="O578" s="45">
        <v>39467</v>
      </c>
      <c r="P578" s="46" t="s">
        <v>14</v>
      </c>
      <c r="Q578" s="46" t="s">
        <v>14</v>
      </c>
      <c r="R578" s="46" t="s">
        <v>14</v>
      </c>
      <c r="S578" s="46" t="s">
        <v>14</v>
      </c>
      <c r="T578" s="46" t="s">
        <v>14</v>
      </c>
      <c r="U578" s="46" t="s">
        <v>14</v>
      </c>
      <c r="W578" s="57">
        <v>39467</v>
      </c>
      <c r="X578" s="58" t="s">
        <v>14</v>
      </c>
      <c r="Y578" s="58" t="s">
        <v>14</v>
      </c>
      <c r="Z578" s="56"/>
    </row>
    <row r="579" spans="1:26" x14ac:dyDescent="0.2">
      <c r="A579" s="39">
        <v>38406</v>
      </c>
      <c r="H579" s="141">
        <v>38406</v>
      </c>
      <c r="I579" s="142">
        <v>572.88</v>
      </c>
      <c r="J579" s="142">
        <v>0</v>
      </c>
      <c r="K579" s="142">
        <v>572.88</v>
      </c>
      <c r="L579" s="40"/>
      <c r="O579" s="45">
        <v>39468</v>
      </c>
      <c r="P579" s="46">
        <v>2250</v>
      </c>
      <c r="Q579" s="46">
        <v>1125</v>
      </c>
      <c r="R579" s="46">
        <v>990</v>
      </c>
      <c r="S579" s="46">
        <v>190</v>
      </c>
      <c r="T579" s="46">
        <v>190</v>
      </c>
      <c r="U579" s="46">
        <v>112.1</v>
      </c>
      <c r="W579" s="57">
        <v>39468</v>
      </c>
      <c r="X579" s="58">
        <v>990</v>
      </c>
      <c r="Y579" s="58">
        <v>112.1</v>
      </c>
      <c r="Z579" s="56">
        <f t="shared" ref="Z579:Z584" si="38">X579+Y579</f>
        <v>1102.0999999999999</v>
      </c>
    </row>
    <row r="580" spans="1:26" x14ac:dyDescent="0.2">
      <c r="A580" s="39">
        <v>38407</v>
      </c>
      <c r="H580" s="141">
        <v>38407</v>
      </c>
      <c r="I580" s="142">
        <v>124.74000000000001</v>
      </c>
      <c r="J580" s="142">
        <v>0</v>
      </c>
      <c r="K580" s="142">
        <v>124.74000000000001</v>
      </c>
      <c r="L580" s="40"/>
      <c r="O580" s="45">
        <v>39469</v>
      </c>
      <c r="P580" s="46">
        <v>3030</v>
      </c>
      <c r="Q580" s="46">
        <v>1807.5</v>
      </c>
      <c r="R580" s="46">
        <v>1590.6</v>
      </c>
      <c r="S580" s="46">
        <v>305</v>
      </c>
      <c r="T580" s="46">
        <v>305</v>
      </c>
      <c r="U580" s="46">
        <v>179.95</v>
      </c>
      <c r="W580" s="57">
        <v>39469</v>
      </c>
      <c r="X580" s="58">
        <v>1590.6</v>
      </c>
      <c r="Y580" s="58">
        <v>179.95</v>
      </c>
      <c r="Z580" s="56">
        <f t="shared" si="38"/>
        <v>1770.55</v>
      </c>
    </row>
    <row r="581" spans="1:26" x14ac:dyDescent="0.2">
      <c r="A581" s="39">
        <v>38408</v>
      </c>
      <c r="H581" s="141">
        <v>38408</v>
      </c>
      <c r="I581" s="142">
        <v>3739.1200000000003</v>
      </c>
      <c r="J581" s="142">
        <v>582.32999999999993</v>
      </c>
      <c r="K581" s="142">
        <v>4321.4500000000007</v>
      </c>
      <c r="L581" s="40"/>
      <c r="O581" s="45">
        <v>39470</v>
      </c>
      <c r="P581" s="46">
        <v>490</v>
      </c>
      <c r="Q581" s="46">
        <v>297</v>
      </c>
      <c r="R581" s="46">
        <v>261.36</v>
      </c>
      <c r="S581" s="46">
        <v>0</v>
      </c>
      <c r="T581" s="46">
        <v>0</v>
      </c>
      <c r="U581" s="46">
        <v>0</v>
      </c>
      <c r="W581" s="57">
        <v>39470</v>
      </c>
      <c r="X581" s="58">
        <v>261.36</v>
      </c>
      <c r="Y581" s="58">
        <v>0</v>
      </c>
      <c r="Z581" s="56">
        <f t="shared" si="38"/>
        <v>261.36</v>
      </c>
    </row>
    <row r="582" spans="1:26" x14ac:dyDescent="0.2">
      <c r="A582" s="39">
        <v>38409</v>
      </c>
      <c r="H582" s="141">
        <v>38409</v>
      </c>
      <c r="I582" s="142">
        <v>402.59999999999997</v>
      </c>
      <c r="J582" s="142">
        <v>11.799999999999999</v>
      </c>
      <c r="K582" s="142">
        <v>414.4</v>
      </c>
      <c r="L582" s="40"/>
      <c r="O582" s="45">
        <v>39471</v>
      </c>
      <c r="P582" s="46">
        <v>1315</v>
      </c>
      <c r="Q582" s="46">
        <v>822.6</v>
      </c>
      <c r="R582" s="46">
        <v>723.88800000000003</v>
      </c>
      <c r="S582" s="46">
        <v>0</v>
      </c>
      <c r="T582" s="46">
        <v>0</v>
      </c>
      <c r="U582" s="46">
        <v>0</v>
      </c>
      <c r="W582" s="57">
        <v>39471</v>
      </c>
      <c r="X582" s="58">
        <v>723.88800000000003</v>
      </c>
      <c r="Y582" s="58">
        <v>0</v>
      </c>
      <c r="Z582" s="56">
        <f t="shared" si="38"/>
        <v>723.88800000000003</v>
      </c>
    </row>
    <row r="583" spans="1:26" x14ac:dyDescent="0.2">
      <c r="A583" s="39">
        <v>38410</v>
      </c>
      <c r="H583" s="141">
        <v>38410</v>
      </c>
      <c r="I583" s="142">
        <v>622.6</v>
      </c>
      <c r="J583" s="142">
        <v>64.899999999999991</v>
      </c>
      <c r="K583" s="142">
        <v>687.5</v>
      </c>
      <c r="L583" s="40"/>
      <c r="O583" s="45">
        <v>39472</v>
      </c>
      <c r="P583" s="46">
        <v>420</v>
      </c>
      <c r="Q583" s="46">
        <v>210</v>
      </c>
      <c r="R583" s="46">
        <v>184.8</v>
      </c>
      <c r="S583" s="46">
        <v>50</v>
      </c>
      <c r="T583" s="46">
        <v>50</v>
      </c>
      <c r="U583" s="46">
        <v>29.5</v>
      </c>
      <c r="W583" s="57">
        <v>39472</v>
      </c>
      <c r="X583" s="58">
        <v>184.8</v>
      </c>
      <c r="Y583" s="58">
        <v>29.5</v>
      </c>
      <c r="Z583" s="56">
        <f t="shared" si="38"/>
        <v>214.3</v>
      </c>
    </row>
    <row r="584" spans="1:26" x14ac:dyDescent="0.2">
      <c r="A584" s="39">
        <v>38411</v>
      </c>
      <c r="H584" s="141">
        <v>38411</v>
      </c>
      <c r="I584" s="142">
        <v>4918.1440000000002</v>
      </c>
      <c r="J584" s="142">
        <v>361.67</v>
      </c>
      <c r="K584" s="142">
        <v>5279.8140000000003</v>
      </c>
      <c r="L584" s="40"/>
      <c r="O584" s="45">
        <v>39473</v>
      </c>
      <c r="P584" s="46">
        <v>350</v>
      </c>
      <c r="Q584" s="46">
        <v>220.5</v>
      </c>
      <c r="R584" s="46">
        <v>194.04</v>
      </c>
      <c r="S584" s="46">
        <v>0</v>
      </c>
      <c r="T584" s="46">
        <v>0</v>
      </c>
      <c r="U584" s="46">
        <v>0</v>
      </c>
      <c r="W584" s="57">
        <v>39473</v>
      </c>
      <c r="X584" s="58">
        <v>194.04</v>
      </c>
      <c r="Y584" s="58">
        <v>0</v>
      </c>
      <c r="Z584" s="56">
        <f t="shared" si="38"/>
        <v>194.04</v>
      </c>
    </row>
    <row r="585" spans="1:26" x14ac:dyDescent="0.2">
      <c r="A585" s="39">
        <v>38412</v>
      </c>
      <c r="H585" s="141">
        <v>38412</v>
      </c>
      <c r="I585" s="142">
        <v>1254.4399999999998</v>
      </c>
      <c r="J585" s="142">
        <v>0</v>
      </c>
      <c r="K585" s="142">
        <v>1254.4399999999998</v>
      </c>
      <c r="L585" s="40"/>
      <c r="O585" s="45">
        <v>39474</v>
      </c>
      <c r="P585" s="46" t="s">
        <v>14</v>
      </c>
      <c r="Q585" s="46" t="s">
        <v>14</v>
      </c>
      <c r="R585" s="46" t="s">
        <v>14</v>
      </c>
      <c r="S585" s="46" t="s">
        <v>14</v>
      </c>
      <c r="T585" s="46" t="s">
        <v>14</v>
      </c>
      <c r="U585" s="46" t="s">
        <v>14</v>
      </c>
      <c r="W585" s="57">
        <v>39474</v>
      </c>
      <c r="X585" s="58" t="s">
        <v>14</v>
      </c>
      <c r="Y585" s="58" t="s">
        <v>14</v>
      </c>
      <c r="Z585" s="56"/>
    </row>
    <row r="586" spans="1:26" x14ac:dyDescent="0.2">
      <c r="A586" s="39">
        <v>38413</v>
      </c>
      <c r="H586" s="141">
        <v>38413</v>
      </c>
      <c r="I586" s="142">
        <v>201.52000000000004</v>
      </c>
      <c r="J586" s="142">
        <v>0</v>
      </c>
      <c r="K586" s="142">
        <v>201.52000000000004</v>
      </c>
      <c r="L586" s="40"/>
      <c r="O586" s="45">
        <v>39475</v>
      </c>
      <c r="P586" s="46">
        <v>25</v>
      </c>
      <c r="Q586" s="46">
        <v>15.75</v>
      </c>
      <c r="R586" s="46">
        <v>13.86</v>
      </c>
      <c r="S586" s="46">
        <v>0</v>
      </c>
      <c r="T586" s="46">
        <v>0</v>
      </c>
      <c r="U586" s="46">
        <v>0</v>
      </c>
      <c r="W586" s="57">
        <v>39475</v>
      </c>
      <c r="X586" s="58">
        <v>13.86</v>
      </c>
      <c r="Y586" s="58">
        <v>0</v>
      </c>
      <c r="Z586" s="56">
        <f>X586+Y586</f>
        <v>13.86</v>
      </c>
    </row>
    <row r="587" spans="1:26" x14ac:dyDescent="0.2">
      <c r="A587" s="39">
        <v>38414</v>
      </c>
      <c r="H587" s="141">
        <v>38414</v>
      </c>
      <c r="I587" s="142">
        <v>179.74</v>
      </c>
      <c r="J587" s="142">
        <v>0</v>
      </c>
      <c r="K587" s="142">
        <v>179.74</v>
      </c>
      <c r="L587" s="40"/>
      <c r="O587" s="45">
        <v>39476</v>
      </c>
      <c r="P587" s="46" t="s">
        <v>14</v>
      </c>
      <c r="Q587" s="46" t="s">
        <v>14</v>
      </c>
      <c r="R587" s="46" t="s">
        <v>14</v>
      </c>
      <c r="S587" s="46" t="s">
        <v>14</v>
      </c>
      <c r="T587" s="46" t="s">
        <v>14</v>
      </c>
      <c r="U587" s="46" t="s">
        <v>14</v>
      </c>
      <c r="W587" s="57">
        <v>39476</v>
      </c>
      <c r="X587" s="58" t="s">
        <v>14</v>
      </c>
      <c r="Y587" s="58" t="s">
        <v>14</v>
      </c>
      <c r="Z587" s="56"/>
    </row>
    <row r="588" spans="1:26" x14ac:dyDescent="0.2">
      <c r="A588" s="39">
        <v>38415</v>
      </c>
      <c r="H588" s="141">
        <v>38415</v>
      </c>
      <c r="I588" s="142">
        <v>535.04000000000008</v>
      </c>
      <c r="J588" s="142">
        <v>0</v>
      </c>
      <c r="K588" s="142">
        <v>535.04000000000008</v>
      </c>
      <c r="L588" s="40"/>
      <c r="O588" s="45">
        <v>39477</v>
      </c>
      <c r="P588" s="46">
        <v>700</v>
      </c>
      <c r="Q588" s="46">
        <v>441</v>
      </c>
      <c r="R588" s="46">
        <v>388.08</v>
      </c>
      <c r="S588" s="46">
        <v>210</v>
      </c>
      <c r="T588" s="46">
        <v>210</v>
      </c>
      <c r="U588" s="46">
        <v>123.9</v>
      </c>
      <c r="W588" s="57">
        <v>39477</v>
      </c>
      <c r="X588" s="58">
        <v>388.08</v>
      </c>
      <c r="Y588" s="58">
        <v>123.9</v>
      </c>
      <c r="Z588" s="56">
        <f>X588+Y588</f>
        <v>511.98</v>
      </c>
    </row>
    <row r="589" spans="1:26" x14ac:dyDescent="0.2">
      <c r="A589" s="39">
        <v>38416</v>
      </c>
      <c r="H589" s="141">
        <v>38416</v>
      </c>
      <c r="I589" s="142">
        <v>127.16</v>
      </c>
      <c r="J589" s="142">
        <v>0</v>
      </c>
      <c r="K589" s="142">
        <v>127.16</v>
      </c>
      <c r="L589" s="40"/>
      <c r="O589" s="45">
        <v>39478</v>
      </c>
      <c r="P589" s="46"/>
      <c r="Q589" s="46"/>
      <c r="R589" s="46"/>
      <c r="S589" s="46"/>
      <c r="T589" s="46"/>
      <c r="U589" s="46"/>
      <c r="W589" s="57">
        <v>39478</v>
      </c>
      <c r="X589" s="58"/>
      <c r="Y589" s="58"/>
      <c r="Z589" s="56">
        <f>X589+Y589</f>
        <v>0</v>
      </c>
    </row>
    <row r="590" spans="1:26" x14ac:dyDescent="0.2">
      <c r="A590" s="39">
        <v>38417</v>
      </c>
      <c r="H590" s="141">
        <v>38417</v>
      </c>
      <c r="I590" s="142">
        <v>94.16</v>
      </c>
      <c r="J590" s="142">
        <v>0</v>
      </c>
      <c r="K590" s="142">
        <v>94.16</v>
      </c>
      <c r="L590" s="40"/>
      <c r="O590" s="45">
        <v>39479</v>
      </c>
      <c r="P590" s="46">
        <v>2830</v>
      </c>
      <c r="Q590" s="46">
        <v>1759.5</v>
      </c>
      <c r="R590" s="46">
        <v>1548.36</v>
      </c>
      <c r="S590" s="46">
        <v>295</v>
      </c>
      <c r="T590" s="46">
        <v>295</v>
      </c>
      <c r="U590" s="46">
        <v>174.05</v>
      </c>
      <c r="W590" s="57">
        <v>39479</v>
      </c>
      <c r="X590" s="58">
        <v>1548.36</v>
      </c>
      <c r="Y590" s="58">
        <v>174.05</v>
      </c>
      <c r="Z590" s="56">
        <f>X590+Y590</f>
        <v>1722.4099999999999</v>
      </c>
    </row>
    <row r="591" spans="1:26" x14ac:dyDescent="0.2">
      <c r="A591" s="39">
        <v>38418</v>
      </c>
      <c r="H591" s="141">
        <v>38418</v>
      </c>
      <c r="I591" s="142">
        <v>424.6</v>
      </c>
      <c r="J591" s="142">
        <v>0</v>
      </c>
      <c r="K591" s="142">
        <v>424.6</v>
      </c>
      <c r="L591" s="40"/>
      <c r="O591" s="45">
        <v>39480</v>
      </c>
      <c r="P591" s="46">
        <v>1700</v>
      </c>
      <c r="Q591" s="46">
        <v>1032</v>
      </c>
      <c r="R591" s="46">
        <v>908.16</v>
      </c>
      <c r="S591" s="46">
        <v>0</v>
      </c>
      <c r="T591" s="46">
        <v>0</v>
      </c>
      <c r="U591" s="46">
        <v>0</v>
      </c>
      <c r="W591" s="57">
        <v>39480</v>
      </c>
      <c r="X591" s="58">
        <v>908.16</v>
      </c>
      <c r="Y591" s="58">
        <v>0</v>
      </c>
      <c r="Z591" s="56">
        <f>X591+Y591</f>
        <v>908.16</v>
      </c>
    </row>
    <row r="592" spans="1:26" x14ac:dyDescent="0.2">
      <c r="A592" s="39">
        <v>38419</v>
      </c>
      <c r="H592" s="141">
        <v>38419</v>
      </c>
      <c r="I592" s="142">
        <v>89.320000000000007</v>
      </c>
      <c r="J592" s="142">
        <v>0</v>
      </c>
      <c r="K592" s="142">
        <v>89.320000000000007</v>
      </c>
      <c r="L592" s="40"/>
      <c r="O592" s="45">
        <v>39481</v>
      </c>
      <c r="P592" s="46" t="s">
        <v>14</v>
      </c>
      <c r="Q592" s="46" t="s">
        <v>14</v>
      </c>
      <c r="R592" s="46" t="s">
        <v>14</v>
      </c>
      <c r="S592" s="46" t="s">
        <v>14</v>
      </c>
      <c r="T592" s="46" t="s">
        <v>14</v>
      </c>
      <c r="U592" s="46" t="s">
        <v>14</v>
      </c>
      <c r="W592" s="57">
        <v>39481</v>
      </c>
      <c r="X592" s="58" t="s">
        <v>14</v>
      </c>
      <c r="Y592" s="58" t="s">
        <v>14</v>
      </c>
      <c r="Z592" s="56"/>
    </row>
    <row r="593" spans="1:26" x14ac:dyDescent="0.2">
      <c r="A593" s="39">
        <v>38420</v>
      </c>
      <c r="H593" s="141">
        <v>38420</v>
      </c>
      <c r="I593" s="142">
        <v>79.2</v>
      </c>
      <c r="J593" s="142">
        <v>0</v>
      </c>
      <c r="K593" s="142">
        <v>79.2</v>
      </c>
      <c r="L593" s="40"/>
      <c r="O593" s="45">
        <v>39482</v>
      </c>
      <c r="P593" s="46">
        <v>1430</v>
      </c>
      <c r="Q593" s="46">
        <v>728</v>
      </c>
      <c r="R593" s="46">
        <v>640.64</v>
      </c>
      <c r="S593" s="46">
        <v>125</v>
      </c>
      <c r="T593" s="46">
        <v>125</v>
      </c>
      <c r="U593" s="46">
        <v>73.75</v>
      </c>
      <c r="W593" s="57">
        <v>39482</v>
      </c>
      <c r="X593" s="58">
        <v>640.64</v>
      </c>
      <c r="Y593" s="58">
        <v>73.75</v>
      </c>
      <c r="Z593" s="56">
        <f t="shared" ref="Z593:Z598" si="39">X593+Y593</f>
        <v>714.39</v>
      </c>
    </row>
    <row r="594" spans="1:26" x14ac:dyDescent="0.2">
      <c r="A594" s="39">
        <v>38421</v>
      </c>
      <c r="H594" s="141">
        <v>38421</v>
      </c>
      <c r="I594" s="142">
        <v>3363.5800000000004</v>
      </c>
      <c r="J594" s="142">
        <v>869.07</v>
      </c>
      <c r="K594" s="142">
        <v>4232.6499999999996</v>
      </c>
      <c r="L594" s="40"/>
      <c r="O594" s="45">
        <v>39483</v>
      </c>
      <c r="P594" s="46">
        <v>1170</v>
      </c>
      <c r="Q594" s="46">
        <v>637</v>
      </c>
      <c r="R594" s="46">
        <v>560.55999999999995</v>
      </c>
      <c r="S594" s="46">
        <v>80</v>
      </c>
      <c r="T594" s="46">
        <v>80</v>
      </c>
      <c r="U594" s="46">
        <v>47.2</v>
      </c>
      <c r="W594" s="57">
        <v>39483</v>
      </c>
      <c r="X594" s="58">
        <v>560.55999999999995</v>
      </c>
      <c r="Y594" s="58">
        <v>47.2</v>
      </c>
      <c r="Z594" s="56">
        <f t="shared" si="39"/>
        <v>607.76</v>
      </c>
    </row>
    <row r="595" spans="1:26" x14ac:dyDescent="0.2">
      <c r="A595" s="39">
        <v>38422</v>
      </c>
      <c r="H595" s="141">
        <v>38422</v>
      </c>
      <c r="I595" s="142">
        <v>3053.6</v>
      </c>
      <c r="J595" s="142">
        <v>308.57</v>
      </c>
      <c r="K595" s="142">
        <v>3362.1699999999996</v>
      </c>
      <c r="L595" s="40"/>
      <c r="O595" s="45">
        <v>39484</v>
      </c>
      <c r="P595" s="46">
        <v>3605</v>
      </c>
      <c r="Q595" s="46">
        <v>2156.75</v>
      </c>
      <c r="R595" s="46">
        <v>1897.94</v>
      </c>
      <c r="S595" s="46">
        <v>555</v>
      </c>
      <c r="T595" s="46">
        <v>555</v>
      </c>
      <c r="U595" s="46">
        <v>327.45</v>
      </c>
      <c r="W595" s="57">
        <v>39484</v>
      </c>
      <c r="X595" s="58">
        <v>1897.94</v>
      </c>
      <c r="Y595" s="58">
        <v>327.45</v>
      </c>
      <c r="Z595" s="56">
        <f t="shared" si="39"/>
        <v>2225.39</v>
      </c>
    </row>
    <row r="596" spans="1:26" x14ac:dyDescent="0.2">
      <c r="A596" s="39">
        <v>38423</v>
      </c>
      <c r="H596" s="141">
        <v>38423</v>
      </c>
      <c r="I596" s="142">
        <v>1069.6400000000001</v>
      </c>
      <c r="J596" s="142">
        <v>0</v>
      </c>
      <c r="K596" s="142">
        <v>1069.6400000000001</v>
      </c>
      <c r="L596" s="40"/>
      <c r="O596" s="45">
        <v>39485</v>
      </c>
      <c r="P596" s="46">
        <v>550</v>
      </c>
      <c r="Q596" s="46">
        <v>275</v>
      </c>
      <c r="R596" s="46">
        <v>242</v>
      </c>
      <c r="S596" s="46">
        <v>0</v>
      </c>
      <c r="T596" s="46">
        <v>0</v>
      </c>
      <c r="U596" s="46">
        <v>0</v>
      </c>
      <c r="W596" s="57">
        <v>39485</v>
      </c>
      <c r="X596" s="58">
        <v>242</v>
      </c>
      <c r="Y596" s="58">
        <v>0</v>
      </c>
      <c r="Z596" s="56">
        <f t="shared" si="39"/>
        <v>242</v>
      </c>
    </row>
    <row r="597" spans="1:26" x14ac:dyDescent="0.2">
      <c r="A597" s="39">
        <v>38424</v>
      </c>
      <c r="H597" s="141">
        <v>38424</v>
      </c>
      <c r="I597" s="142">
        <v>79.2</v>
      </c>
      <c r="J597" s="142">
        <v>0</v>
      </c>
      <c r="K597" s="142">
        <v>79.2</v>
      </c>
      <c r="L597" s="40"/>
      <c r="O597" s="45">
        <v>39486</v>
      </c>
      <c r="P597" s="46">
        <v>3190</v>
      </c>
      <c r="Q597" s="46">
        <v>1855</v>
      </c>
      <c r="R597" s="46">
        <v>1632.4</v>
      </c>
      <c r="S597" s="46">
        <v>260</v>
      </c>
      <c r="T597" s="46">
        <v>260</v>
      </c>
      <c r="U597" s="46">
        <v>153.4</v>
      </c>
      <c r="W597" s="57">
        <v>39486</v>
      </c>
      <c r="X597" s="58">
        <v>1632.4</v>
      </c>
      <c r="Y597" s="58">
        <v>153.4</v>
      </c>
      <c r="Z597" s="56">
        <f t="shared" si="39"/>
        <v>1785.8000000000002</v>
      </c>
    </row>
    <row r="598" spans="1:26" x14ac:dyDescent="0.2">
      <c r="A598" s="39">
        <v>38425</v>
      </c>
      <c r="H598" s="141">
        <v>38425</v>
      </c>
      <c r="I598" s="142">
        <v>159.28</v>
      </c>
      <c r="J598" s="142">
        <v>0</v>
      </c>
      <c r="K598" s="142">
        <v>159.28</v>
      </c>
      <c r="L598" s="40"/>
      <c r="O598" s="45">
        <v>39487</v>
      </c>
      <c r="P598" s="46">
        <v>370</v>
      </c>
      <c r="Q598" s="46">
        <v>225.3</v>
      </c>
      <c r="R598" s="46">
        <v>198.26400000000001</v>
      </c>
      <c r="S598" s="46">
        <v>30</v>
      </c>
      <c r="T598" s="46">
        <v>30</v>
      </c>
      <c r="U598" s="46">
        <v>17.7</v>
      </c>
      <c r="W598" s="57">
        <v>39487</v>
      </c>
      <c r="X598" s="58">
        <v>198.26400000000001</v>
      </c>
      <c r="Y598" s="58">
        <v>17.7</v>
      </c>
      <c r="Z598" s="56">
        <f t="shared" si="39"/>
        <v>215.964</v>
      </c>
    </row>
    <row r="599" spans="1:26" x14ac:dyDescent="0.2">
      <c r="A599" s="39">
        <v>38426</v>
      </c>
      <c r="H599" s="141">
        <v>38426</v>
      </c>
      <c r="I599" s="142">
        <v>388.08</v>
      </c>
      <c r="J599" s="142">
        <v>0</v>
      </c>
      <c r="K599" s="142">
        <v>388.08</v>
      </c>
      <c r="L599" s="40"/>
      <c r="O599" s="45">
        <v>39488</v>
      </c>
      <c r="P599" s="46" t="s">
        <v>14</v>
      </c>
      <c r="Q599" s="46" t="s">
        <v>14</v>
      </c>
      <c r="R599" s="46" t="s">
        <v>14</v>
      </c>
      <c r="S599" s="46" t="s">
        <v>14</v>
      </c>
      <c r="T599" s="46" t="s">
        <v>14</v>
      </c>
      <c r="U599" s="46" t="s">
        <v>14</v>
      </c>
      <c r="W599" s="57">
        <v>39488</v>
      </c>
      <c r="X599" s="58" t="s">
        <v>14</v>
      </c>
      <c r="Y599" s="58" t="s">
        <v>14</v>
      </c>
      <c r="Z599" s="56"/>
    </row>
    <row r="600" spans="1:26" x14ac:dyDescent="0.2">
      <c r="A600" s="39">
        <v>38427</v>
      </c>
      <c r="H600" s="141">
        <v>38427</v>
      </c>
      <c r="I600" s="142">
        <v>471.24</v>
      </c>
      <c r="J600" s="142">
        <v>17.7</v>
      </c>
      <c r="K600" s="142">
        <v>488.93999999999994</v>
      </c>
      <c r="L600" s="40"/>
      <c r="O600" s="45">
        <v>39489</v>
      </c>
      <c r="P600" s="46">
        <v>200</v>
      </c>
      <c r="Q600" s="46">
        <v>100</v>
      </c>
      <c r="R600" s="46">
        <v>88</v>
      </c>
      <c r="S600" s="46">
        <v>85</v>
      </c>
      <c r="T600" s="46">
        <v>85</v>
      </c>
      <c r="U600" s="46">
        <v>50.15</v>
      </c>
      <c r="W600" s="57">
        <v>39489</v>
      </c>
      <c r="X600" s="58">
        <v>88</v>
      </c>
      <c r="Y600" s="58">
        <v>50.15</v>
      </c>
      <c r="Z600" s="56">
        <f t="shared" ref="Z600:Z605" si="40">X600+Y600</f>
        <v>138.15</v>
      </c>
    </row>
    <row r="601" spans="1:26" x14ac:dyDescent="0.2">
      <c r="A601" s="39">
        <v>38428</v>
      </c>
      <c r="H601" s="141">
        <v>38428</v>
      </c>
      <c r="I601" s="142">
        <v>2632.96</v>
      </c>
      <c r="J601" s="142">
        <v>442.49999999999994</v>
      </c>
      <c r="K601" s="142">
        <v>3075.46</v>
      </c>
      <c r="L601" s="40"/>
      <c r="O601" s="45">
        <v>39490</v>
      </c>
      <c r="P601" s="46">
        <v>1200</v>
      </c>
      <c r="Q601" s="46">
        <v>671.5</v>
      </c>
      <c r="R601" s="46">
        <v>590.91999999999996</v>
      </c>
      <c r="S601" s="46">
        <v>335</v>
      </c>
      <c r="T601" s="46">
        <v>335</v>
      </c>
      <c r="U601" s="46">
        <v>197.65</v>
      </c>
      <c r="W601" s="57">
        <v>39490</v>
      </c>
      <c r="X601" s="58">
        <v>590.91999999999996</v>
      </c>
      <c r="Y601" s="58">
        <v>197.65</v>
      </c>
      <c r="Z601" s="56">
        <f t="shared" si="40"/>
        <v>788.56999999999994</v>
      </c>
    </row>
    <row r="602" spans="1:26" x14ac:dyDescent="0.2">
      <c r="A602" s="39">
        <v>38429</v>
      </c>
      <c r="H602" s="141">
        <v>38429</v>
      </c>
      <c r="I602" s="142">
        <v>2416.48</v>
      </c>
      <c r="J602" s="142">
        <v>0</v>
      </c>
      <c r="K602" s="142">
        <v>2416.48</v>
      </c>
      <c r="L602" s="40"/>
      <c r="O602" s="45">
        <v>39491</v>
      </c>
      <c r="P602" s="46">
        <v>1570</v>
      </c>
      <c r="Q602" s="46">
        <v>960.5</v>
      </c>
      <c r="R602" s="46">
        <v>845.24</v>
      </c>
      <c r="S602" s="46">
        <v>100</v>
      </c>
      <c r="T602" s="46">
        <v>100</v>
      </c>
      <c r="U602" s="46">
        <v>59</v>
      </c>
      <c r="W602" s="57">
        <v>39491</v>
      </c>
      <c r="X602" s="58">
        <v>845.24</v>
      </c>
      <c r="Y602" s="58">
        <v>59</v>
      </c>
      <c r="Z602" s="56">
        <f t="shared" si="40"/>
        <v>904.24</v>
      </c>
    </row>
    <row r="603" spans="1:26" x14ac:dyDescent="0.2">
      <c r="A603" s="39">
        <v>38430</v>
      </c>
      <c r="H603" s="141">
        <v>38430</v>
      </c>
      <c r="I603" s="142">
        <v>185.68</v>
      </c>
      <c r="J603" s="142">
        <v>30.089999999999996</v>
      </c>
      <c r="K603" s="142">
        <v>215.76999999999998</v>
      </c>
      <c r="L603" s="40"/>
      <c r="O603" s="45">
        <v>39492</v>
      </c>
      <c r="P603" s="46">
        <v>960</v>
      </c>
      <c r="Q603" s="46">
        <v>480</v>
      </c>
      <c r="R603" s="46">
        <v>422.4</v>
      </c>
      <c r="S603" s="46">
        <v>0</v>
      </c>
      <c r="T603" s="46">
        <v>0</v>
      </c>
      <c r="U603" s="46">
        <v>0</v>
      </c>
      <c r="W603" s="57">
        <v>39492</v>
      </c>
      <c r="X603" s="58">
        <v>422.4</v>
      </c>
      <c r="Y603" s="58">
        <v>0</v>
      </c>
      <c r="Z603" s="56">
        <f t="shared" si="40"/>
        <v>422.4</v>
      </c>
    </row>
    <row r="604" spans="1:26" x14ac:dyDescent="0.2">
      <c r="A604" s="39">
        <v>38431</v>
      </c>
      <c r="H604" s="141">
        <v>38431</v>
      </c>
      <c r="I604" s="142">
        <v>128.04000000000002</v>
      </c>
      <c r="J604" s="142">
        <v>0</v>
      </c>
      <c r="K604" s="142">
        <v>128.04000000000002</v>
      </c>
      <c r="L604" s="40"/>
      <c r="O604" s="45">
        <v>39493</v>
      </c>
      <c r="P604" s="46">
        <v>1190</v>
      </c>
      <c r="Q604" s="46">
        <v>725</v>
      </c>
      <c r="R604" s="46">
        <v>638</v>
      </c>
      <c r="S604" s="46">
        <v>0</v>
      </c>
      <c r="T604" s="46">
        <v>0</v>
      </c>
      <c r="U604" s="46">
        <v>0</v>
      </c>
      <c r="W604" s="57">
        <v>39493</v>
      </c>
      <c r="X604" s="58">
        <v>638</v>
      </c>
      <c r="Y604" s="58">
        <v>0</v>
      </c>
      <c r="Z604" s="56">
        <f t="shared" si="40"/>
        <v>638</v>
      </c>
    </row>
    <row r="605" spans="1:26" x14ac:dyDescent="0.2">
      <c r="A605" s="39">
        <v>38432</v>
      </c>
      <c r="H605" s="141">
        <v>38432</v>
      </c>
      <c r="I605" s="142">
        <v>606.1</v>
      </c>
      <c r="J605" s="142">
        <v>0</v>
      </c>
      <c r="K605" s="142">
        <v>606.1</v>
      </c>
      <c r="L605" s="40"/>
      <c r="O605" s="45">
        <v>39494</v>
      </c>
      <c r="P605" s="46">
        <v>0</v>
      </c>
      <c r="Q605" s="46">
        <v>0</v>
      </c>
      <c r="R605" s="46">
        <v>0</v>
      </c>
      <c r="S605" s="46">
        <v>245</v>
      </c>
      <c r="T605" s="46">
        <v>245</v>
      </c>
      <c r="U605" s="46">
        <v>144.55000000000001</v>
      </c>
      <c r="W605" s="57">
        <v>39494</v>
      </c>
      <c r="X605" s="58">
        <v>0</v>
      </c>
      <c r="Y605" s="58">
        <v>144.55000000000001</v>
      </c>
      <c r="Z605" s="56">
        <f t="shared" si="40"/>
        <v>144.55000000000001</v>
      </c>
    </row>
    <row r="606" spans="1:26" x14ac:dyDescent="0.2">
      <c r="A606" s="39">
        <v>38433</v>
      </c>
      <c r="H606" s="141">
        <v>38433</v>
      </c>
      <c r="I606" s="142">
        <v>550.88</v>
      </c>
      <c r="J606" s="142">
        <v>0</v>
      </c>
      <c r="K606" s="142">
        <v>550.88</v>
      </c>
      <c r="L606" s="40"/>
      <c r="O606" s="45">
        <v>39495</v>
      </c>
      <c r="P606" s="46" t="s">
        <v>14</v>
      </c>
      <c r="Q606" s="46" t="s">
        <v>14</v>
      </c>
      <c r="R606" s="46" t="s">
        <v>14</v>
      </c>
      <c r="S606" s="46" t="s">
        <v>14</v>
      </c>
      <c r="T606" s="46" t="s">
        <v>14</v>
      </c>
      <c r="U606" s="46" t="s">
        <v>14</v>
      </c>
      <c r="W606" s="57">
        <v>39495</v>
      </c>
      <c r="X606" s="58" t="s">
        <v>14</v>
      </c>
      <c r="Y606" s="58" t="s">
        <v>14</v>
      </c>
      <c r="Z606" s="56"/>
    </row>
    <row r="607" spans="1:26" x14ac:dyDescent="0.2">
      <c r="A607" s="39">
        <v>38434</v>
      </c>
      <c r="H607" s="141">
        <v>38434</v>
      </c>
      <c r="I607" s="142">
        <v>142.56</v>
      </c>
      <c r="J607" s="142">
        <v>0</v>
      </c>
      <c r="K607" s="142">
        <v>142.56</v>
      </c>
      <c r="L607" s="40"/>
      <c r="O607" s="45">
        <v>39496</v>
      </c>
      <c r="P607" s="46">
        <v>630</v>
      </c>
      <c r="Q607" s="46">
        <v>357.25</v>
      </c>
      <c r="R607" s="46">
        <v>314.38</v>
      </c>
      <c r="S607" s="46">
        <v>215</v>
      </c>
      <c r="T607" s="46">
        <v>215</v>
      </c>
      <c r="U607" s="46">
        <v>126.85</v>
      </c>
      <c r="W607" s="57">
        <v>39496</v>
      </c>
      <c r="X607" s="58">
        <v>314.38</v>
      </c>
      <c r="Y607" s="58">
        <v>126.85</v>
      </c>
      <c r="Z607" s="56">
        <f>X607+Y607</f>
        <v>441.23</v>
      </c>
    </row>
    <row r="608" spans="1:26" x14ac:dyDescent="0.2">
      <c r="A608" s="39">
        <v>38435</v>
      </c>
      <c r="H608" s="141">
        <v>38435</v>
      </c>
      <c r="I608" s="142">
        <v>430.76</v>
      </c>
      <c r="J608" s="142">
        <v>0</v>
      </c>
      <c r="K608" s="142">
        <v>430.76</v>
      </c>
      <c r="L608" s="40"/>
      <c r="O608" s="45">
        <v>39497</v>
      </c>
      <c r="P608" s="46">
        <v>985</v>
      </c>
      <c r="Q608" s="46">
        <v>603</v>
      </c>
      <c r="R608" s="46">
        <v>530.64</v>
      </c>
      <c r="S608" s="46">
        <v>0</v>
      </c>
      <c r="T608" s="46">
        <v>0</v>
      </c>
      <c r="U608" s="46">
        <v>0</v>
      </c>
      <c r="W608" s="57">
        <v>39497</v>
      </c>
      <c r="X608" s="58">
        <v>530.64</v>
      </c>
      <c r="Y608" s="58">
        <v>0</v>
      </c>
      <c r="Z608" s="56">
        <f>X608+Y608</f>
        <v>530.64</v>
      </c>
    </row>
    <row r="609" spans="1:26" x14ac:dyDescent="0.2">
      <c r="A609" s="39">
        <v>38436</v>
      </c>
      <c r="H609" s="141">
        <v>38436</v>
      </c>
      <c r="I609" s="142">
        <v>104.28</v>
      </c>
      <c r="J609" s="142">
        <v>0</v>
      </c>
      <c r="K609" s="142">
        <v>104.28</v>
      </c>
      <c r="L609" s="40"/>
      <c r="O609" s="45">
        <v>39498</v>
      </c>
      <c r="P609" s="46">
        <v>165</v>
      </c>
      <c r="Q609" s="46">
        <v>82.5</v>
      </c>
      <c r="R609" s="46">
        <v>72.599999999999994</v>
      </c>
      <c r="S609" s="46">
        <v>0</v>
      </c>
      <c r="T609" s="46">
        <v>0</v>
      </c>
      <c r="U609" s="46">
        <v>0</v>
      </c>
      <c r="W609" s="57">
        <v>39498</v>
      </c>
      <c r="X609" s="58">
        <v>72.599999999999994</v>
      </c>
      <c r="Y609" s="58">
        <v>0</v>
      </c>
      <c r="Z609" s="56">
        <f>X609+Y609</f>
        <v>72.599999999999994</v>
      </c>
    </row>
    <row r="610" spans="1:26" x14ac:dyDescent="0.2">
      <c r="A610" s="39">
        <v>38437</v>
      </c>
      <c r="H610" s="141">
        <v>38437</v>
      </c>
      <c r="I610" s="142">
        <v>320.76</v>
      </c>
      <c r="J610" s="142">
        <v>0</v>
      </c>
      <c r="K610" s="142">
        <v>320.76</v>
      </c>
      <c r="L610" s="40"/>
      <c r="O610" s="45">
        <v>39499</v>
      </c>
      <c r="P610" s="46">
        <v>155</v>
      </c>
      <c r="Q610" s="46">
        <v>77.5</v>
      </c>
      <c r="R610" s="46">
        <v>68.2</v>
      </c>
      <c r="S610" s="46">
        <v>0</v>
      </c>
      <c r="T610" s="46">
        <v>0</v>
      </c>
      <c r="U610" s="46">
        <v>0</v>
      </c>
      <c r="W610" s="57">
        <v>39499</v>
      </c>
      <c r="X610" s="58">
        <v>68.2</v>
      </c>
      <c r="Y610" s="58">
        <v>0</v>
      </c>
      <c r="Z610" s="56">
        <f>X610+Y610</f>
        <v>68.2</v>
      </c>
    </row>
    <row r="611" spans="1:26" x14ac:dyDescent="0.2">
      <c r="A611" s="39">
        <v>38438</v>
      </c>
      <c r="H611" s="141">
        <v>38438</v>
      </c>
      <c r="I611" s="142">
        <v>417.56</v>
      </c>
      <c r="J611" s="142">
        <v>0</v>
      </c>
      <c r="K611" s="142">
        <v>417.56</v>
      </c>
      <c r="L611" s="40"/>
      <c r="O611" s="45">
        <v>39500</v>
      </c>
      <c r="P611" s="46" t="s">
        <v>14</v>
      </c>
      <c r="Q611" s="46" t="s">
        <v>14</v>
      </c>
      <c r="R611" s="46" t="s">
        <v>14</v>
      </c>
      <c r="S611" s="46" t="s">
        <v>14</v>
      </c>
      <c r="T611" s="46" t="s">
        <v>14</v>
      </c>
      <c r="U611" s="46" t="s">
        <v>14</v>
      </c>
      <c r="W611" s="57">
        <v>39500</v>
      </c>
      <c r="X611" s="58" t="s">
        <v>14</v>
      </c>
      <c r="Y611" s="58" t="s">
        <v>14</v>
      </c>
      <c r="Z611" s="56"/>
    </row>
    <row r="612" spans="1:26" x14ac:dyDescent="0.2">
      <c r="A612" s="39">
        <v>38439</v>
      </c>
      <c r="H612" s="141">
        <v>38439</v>
      </c>
      <c r="I612" s="142">
        <v>120.56</v>
      </c>
      <c r="J612" s="142">
        <v>0</v>
      </c>
      <c r="K612" s="142">
        <v>120.56</v>
      </c>
      <c r="L612" s="40"/>
      <c r="O612" s="45">
        <v>39501</v>
      </c>
      <c r="P612" s="46">
        <v>80</v>
      </c>
      <c r="Q612" s="46">
        <v>40</v>
      </c>
      <c r="R612" s="46">
        <v>35.200000000000003</v>
      </c>
      <c r="S612" s="46">
        <v>0</v>
      </c>
      <c r="T612" s="46">
        <v>0</v>
      </c>
      <c r="U612" s="46">
        <v>0</v>
      </c>
      <c r="W612" s="57">
        <v>39501</v>
      </c>
      <c r="X612" s="58">
        <v>35.200000000000003</v>
      </c>
      <c r="Y612" s="58">
        <v>0</v>
      </c>
      <c r="Z612" s="56">
        <f>X612+Y612</f>
        <v>35.200000000000003</v>
      </c>
    </row>
    <row r="613" spans="1:26" x14ac:dyDescent="0.2">
      <c r="A613" s="39">
        <v>38441</v>
      </c>
      <c r="H613" s="141">
        <v>38441</v>
      </c>
      <c r="I613" s="142">
        <v>4.4000000000000004</v>
      </c>
      <c r="J613" s="142">
        <v>0</v>
      </c>
      <c r="K613" s="142">
        <v>4.4000000000000004</v>
      </c>
      <c r="L613" s="40"/>
      <c r="O613" s="45">
        <v>39502</v>
      </c>
      <c r="P613" s="46" t="s">
        <v>14</v>
      </c>
      <c r="Q613" s="46" t="s">
        <v>14</v>
      </c>
      <c r="R613" s="46" t="s">
        <v>14</v>
      </c>
      <c r="S613" s="46" t="s">
        <v>14</v>
      </c>
      <c r="T613" s="46" t="s">
        <v>14</v>
      </c>
      <c r="U613" s="46" t="s">
        <v>14</v>
      </c>
      <c r="W613" s="57">
        <v>39502</v>
      </c>
      <c r="X613" s="58" t="s">
        <v>14</v>
      </c>
      <c r="Y613" s="58" t="s">
        <v>14</v>
      </c>
      <c r="Z613" s="56"/>
    </row>
    <row r="614" spans="1:26" x14ac:dyDescent="0.2">
      <c r="A614" s="39">
        <v>38442</v>
      </c>
      <c r="H614" s="141">
        <v>38442</v>
      </c>
      <c r="I614" s="142">
        <v>7.48</v>
      </c>
      <c r="J614" s="142">
        <v>0</v>
      </c>
      <c r="K614" s="142">
        <v>7.48</v>
      </c>
      <c r="L614" s="40"/>
      <c r="O614" s="45">
        <v>39503</v>
      </c>
      <c r="P614" s="46">
        <v>1050</v>
      </c>
      <c r="Q614" s="46">
        <v>525</v>
      </c>
      <c r="R614" s="46">
        <v>462</v>
      </c>
      <c r="S614" s="46">
        <v>280</v>
      </c>
      <c r="T614" s="46">
        <v>280</v>
      </c>
      <c r="U614" s="46">
        <v>165.2</v>
      </c>
      <c r="W614" s="57">
        <v>39503</v>
      </c>
      <c r="X614" s="58">
        <v>462</v>
      </c>
      <c r="Y614" s="58">
        <v>165.2</v>
      </c>
      <c r="Z614" s="56">
        <f>X614+Y614</f>
        <v>627.20000000000005</v>
      </c>
    </row>
    <row r="615" spans="1:26" x14ac:dyDescent="0.2">
      <c r="A615" s="39">
        <v>38671</v>
      </c>
      <c r="H615" s="141">
        <v>38671</v>
      </c>
      <c r="I615" s="142">
        <v>73.92</v>
      </c>
      <c r="J615" s="142">
        <v>0</v>
      </c>
      <c r="K615" s="142">
        <v>73.92</v>
      </c>
      <c r="L615" s="40"/>
      <c r="O615" s="45">
        <v>39504</v>
      </c>
      <c r="P615" s="46">
        <v>1685</v>
      </c>
      <c r="Q615" s="46">
        <v>985.5</v>
      </c>
      <c r="R615" s="46">
        <v>867.24</v>
      </c>
      <c r="S615" s="46">
        <v>60</v>
      </c>
      <c r="T615" s="46">
        <v>60</v>
      </c>
      <c r="U615" s="46">
        <v>35.4</v>
      </c>
      <c r="W615" s="57">
        <v>39504</v>
      </c>
      <c r="X615" s="58">
        <v>867.24</v>
      </c>
      <c r="Y615" s="58">
        <v>35.4</v>
      </c>
      <c r="Z615" s="56">
        <f>X615+Y615</f>
        <v>902.64</v>
      </c>
    </row>
    <row r="616" spans="1:26" x14ac:dyDescent="0.2">
      <c r="A616" s="39">
        <v>38672</v>
      </c>
      <c r="H616" s="141">
        <v>38672</v>
      </c>
      <c r="I616" s="142">
        <v>3783.119999999999</v>
      </c>
      <c r="J616" s="142">
        <v>189.98000000000002</v>
      </c>
      <c r="K616" s="142">
        <v>3973.099999999999</v>
      </c>
      <c r="L616" s="40"/>
      <c r="O616" s="45">
        <v>39505</v>
      </c>
      <c r="P616" s="46">
        <v>60</v>
      </c>
      <c r="Q616" s="46">
        <v>30</v>
      </c>
      <c r="R616" s="46">
        <v>26.4</v>
      </c>
      <c r="S616" s="46">
        <v>0</v>
      </c>
      <c r="T616" s="46">
        <v>0</v>
      </c>
      <c r="U616" s="46">
        <v>0</v>
      </c>
      <c r="W616" s="57">
        <v>39505</v>
      </c>
      <c r="X616" s="58">
        <v>26.4</v>
      </c>
      <c r="Y616" s="58">
        <v>0</v>
      </c>
      <c r="Z616" s="56">
        <f>X616+Y616</f>
        <v>26.4</v>
      </c>
    </row>
    <row r="617" spans="1:26" x14ac:dyDescent="0.2">
      <c r="A617" s="39">
        <v>38673</v>
      </c>
      <c r="H617" s="141">
        <v>38673</v>
      </c>
      <c r="I617" s="142">
        <v>816.6400000000001</v>
      </c>
      <c r="J617" s="142">
        <v>22.419999999999998</v>
      </c>
      <c r="K617" s="142">
        <v>839.06000000000006</v>
      </c>
      <c r="L617" s="40"/>
      <c r="O617" s="45">
        <v>39506</v>
      </c>
      <c r="P617" s="46">
        <v>919</v>
      </c>
      <c r="Q617" s="46">
        <v>483.42</v>
      </c>
      <c r="R617" s="46">
        <v>425.40960000000001</v>
      </c>
      <c r="S617" s="46">
        <v>275</v>
      </c>
      <c r="T617" s="46">
        <v>275</v>
      </c>
      <c r="U617" s="46">
        <v>162.25</v>
      </c>
      <c r="W617" s="57">
        <v>39506</v>
      </c>
      <c r="X617" s="58">
        <v>425.40960000000001</v>
      </c>
      <c r="Y617" s="58">
        <v>162.25</v>
      </c>
      <c r="Z617" s="56">
        <f>X617+Y617</f>
        <v>587.65959999999995</v>
      </c>
    </row>
    <row r="618" spans="1:26" x14ac:dyDescent="0.2">
      <c r="A618" s="39">
        <v>38674</v>
      </c>
      <c r="H618" s="141">
        <v>38674</v>
      </c>
      <c r="I618" s="142">
        <v>1427.36</v>
      </c>
      <c r="J618" s="142">
        <v>35.4</v>
      </c>
      <c r="K618" s="142">
        <v>1462.76</v>
      </c>
      <c r="L618" s="40"/>
      <c r="O618" s="45">
        <v>39507</v>
      </c>
      <c r="P618" s="46"/>
      <c r="Q618" s="46"/>
      <c r="R618" s="46"/>
      <c r="S618" s="46"/>
      <c r="T618" s="46"/>
      <c r="U618" s="46"/>
      <c r="W618" s="57">
        <v>39507</v>
      </c>
      <c r="X618" s="58"/>
      <c r="Y618" s="58"/>
      <c r="Z618" s="56">
        <f>X618+Y618</f>
        <v>0</v>
      </c>
    </row>
    <row r="619" spans="1:26" x14ac:dyDescent="0.2">
      <c r="A619" s="39">
        <v>38675</v>
      </c>
      <c r="H619" s="141">
        <v>38675</v>
      </c>
      <c r="I619" s="142">
        <v>333.52</v>
      </c>
      <c r="J619" s="142">
        <v>0</v>
      </c>
      <c r="K619" s="142">
        <v>333.52</v>
      </c>
      <c r="L619" s="40"/>
      <c r="O619" s="45">
        <v>39508</v>
      </c>
      <c r="P619" s="46" t="s">
        <v>14</v>
      </c>
      <c r="Q619" s="46" t="s">
        <v>14</v>
      </c>
      <c r="R619" s="46" t="s">
        <v>14</v>
      </c>
      <c r="S619" s="46" t="s">
        <v>14</v>
      </c>
      <c r="T619" s="46" t="s">
        <v>14</v>
      </c>
      <c r="U619" s="46" t="s">
        <v>14</v>
      </c>
      <c r="W619" s="57">
        <v>39508</v>
      </c>
      <c r="X619" s="58" t="s">
        <v>14</v>
      </c>
      <c r="Y619" s="58" t="s">
        <v>14</v>
      </c>
      <c r="Z619" s="56"/>
    </row>
    <row r="620" spans="1:26" x14ac:dyDescent="0.2">
      <c r="A620" s="39">
        <v>38676</v>
      </c>
      <c r="H620" s="141">
        <v>38676</v>
      </c>
      <c r="I620" s="142">
        <v>158.4</v>
      </c>
      <c r="J620" s="142">
        <v>0</v>
      </c>
      <c r="K620" s="142">
        <v>158.4</v>
      </c>
      <c r="L620" s="40"/>
      <c r="O620" s="45">
        <v>39509</v>
      </c>
      <c r="P620" s="46" t="s">
        <v>14</v>
      </c>
      <c r="Q620" s="46" t="s">
        <v>14</v>
      </c>
      <c r="R620" s="46" t="s">
        <v>14</v>
      </c>
      <c r="S620" s="46" t="s">
        <v>14</v>
      </c>
      <c r="T620" s="46" t="s">
        <v>14</v>
      </c>
      <c r="U620" s="46" t="s">
        <v>14</v>
      </c>
      <c r="W620" s="57">
        <v>39509</v>
      </c>
      <c r="X620" s="58" t="s">
        <v>14</v>
      </c>
      <c r="Y620" s="58" t="s">
        <v>14</v>
      </c>
      <c r="Z620" s="56"/>
    </row>
    <row r="621" spans="1:26" x14ac:dyDescent="0.2">
      <c r="A621" s="39">
        <v>38677</v>
      </c>
      <c r="H621" s="141">
        <v>38677</v>
      </c>
      <c r="I621" s="142">
        <v>13.2</v>
      </c>
      <c r="J621" s="142">
        <v>0</v>
      </c>
      <c r="K621" s="142">
        <v>13.2</v>
      </c>
      <c r="L621" s="40"/>
      <c r="O621" s="45">
        <v>39510</v>
      </c>
      <c r="P621" s="46">
        <v>760</v>
      </c>
      <c r="Q621" s="46">
        <v>380</v>
      </c>
      <c r="R621" s="46">
        <v>334.4</v>
      </c>
      <c r="S621" s="46">
        <v>0</v>
      </c>
      <c r="T621" s="46">
        <v>0</v>
      </c>
      <c r="U621" s="46">
        <v>0</v>
      </c>
      <c r="W621" s="57">
        <v>39510</v>
      </c>
      <c r="X621" s="58">
        <v>334.4</v>
      </c>
      <c r="Y621" s="58">
        <v>0</v>
      </c>
      <c r="Z621" s="56">
        <f>X621+Y621</f>
        <v>334.4</v>
      </c>
    </row>
    <row r="622" spans="1:26" x14ac:dyDescent="0.2">
      <c r="A622" s="39">
        <v>38679</v>
      </c>
      <c r="H622" s="141">
        <v>38679</v>
      </c>
      <c r="I622" s="142">
        <v>9863.92</v>
      </c>
      <c r="J622" s="142">
        <v>1535.18</v>
      </c>
      <c r="K622" s="142">
        <v>11399.1</v>
      </c>
      <c r="L622" s="40"/>
      <c r="O622" s="45">
        <v>39511</v>
      </c>
      <c r="P622" s="46">
        <v>25</v>
      </c>
      <c r="Q622" s="46">
        <v>12.5</v>
      </c>
      <c r="R622" s="46">
        <v>11</v>
      </c>
      <c r="S622" s="46">
        <v>0</v>
      </c>
      <c r="T622" s="46">
        <v>0</v>
      </c>
      <c r="U622" s="46">
        <v>0</v>
      </c>
      <c r="W622" s="57">
        <v>39511</v>
      </c>
      <c r="X622" s="58">
        <v>11</v>
      </c>
      <c r="Y622" s="58">
        <v>0</v>
      </c>
      <c r="Z622" s="56">
        <f>X622+Y622</f>
        <v>11</v>
      </c>
    </row>
    <row r="623" spans="1:26" x14ac:dyDescent="0.2">
      <c r="A623" s="39">
        <v>38680</v>
      </c>
      <c r="H623" s="141">
        <v>38680</v>
      </c>
      <c r="I623" s="142">
        <v>551.76</v>
      </c>
      <c r="J623" s="142">
        <v>0</v>
      </c>
      <c r="K623" s="142">
        <v>551.76</v>
      </c>
      <c r="L623" s="40"/>
      <c r="O623" s="45">
        <v>39512</v>
      </c>
      <c r="P623" s="46">
        <v>172</v>
      </c>
      <c r="Q623" s="46">
        <v>86</v>
      </c>
      <c r="R623" s="46">
        <v>75.680000000000007</v>
      </c>
      <c r="S623" s="46">
        <v>75</v>
      </c>
      <c r="T623" s="46">
        <v>75</v>
      </c>
      <c r="U623" s="46">
        <v>44.25</v>
      </c>
      <c r="W623" s="57">
        <v>39512</v>
      </c>
      <c r="X623" s="58">
        <v>75.680000000000007</v>
      </c>
      <c r="Y623" s="58">
        <v>44.25</v>
      </c>
      <c r="Z623" s="56">
        <f>X623+Y623</f>
        <v>119.93</v>
      </c>
    </row>
    <row r="624" spans="1:26" x14ac:dyDescent="0.2">
      <c r="A624" s="39">
        <v>38681</v>
      </c>
      <c r="H624" s="141">
        <v>38681</v>
      </c>
      <c r="I624" s="142">
        <v>6867.52</v>
      </c>
      <c r="J624" s="142">
        <v>1769.9999999999998</v>
      </c>
      <c r="K624" s="142">
        <v>8637.5199999999986</v>
      </c>
      <c r="L624" s="40"/>
      <c r="O624" s="45">
        <v>39513</v>
      </c>
      <c r="P624" s="46">
        <v>200</v>
      </c>
      <c r="Q624" s="46">
        <v>100</v>
      </c>
      <c r="R624" s="46">
        <v>88</v>
      </c>
      <c r="S624" s="46">
        <v>0</v>
      </c>
      <c r="T624" s="46">
        <v>0</v>
      </c>
      <c r="U624" s="46">
        <v>0</v>
      </c>
      <c r="W624" s="57">
        <v>39513</v>
      </c>
      <c r="X624" s="58">
        <v>88</v>
      </c>
      <c r="Y624" s="58">
        <v>0</v>
      </c>
      <c r="Z624" s="56">
        <f>X624+Y624</f>
        <v>88</v>
      </c>
    </row>
    <row r="625" spans="1:26" x14ac:dyDescent="0.2">
      <c r="A625" s="39">
        <v>38682</v>
      </c>
      <c r="H625" s="141">
        <v>38682</v>
      </c>
      <c r="I625" s="142">
        <v>2730.639999999999</v>
      </c>
      <c r="J625" s="142">
        <v>0</v>
      </c>
      <c r="K625" s="142">
        <v>2730.639999999999</v>
      </c>
      <c r="L625" s="40"/>
      <c r="O625" s="45">
        <v>39514</v>
      </c>
      <c r="P625" s="46" t="s">
        <v>14</v>
      </c>
      <c r="Q625" s="46" t="s">
        <v>14</v>
      </c>
      <c r="R625" s="46" t="s">
        <v>14</v>
      </c>
      <c r="S625" s="46" t="s">
        <v>14</v>
      </c>
      <c r="T625" s="46" t="s">
        <v>14</v>
      </c>
      <c r="U625" s="46" t="s">
        <v>14</v>
      </c>
      <c r="W625" s="57">
        <v>39514</v>
      </c>
      <c r="X625" s="58" t="s">
        <v>14</v>
      </c>
      <c r="Y625" s="58" t="s">
        <v>14</v>
      </c>
      <c r="Z625" s="56"/>
    </row>
    <row r="626" spans="1:26" x14ac:dyDescent="0.2">
      <c r="A626" s="39">
        <v>38683</v>
      </c>
      <c r="H626" s="141">
        <v>38683</v>
      </c>
      <c r="I626" s="142">
        <v>73.040000000000006</v>
      </c>
      <c r="J626" s="142">
        <v>0</v>
      </c>
      <c r="K626" s="142">
        <v>73.040000000000006</v>
      </c>
      <c r="L626" s="40"/>
      <c r="O626" s="45">
        <v>39515</v>
      </c>
      <c r="P626" s="46" t="s">
        <v>14</v>
      </c>
      <c r="Q626" s="46" t="s">
        <v>14</v>
      </c>
      <c r="R626" s="46" t="s">
        <v>14</v>
      </c>
      <c r="S626" s="46" t="s">
        <v>14</v>
      </c>
      <c r="T626" s="46" t="s">
        <v>14</v>
      </c>
      <c r="U626" s="46" t="s">
        <v>14</v>
      </c>
      <c r="W626" s="57">
        <v>39515</v>
      </c>
      <c r="X626" s="58" t="s">
        <v>14</v>
      </c>
      <c r="Y626" s="58" t="s">
        <v>14</v>
      </c>
      <c r="Z626" s="56"/>
    </row>
    <row r="627" spans="1:26" x14ac:dyDescent="0.2">
      <c r="A627" s="39">
        <v>38684</v>
      </c>
      <c r="H627" s="141">
        <v>38684</v>
      </c>
      <c r="I627" s="142">
        <v>14.96</v>
      </c>
      <c r="J627" s="142">
        <v>0</v>
      </c>
      <c r="K627" s="142">
        <v>14.96</v>
      </c>
      <c r="L627" s="40"/>
      <c r="O627" s="45">
        <v>39516</v>
      </c>
      <c r="P627" s="46" t="s">
        <v>14</v>
      </c>
      <c r="Q627" s="46" t="s">
        <v>14</v>
      </c>
      <c r="R627" s="46" t="s">
        <v>14</v>
      </c>
      <c r="S627" s="46" t="s">
        <v>14</v>
      </c>
      <c r="T627" s="46" t="s">
        <v>14</v>
      </c>
      <c r="U627" s="46" t="s">
        <v>14</v>
      </c>
      <c r="W627" s="57">
        <v>39516</v>
      </c>
      <c r="X627" s="58" t="s">
        <v>14</v>
      </c>
      <c r="Y627" s="58" t="s">
        <v>14</v>
      </c>
      <c r="Z627" s="56"/>
    </row>
    <row r="628" spans="1:26" x14ac:dyDescent="0.2">
      <c r="A628" s="39">
        <v>38685</v>
      </c>
      <c r="H628" s="141">
        <v>38685</v>
      </c>
      <c r="I628" s="142">
        <v>3241.92</v>
      </c>
      <c r="J628" s="142">
        <v>53.099999999999994</v>
      </c>
      <c r="K628" s="142">
        <v>3295.0200000000004</v>
      </c>
      <c r="L628" s="40"/>
      <c r="O628" s="45">
        <v>39517</v>
      </c>
      <c r="P628" s="46">
        <v>12</v>
      </c>
      <c r="Q628" s="46">
        <v>6</v>
      </c>
      <c r="R628" s="46">
        <v>5.28</v>
      </c>
      <c r="S628" s="46">
        <v>0</v>
      </c>
      <c r="T628" s="46">
        <v>0</v>
      </c>
      <c r="U628" s="46">
        <v>0</v>
      </c>
      <c r="W628" s="57">
        <v>39517</v>
      </c>
      <c r="X628" s="58">
        <v>5.28</v>
      </c>
      <c r="Y628" s="58">
        <v>0</v>
      </c>
      <c r="Z628" s="56">
        <f>X628+Y628</f>
        <v>5.28</v>
      </c>
    </row>
    <row r="629" spans="1:26" x14ac:dyDescent="0.2">
      <c r="A629" s="39">
        <v>38686</v>
      </c>
      <c r="H629" s="141">
        <v>38686</v>
      </c>
      <c r="I629" s="142">
        <v>626.56000000000006</v>
      </c>
      <c r="J629" s="142">
        <v>29.5</v>
      </c>
      <c r="K629" s="142">
        <v>656.06000000000006</v>
      </c>
      <c r="L629" s="40"/>
      <c r="O629" s="45">
        <v>39518</v>
      </c>
      <c r="P629" s="46">
        <v>120</v>
      </c>
      <c r="Q629" s="46">
        <v>60</v>
      </c>
      <c r="R629" s="46">
        <v>52.8</v>
      </c>
      <c r="S629" s="46">
        <v>0</v>
      </c>
      <c r="T629" s="46">
        <v>0</v>
      </c>
      <c r="U629" s="46">
        <v>0</v>
      </c>
      <c r="W629" s="57">
        <v>39518</v>
      </c>
      <c r="X629" s="58">
        <v>52.8</v>
      </c>
      <c r="Y629" s="58">
        <v>0</v>
      </c>
      <c r="Z629" s="56">
        <f>X629+Y629</f>
        <v>52.8</v>
      </c>
    </row>
    <row r="630" spans="1:26" x14ac:dyDescent="0.2">
      <c r="A630" s="39">
        <v>38687</v>
      </c>
      <c r="H630" s="141">
        <v>38687</v>
      </c>
      <c r="I630" s="142">
        <v>4079.68</v>
      </c>
      <c r="J630" s="142">
        <v>1052.56</v>
      </c>
      <c r="K630" s="142">
        <v>5132.2400000000007</v>
      </c>
      <c r="L630" s="40"/>
      <c r="O630" s="45">
        <v>39519</v>
      </c>
      <c r="P630" s="46" t="s">
        <v>14</v>
      </c>
      <c r="Q630" s="46" t="s">
        <v>14</v>
      </c>
      <c r="R630" s="46" t="s">
        <v>14</v>
      </c>
      <c r="S630" s="46" t="s">
        <v>14</v>
      </c>
      <c r="T630" s="46" t="s">
        <v>14</v>
      </c>
      <c r="U630" s="46" t="s">
        <v>14</v>
      </c>
      <c r="W630" s="57">
        <v>39519</v>
      </c>
      <c r="X630" s="58" t="s">
        <v>14</v>
      </c>
      <c r="Y630" s="58" t="s">
        <v>14</v>
      </c>
      <c r="Z630" s="56"/>
    </row>
    <row r="631" spans="1:26" x14ac:dyDescent="0.2">
      <c r="A631" s="39">
        <v>38688</v>
      </c>
      <c r="H631" s="141">
        <v>38688</v>
      </c>
      <c r="I631" s="142">
        <v>81.84</v>
      </c>
      <c r="J631" s="142">
        <v>0</v>
      </c>
      <c r="K631" s="142">
        <v>81.84</v>
      </c>
      <c r="L631" s="40"/>
      <c r="O631" s="45">
        <v>39520</v>
      </c>
      <c r="P631" s="46">
        <v>80</v>
      </c>
      <c r="Q631" s="46">
        <v>40</v>
      </c>
      <c r="R631" s="46">
        <v>35.200000000000003</v>
      </c>
      <c r="S631" s="46">
        <v>0</v>
      </c>
      <c r="T631" s="46">
        <v>0</v>
      </c>
      <c r="U631" s="46">
        <v>0</v>
      </c>
      <c r="W631" s="57">
        <v>39520</v>
      </c>
      <c r="X631" s="58">
        <v>35.200000000000003</v>
      </c>
      <c r="Y631" s="58">
        <v>0</v>
      </c>
      <c r="Z631" s="56">
        <f>X631+Y631</f>
        <v>35.200000000000003</v>
      </c>
    </row>
    <row r="632" spans="1:26" x14ac:dyDescent="0.2">
      <c r="A632" s="39">
        <v>38689</v>
      </c>
      <c r="H632" s="141">
        <v>38689</v>
      </c>
      <c r="I632" s="142">
        <v>2929.52</v>
      </c>
      <c r="J632" s="142">
        <v>502.09</v>
      </c>
      <c r="K632" s="142">
        <v>3431.61</v>
      </c>
      <c r="L632" s="40"/>
      <c r="O632" s="45">
        <v>39521</v>
      </c>
      <c r="P632" s="46">
        <v>60</v>
      </c>
      <c r="Q632" s="46">
        <v>30</v>
      </c>
      <c r="R632" s="46">
        <v>26.4</v>
      </c>
      <c r="S632" s="46">
        <v>0</v>
      </c>
      <c r="T632" s="46">
        <v>0</v>
      </c>
      <c r="U632" s="46">
        <v>0</v>
      </c>
      <c r="W632" s="57">
        <v>39521</v>
      </c>
      <c r="X632" s="58">
        <v>26.4</v>
      </c>
      <c r="Y632" s="58">
        <v>0</v>
      </c>
      <c r="Z632" s="56">
        <f>X632+Y632</f>
        <v>26.4</v>
      </c>
    </row>
    <row r="633" spans="1:26" x14ac:dyDescent="0.2">
      <c r="A633" s="39">
        <v>38690</v>
      </c>
      <c r="H633" s="141">
        <v>38690</v>
      </c>
      <c r="I633" s="142">
        <v>3762.44</v>
      </c>
      <c r="J633" s="142">
        <v>113.86999999999999</v>
      </c>
      <c r="K633" s="142">
        <v>3876.31</v>
      </c>
      <c r="L633" s="40"/>
      <c r="O633" s="45">
        <v>39522</v>
      </c>
      <c r="P633" s="46">
        <v>40</v>
      </c>
      <c r="Q633" s="46">
        <v>20</v>
      </c>
      <c r="R633" s="46">
        <v>17.600000000000001</v>
      </c>
      <c r="S633" s="46">
        <v>0</v>
      </c>
      <c r="T633" s="46">
        <v>0</v>
      </c>
      <c r="U633" s="46">
        <v>0</v>
      </c>
      <c r="W633" s="57">
        <v>39522</v>
      </c>
      <c r="X633" s="58">
        <v>17.600000000000001</v>
      </c>
      <c r="Y633" s="58">
        <v>0</v>
      </c>
      <c r="Z633" s="56">
        <f>X633+Y633</f>
        <v>17.600000000000001</v>
      </c>
    </row>
    <row r="634" spans="1:26" x14ac:dyDescent="0.2">
      <c r="A634" s="39">
        <v>38691</v>
      </c>
      <c r="H634" s="141">
        <v>38691</v>
      </c>
      <c r="I634" s="142">
        <v>534.16</v>
      </c>
      <c r="J634" s="142">
        <v>0</v>
      </c>
      <c r="K634" s="142">
        <v>534.16</v>
      </c>
      <c r="L634" s="40"/>
      <c r="O634" s="45">
        <v>39523</v>
      </c>
      <c r="P634" s="46" t="s">
        <v>14</v>
      </c>
      <c r="Q634" s="46" t="s">
        <v>14</v>
      </c>
      <c r="R634" s="46" t="s">
        <v>14</v>
      </c>
      <c r="S634" s="46" t="s">
        <v>14</v>
      </c>
      <c r="T634" s="46" t="s">
        <v>14</v>
      </c>
      <c r="U634" s="46" t="s">
        <v>14</v>
      </c>
      <c r="W634" s="57">
        <v>39523</v>
      </c>
      <c r="X634" s="58" t="s">
        <v>14</v>
      </c>
      <c r="Y634" s="58" t="s">
        <v>14</v>
      </c>
      <c r="Z634" s="56"/>
    </row>
    <row r="635" spans="1:26" x14ac:dyDescent="0.2">
      <c r="A635" s="39">
        <v>38692</v>
      </c>
      <c r="H635" s="141">
        <v>38692</v>
      </c>
      <c r="I635" s="142">
        <v>294.36</v>
      </c>
      <c r="J635" s="142">
        <v>0</v>
      </c>
      <c r="K635" s="142">
        <v>294.36</v>
      </c>
      <c r="L635" s="40"/>
      <c r="O635" s="45">
        <v>39524</v>
      </c>
      <c r="P635" s="46">
        <v>11</v>
      </c>
      <c r="Q635" s="46">
        <v>5.5</v>
      </c>
      <c r="R635" s="46">
        <v>4.84</v>
      </c>
      <c r="S635" s="46">
        <v>0</v>
      </c>
      <c r="T635" s="46">
        <v>0</v>
      </c>
      <c r="U635" s="46">
        <v>0</v>
      </c>
      <c r="W635" s="57">
        <v>39524</v>
      </c>
      <c r="X635" s="58">
        <v>4.84</v>
      </c>
      <c r="Y635" s="58">
        <v>0</v>
      </c>
      <c r="Z635" s="56">
        <f>X635+Y635</f>
        <v>4.84</v>
      </c>
    </row>
    <row r="636" spans="1:26" x14ac:dyDescent="0.2">
      <c r="A636" s="39">
        <v>38693</v>
      </c>
      <c r="H636" s="141">
        <v>38693</v>
      </c>
      <c r="I636" s="142">
        <v>318.56000000000006</v>
      </c>
      <c r="J636" s="142">
        <v>0</v>
      </c>
      <c r="K636" s="142">
        <v>318.56000000000006</v>
      </c>
      <c r="L636" s="40"/>
      <c r="O636" s="45">
        <v>39525</v>
      </c>
      <c r="P636" s="46" t="s">
        <v>14</v>
      </c>
      <c r="Q636" s="46" t="s">
        <v>14</v>
      </c>
      <c r="R636" s="46" t="s">
        <v>14</v>
      </c>
      <c r="S636" s="46" t="s">
        <v>14</v>
      </c>
      <c r="T636" s="46" t="s">
        <v>14</v>
      </c>
      <c r="U636" s="46" t="s">
        <v>14</v>
      </c>
      <c r="W636" s="57">
        <v>39525</v>
      </c>
      <c r="X636" s="58" t="s">
        <v>14</v>
      </c>
      <c r="Y636" s="58" t="s">
        <v>14</v>
      </c>
      <c r="Z636" s="56"/>
    </row>
    <row r="637" spans="1:26" x14ac:dyDescent="0.2">
      <c r="A637" s="39">
        <v>38694</v>
      </c>
      <c r="H637" s="141">
        <v>38694</v>
      </c>
      <c r="I637" s="142">
        <v>4362.16</v>
      </c>
      <c r="J637" s="142">
        <v>998.86999999999989</v>
      </c>
      <c r="K637" s="142">
        <v>5361.0299999999988</v>
      </c>
      <c r="L637" s="40"/>
      <c r="O637" s="45">
        <v>39526</v>
      </c>
      <c r="P637" s="46" t="s">
        <v>14</v>
      </c>
      <c r="Q637" s="46" t="s">
        <v>14</v>
      </c>
      <c r="R637" s="46" t="s">
        <v>14</v>
      </c>
      <c r="S637" s="46" t="s">
        <v>14</v>
      </c>
      <c r="T637" s="46" t="s">
        <v>14</v>
      </c>
      <c r="U637" s="46" t="s">
        <v>14</v>
      </c>
      <c r="W637" s="57">
        <v>39526</v>
      </c>
      <c r="X637" s="58" t="s">
        <v>14</v>
      </c>
      <c r="Y637" s="58" t="s">
        <v>14</v>
      </c>
      <c r="Z637" s="56"/>
    </row>
    <row r="638" spans="1:26" x14ac:dyDescent="0.2">
      <c r="A638" s="39">
        <v>38695</v>
      </c>
      <c r="H638" s="141">
        <v>38695</v>
      </c>
      <c r="I638" s="142">
        <v>3663.88</v>
      </c>
      <c r="J638" s="142">
        <v>0</v>
      </c>
      <c r="K638" s="142">
        <v>3663.88</v>
      </c>
      <c r="L638" s="40"/>
      <c r="O638" s="45">
        <v>39527</v>
      </c>
      <c r="P638" s="46" t="s">
        <v>14</v>
      </c>
      <c r="Q638" s="46" t="s">
        <v>14</v>
      </c>
      <c r="R638" s="46" t="s">
        <v>14</v>
      </c>
      <c r="S638" s="46" t="s">
        <v>14</v>
      </c>
      <c r="T638" s="46" t="s">
        <v>14</v>
      </c>
      <c r="U638" s="46" t="s">
        <v>14</v>
      </c>
      <c r="W638" s="57">
        <v>39527</v>
      </c>
      <c r="X638" s="58" t="s">
        <v>14</v>
      </c>
      <c r="Y638" s="58" t="s">
        <v>14</v>
      </c>
      <c r="Z638" s="56"/>
    </row>
    <row r="639" spans="1:26" x14ac:dyDescent="0.2">
      <c r="A639" s="39">
        <v>38696</v>
      </c>
      <c r="H639" s="141">
        <v>38696</v>
      </c>
      <c r="I639" s="142">
        <v>1871.3200000000002</v>
      </c>
      <c r="J639" s="142">
        <v>436.01</v>
      </c>
      <c r="K639" s="142">
        <v>2307.33</v>
      </c>
      <c r="L639" s="40"/>
      <c r="O639" s="45">
        <v>39528</v>
      </c>
      <c r="P639" s="46">
        <v>700</v>
      </c>
      <c r="Q639" s="46">
        <v>350</v>
      </c>
      <c r="R639" s="46">
        <v>308</v>
      </c>
      <c r="S639" s="46">
        <v>0</v>
      </c>
      <c r="T639" s="46">
        <v>0</v>
      </c>
      <c r="U639" s="46">
        <v>0</v>
      </c>
      <c r="W639" s="57">
        <v>39528</v>
      </c>
      <c r="X639" s="58">
        <v>308</v>
      </c>
      <c r="Y639" s="58">
        <v>0</v>
      </c>
      <c r="Z639" s="56">
        <f>X639+Y639</f>
        <v>308</v>
      </c>
    </row>
    <row r="640" spans="1:26" x14ac:dyDescent="0.2">
      <c r="A640" s="39">
        <v>38697</v>
      </c>
      <c r="H640" s="141">
        <v>38697</v>
      </c>
      <c r="I640" s="142">
        <v>1311.6399999999999</v>
      </c>
      <c r="J640" s="142">
        <v>38.35</v>
      </c>
      <c r="K640" s="142">
        <v>1349.99</v>
      </c>
      <c r="L640" s="40"/>
      <c r="O640" s="45">
        <v>39529</v>
      </c>
      <c r="P640" s="46" t="s">
        <v>14</v>
      </c>
      <c r="Q640" s="46" t="s">
        <v>14</v>
      </c>
      <c r="R640" s="46" t="s">
        <v>14</v>
      </c>
      <c r="S640" s="46" t="s">
        <v>14</v>
      </c>
      <c r="T640" s="46" t="s">
        <v>14</v>
      </c>
      <c r="U640" s="46" t="s">
        <v>14</v>
      </c>
      <c r="W640" s="57">
        <v>39529</v>
      </c>
      <c r="X640" s="58" t="s">
        <v>14</v>
      </c>
      <c r="Y640" s="58" t="s">
        <v>14</v>
      </c>
      <c r="Z640" s="56"/>
    </row>
    <row r="641" spans="1:26" x14ac:dyDescent="0.2">
      <c r="A641" s="39">
        <v>38698</v>
      </c>
      <c r="H641" s="141">
        <v>38698</v>
      </c>
      <c r="I641" s="142">
        <v>804.32</v>
      </c>
      <c r="J641" s="142">
        <v>0</v>
      </c>
      <c r="K641" s="142">
        <v>804.32</v>
      </c>
      <c r="L641" s="40"/>
      <c r="O641" s="45">
        <v>39530</v>
      </c>
      <c r="P641" s="46" t="s">
        <v>14</v>
      </c>
      <c r="Q641" s="46" t="s">
        <v>14</v>
      </c>
      <c r="R641" s="46" t="s">
        <v>14</v>
      </c>
      <c r="S641" s="46" t="s">
        <v>14</v>
      </c>
      <c r="T641" s="46" t="s">
        <v>14</v>
      </c>
      <c r="U641" s="46" t="s">
        <v>14</v>
      </c>
      <c r="W641" s="57">
        <v>39530</v>
      </c>
      <c r="X641" s="58" t="s">
        <v>14</v>
      </c>
      <c r="Y641" s="58" t="s">
        <v>14</v>
      </c>
      <c r="Z641" s="56"/>
    </row>
    <row r="642" spans="1:26" x14ac:dyDescent="0.2">
      <c r="A642" s="39">
        <v>38699</v>
      </c>
      <c r="H642" s="141">
        <v>38699</v>
      </c>
      <c r="I642" s="142">
        <v>264.88</v>
      </c>
      <c r="J642" s="142">
        <v>0</v>
      </c>
      <c r="K642" s="142">
        <v>264.88</v>
      </c>
      <c r="L642" s="40"/>
      <c r="O642" s="45">
        <v>39531</v>
      </c>
      <c r="P642" s="46">
        <v>12</v>
      </c>
      <c r="Q642" s="46">
        <v>6</v>
      </c>
      <c r="R642" s="46">
        <v>5.28</v>
      </c>
      <c r="S642" s="46">
        <v>0</v>
      </c>
      <c r="T642" s="46">
        <v>0</v>
      </c>
      <c r="U642" s="46">
        <v>0</v>
      </c>
      <c r="W642" s="57">
        <v>39531</v>
      </c>
      <c r="X642" s="58">
        <v>5.28</v>
      </c>
      <c r="Y642" s="58">
        <v>0</v>
      </c>
      <c r="Z642" s="56">
        <f>X642+Y642</f>
        <v>5.28</v>
      </c>
    </row>
    <row r="643" spans="1:26" x14ac:dyDescent="0.2">
      <c r="A643" s="39">
        <v>38700</v>
      </c>
      <c r="H643" s="141">
        <v>38700</v>
      </c>
      <c r="I643" s="142">
        <v>6593.4</v>
      </c>
      <c r="J643" s="142">
        <v>1900.3899999999999</v>
      </c>
      <c r="K643" s="142">
        <v>8493.7899999999991</v>
      </c>
      <c r="L643" s="40"/>
      <c r="O643" s="45">
        <v>39532</v>
      </c>
      <c r="P643" s="46" t="s">
        <v>14</v>
      </c>
      <c r="Q643" s="46" t="s">
        <v>14</v>
      </c>
      <c r="R643" s="46" t="s">
        <v>14</v>
      </c>
      <c r="S643" s="46" t="s">
        <v>14</v>
      </c>
      <c r="T643" s="46" t="s">
        <v>14</v>
      </c>
      <c r="U643" s="46" t="s">
        <v>14</v>
      </c>
      <c r="W643" s="57">
        <v>39532</v>
      </c>
      <c r="X643" s="58" t="s">
        <v>14</v>
      </c>
      <c r="Y643" s="58" t="s">
        <v>14</v>
      </c>
      <c r="Z643" s="56"/>
    </row>
    <row r="644" spans="1:26" x14ac:dyDescent="0.2">
      <c r="A644" s="39">
        <v>38701</v>
      </c>
      <c r="H644" s="141">
        <v>38701</v>
      </c>
      <c r="I644" s="142">
        <v>1391.72</v>
      </c>
      <c r="J644" s="142">
        <v>149.85999999999999</v>
      </c>
      <c r="K644" s="142">
        <v>1541.5800000000002</v>
      </c>
      <c r="L644" s="40"/>
      <c r="O644" s="45">
        <v>39533</v>
      </c>
      <c r="P644" s="46" t="s">
        <v>14</v>
      </c>
      <c r="Q644" s="46" t="s">
        <v>14</v>
      </c>
      <c r="R644" s="46" t="s">
        <v>14</v>
      </c>
      <c r="S644" s="46" t="s">
        <v>14</v>
      </c>
      <c r="T644" s="46" t="s">
        <v>14</v>
      </c>
      <c r="U644" s="46" t="s">
        <v>14</v>
      </c>
      <c r="W644" s="57">
        <v>39533</v>
      </c>
      <c r="X644" s="58" t="s">
        <v>14</v>
      </c>
      <c r="Y644" s="58" t="s">
        <v>14</v>
      </c>
      <c r="Z644" s="56"/>
    </row>
    <row r="645" spans="1:26" x14ac:dyDescent="0.2">
      <c r="A645" s="39">
        <v>38702</v>
      </c>
      <c r="H645" s="141">
        <v>38702</v>
      </c>
      <c r="I645" s="142">
        <v>3168.0000000000005</v>
      </c>
      <c r="J645" s="142">
        <v>513.89</v>
      </c>
      <c r="K645" s="142">
        <v>3681.89</v>
      </c>
      <c r="L645" s="40"/>
      <c r="O645" s="45">
        <v>39534</v>
      </c>
      <c r="P645" s="46">
        <v>240</v>
      </c>
      <c r="Q645" s="46">
        <v>120</v>
      </c>
      <c r="R645" s="46">
        <v>105.6</v>
      </c>
      <c r="S645" s="46">
        <v>0</v>
      </c>
      <c r="T645" s="46">
        <v>0</v>
      </c>
      <c r="U645" s="46">
        <v>0</v>
      </c>
      <c r="W645" s="57">
        <v>39534</v>
      </c>
      <c r="X645" s="58">
        <v>105.6</v>
      </c>
      <c r="Y645" s="58">
        <v>0</v>
      </c>
      <c r="Z645" s="56">
        <f>X645+Y645</f>
        <v>105.6</v>
      </c>
    </row>
    <row r="646" spans="1:26" x14ac:dyDescent="0.2">
      <c r="A646" s="39">
        <v>38703</v>
      </c>
      <c r="H646" s="141">
        <v>38703</v>
      </c>
      <c r="I646" s="142">
        <v>472.56</v>
      </c>
      <c r="J646" s="142">
        <v>0</v>
      </c>
      <c r="K646" s="142">
        <v>472.56</v>
      </c>
      <c r="L646" s="40"/>
      <c r="O646" s="45">
        <v>39535</v>
      </c>
      <c r="P646" s="46" t="s">
        <v>14</v>
      </c>
      <c r="Q646" s="46" t="s">
        <v>14</v>
      </c>
      <c r="R646" s="46" t="s">
        <v>14</v>
      </c>
      <c r="S646" s="46" t="s">
        <v>14</v>
      </c>
      <c r="T646" s="46" t="s">
        <v>14</v>
      </c>
      <c r="U646" s="46" t="s">
        <v>14</v>
      </c>
      <c r="W646" s="57">
        <v>39535</v>
      </c>
      <c r="X646" s="58" t="s">
        <v>14</v>
      </c>
      <c r="Y646" s="58" t="s">
        <v>14</v>
      </c>
      <c r="Z646" s="56"/>
    </row>
    <row r="647" spans="1:26" x14ac:dyDescent="0.2">
      <c r="A647" s="39">
        <v>38704</v>
      </c>
      <c r="H647" s="141">
        <v>38704</v>
      </c>
      <c r="I647" s="142">
        <v>672.32</v>
      </c>
      <c r="J647" s="142">
        <v>0</v>
      </c>
      <c r="K647" s="142">
        <v>672.32</v>
      </c>
      <c r="L647" s="40"/>
      <c r="O647" s="45">
        <v>39536</v>
      </c>
      <c r="P647" s="46">
        <v>55</v>
      </c>
      <c r="Q647" s="46">
        <v>27.5</v>
      </c>
      <c r="R647" s="46">
        <v>24.2</v>
      </c>
      <c r="S647" s="46">
        <v>0</v>
      </c>
      <c r="T647" s="46">
        <v>0</v>
      </c>
      <c r="U647" s="46">
        <v>0</v>
      </c>
      <c r="W647" s="57">
        <v>39536</v>
      </c>
      <c r="X647" s="58">
        <v>24.2</v>
      </c>
      <c r="Y647" s="58">
        <v>0</v>
      </c>
      <c r="Z647" s="56">
        <f>X647+Y647</f>
        <v>24.2</v>
      </c>
    </row>
    <row r="648" spans="1:26" x14ac:dyDescent="0.2">
      <c r="A648" s="39">
        <v>38705</v>
      </c>
      <c r="H648" s="141">
        <v>38705</v>
      </c>
      <c r="I648" s="142">
        <v>506.44000000000005</v>
      </c>
      <c r="J648" s="142">
        <v>0</v>
      </c>
      <c r="K648" s="142">
        <v>506.44000000000005</v>
      </c>
      <c r="L648" s="40"/>
      <c r="O648" s="45">
        <v>39537</v>
      </c>
      <c r="P648" s="46" t="s">
        <v>14</v>
      </c>
      <c r="Q648" s="46" t="s">
        <v>14</v>
      </c>
      <c r="R648" s="46" t="s">
        <v>14</v>
      </c>
      <c r="S648" s="46" t="s">
        <v>14</v>
      </c>
      <c r="W648" s="57">
        <v>39537</v>
      </c>
      <c r="X648" s="58" t="s">
        <v>14</v>
      </c>
      <c r="Y648" s="56"/>
      <c r="Z648" s="56"/>
    </row>
    <row r="649" spans="1:26" x14ac:dyDescent="0.2">
      <c r="A649" s="39">
        <v>38706</v>
      </c>
      <c r="H649" s="141">
        <v>38706</v>
      </c>
      <c r="I649" s="142">
        <v>741.4</v>
      </c>
      <c r="J649" s="142">
        <v>0</v>
      </c>
      <c r="K649" s="142">
        <v>741.4</v>
      </c>
      <c r="L649" s="40"/>
      <c r="O649" s="45">
        <v>39538</v>
      </c>
      <c r="P649" s="46" t="s">
        <v>14</v>
      </c>
      <c r="Q649" s="46" t="s">
        <v>14</v>
      </c>
      <c r="R649" s="46" t="s">
        <v>14</v>
      </c>
      <c r="S649" s="46" t="s">
        <v>14</v>
      </c>
      <c r="W649" s="57">
        <v>39538</v>
      </c>
      <c r="X649" s="58" t="s">
        <v>14</v>
      </c>
      <c r="Y649" s="56"/>
      <c r="Z649" s="56"/>
    </row>
    <row r="650" spans="1:26" x14ac:dyDescent="0.2">
      <c r="A650" s="39">
        <v>38707</v>
      </c>
      <c r="H650" s="141">
        <v>38707</v>
      </c>
      <c r="I650" s="142">
        <v>1477.96</v>
      </c>
      <c r="J650" s="142">
        <v>0</v>
      </c>
      <c r="K650" s="142">
        <v>1477.96</v>
      </c>
      <c r="L650" s="40"/>
      <c r="W650" s="83">
        <v>39769</v>
      </c>
      <c r="X650" s="85">
        <v>246.84</v>
      </c>
      <c r="Y650" s="85">
        <v>0</v>
      </c>
      <c r="Z650" s="85">
        <v>246.84</v>
      </c>
    </row>
    <row r="651" spans="1:26" x14ac:dyDescent="0.2">
      <c r="A651" s="39">
        <v>38708</v>
      </c>
      <c r="H651" s="141">
        <v>38708</v>
      </c>
      <c r="I651" s="142">
        <v>616.44000000000005</v>
      </c>
      <c r="J651" s="142">
        <v>0</v>
      </c>
      <c r="K651" s="142">
        <v>616.44000000000005</v>
      </c>
      <c r="L651" s="40"/>
      <c r="W651" s="83">
        <v>39776</v>
      </c>
      <c r="X651" s="85">
        <v>1668.7439999999999</v>
      </c>
      <c r="Y651" s="81">
        <v>0</v>
      </c>
      <c r="Z651" s="85">
        <v>1668.7439999999999</v>
      </c>
    </row>
    <row r="652" spans="1:26" x14ac:dyDescent="0.2">
      <c r="A652" s="39">
        <v>38709</v>
      </c>
      <c r="H652" s="141">
        <v>38709</v>
      </c>
      <c r="I652" s="142">
        <v>60.72</v>
      </c>
      <c r="J652" s="142">
        <v>0</v>
      </c>
      <c r="K652" s="142">
        <v>60.72</v>
      </c>
      <c r="L652" s="40"/>
      <c r="W652" s="83">
        <v>39777</v>
      </c>
      <c r="X652" s="85">
        <v>61.6</v>
      </c>
      <c r="Y652" s="81">
        <v>0</v>
      </c>
      <c r="Z652" s="85">
        <v>61.6</v>
      </c>
    </row>
    <row r="653" spans="1:26" x14ac:dyDescent="0.2">
      <c r="A653" s="39">
        <v>38710</v>
      </c>
      <c r="H653" s="141">
        <v>38710</v>
      </c>
      <c r="I653" s="142">
        <v>167.2</v>
      </c>
      <c r="J653" s="142">
        <v>0</v>
      </c>
      <c r="K653" s="142">
        <v>167.2</v>
      </c>
      <c r="L653" s="40"/>
      <c r="W653" s="83">
        <v>39778</v>
      </c>
      <c r="X653" s="85">
        <v>50.6</v>
      </c>
      <c r="Y653" s="81">
        <v>0</v>
      </c>
      <c r="Z653" s="85">
        <v>50.6</v>
      </c>
    </row>
    <row r="654" spans="1:26" x14ac:dyDescent="0.2">
      <c r="A654" s="39">
        <v>38711</v>
      </c>
      <c r="H654" s="141">
        <v>38711</v>
      </c>
      <c r="I654" s="142">
        <v>276.76</v>
      </c>
      <c r="J654" s="142">
        <v>0</v>
      </c>
      <c r="K654" s="142">
        <v>276.76</v>
      </c>
      <c r="L654" s="40"/>
      <c r="W654" s="83">
        <v>39780</v>
      </c>
      <c r="X654" s="85">
        <v>22</v>
      </c>
      <c r="Y654" s="81">
        <v>0</v>
      </c>
      <c r="Z654" s="85">
        <v>22</v>
      </c>
    </row>
    <row r="655" spans="1:26" x14ac:dyDescent="0.2">
      <c r="A655" s="39">
        <v>38712</v>
      </c>
      <c r="H655" s="141">
        <v>38712</v>
      </c>
      <c r="I655" s="142">
        <v>190.51999999999998</v>
      </c>
      <c r="J655" s="142">
        <v>0</v>
      </c>
      <c r="K655" s="142">
        <v>190.51999999999998</v>
      </c>
      <c r="L655" s="40"/>
      <c r="W655" s="83">
        <v>39781</v>
      </c>
      <c r="X655" s="85">
        <v>11</v>
      </c>
      <c r="Y655" s="81">
        <v>0</v>
      </c>
      <c r="Z655" s="85">
        <v>11</v>
      </c>
    </row>
    <row r="656" spans="1:26" x14ac:dyDescent="0.2">
      <c r="A656" s="39">
        <v>38713</v>
      </c>
      <c r="H656" s="141">
        <v>38713</v>
      </c>
      <c r="I656" s="142">
        <v>323.83999999999997</v>
      </c>
      <c r="J656" s="142">
        <v>0</v>
      </c>
      <c r="K656" s="142">
        <v>323.83999999999997</v>
      </c>
      <c r="L656" s="40"/>
      <c r="W656" s="83">
        <v>39816</v>
      </c>
      <c r="X656" s="85">
        <v>0</v>
      </c>
      <c r="Y656" s="81">
        <v>70.8</v>
      </c>
      <c r="Z656" s="85">
        <v>70.8</v>
      </c>
    </row>
    <row r="657" spans="1:26" x14ac:dyDescent="0.2">
      <c r="A657" s="39">
        <v>38714</v>
      </c>
      <c r="H657" s="141">
        <v>38714</v>
      </c>
      <c r="I657" s="142">
        <v>275.88</v>
      </c>
      <c r="J657" s="142">
        <v>0</v>
      </c>
      <c r="K657" s="142">
        <v>275.88</v>
      </c>
      <c r="L657" s="40"/>
      <c r="W657" s="83">
        <v>39817</v>
      </c>
      <c r="X657" s="85">
        <v>22</v>
      </c>
      <c r="Y657" s="81">
        <v>0</v>
      </c>
      <c r="Z657" s="85">
        <v>22</v>
      </c>
    </row>
    <row r="658" spans="1:26" x14ac:dyDescent="0.2">
      <c r="A658" s="39">
        <v>38715</v>
      </c>
      <c r="H658" s="141">
        <v>38715</v>
      </c>
      <c r="I658" s="142">
        <v>53.239999999999995</v>
      </c>
      <c r="J658" s="142">
        <v>0</v>
      </c>
      <c r="K658" s="142">
        <v>53.239999999999995</v>
      </c>
      <c r="L658" s="40"/>
      <c r="W658" s="83">
        <v>39818</v>
      </c>
      <c r="X658" s="85">
        <v>55.44</v>
      </c>
      <c r="Y658" s="81">
        <v>0</v>
      </c>
      <c r="Z658" s="85">
        <v>55.44</v>
      </c>
    </row>
    <row r="659" spans="1:26" x14ac:dyDescent="0.2">
      <c r="A659" s="39">
        <v>38716</v>
      </c>
      <c r="H659" s="141">
        <v>38716</v>
      </c>
      <c r="I659" s="142">
        <v>1720.3999999999999</v>
      </c>
      <c r="J659" s="142">
        <v>432.46999999999997</v>
      </c>
      <c r="K659" s="142">
        <v>2152.87</v>
      </c>
      <c r="L659" s="40"/>
      <c r="W659" s="83">
        <v>39819</v>
      </c>
      <c r="X659" s="85">
        <v>575.96</v>
      </c>
      <c r="Y659" s="81">
        <v>35.4</v>
      </c>
      <c r="Z659" s="85">
        <v>611.36</v>
      </c>
    </row>
    <row r="660" spans="1:26" x14ac:dyDescent="0.2">
      <c r="A660" s="39">
        <v>38717</v>
      </c>
      <c r="H660" s="141">
        <v>38717</v>
      </c>
      <c r="I660" s="142">
        <v>552.20000000000005</v>
      </c>
      <c r="J660" s="142">
        <v>100.29999999999998</v>
      </c>
      <c r="K660" s="142">
        <v>652.5</v>
      </c>
      <c r="L660" s="40"/>
      <c r="W660" s="83">
        <v>39820</v>
      </c>
      <c r="X660" s="85">
        <v>475.2</v>
      </c>
      <c r="Y660" s="81">
        <v>0</v>
      </c>
      <c r="Z660" s="85">
        <v>475.2</v>
      </c>
    </row>
    <row r="661" spans="1:26" x14ac:dyDescent="0.2">
      <c r="A661" s="39">
        <v>38718</v>
      </c>
      <c r="H661" s="141">
        <v>38718</v>
      </c>
      <c r="I661" s="142">
        <v>443.52</v>
      </c>
      <c r="J661" s="142">
        <v>17.7</v>
      </c>
      <c r="K661" s="142">
        <v>461.21999999999997</v>
      </c>
      <c r="L661" s="40"/>
      <c r="W661" s="83">
        <v>39821</v>
      </c>
      <c r="X661" s="85">
        <v>68.64</v>
      </c>
      <c r="Y661" s="81">
        <v>0</v>
      </c>
      <c r="Z661" s="85">
        <v>68.64</v>
      </c>
    </row>
    <row r="662" spans="1:26" x14ac:dyDescent="0.2">
      <c r="A662" s="39">
        <v>38719</v>
      </c>
      <c r="H662" s="141">
        <v>38719</v>
      </c>
      <c r="I662" s="142">
        <v>100.76</v>
      </c>
      <c r="J662" s="142">
        <v>20.65</v>
      </c>
      <c r="K662" s="142">
        <v>121.41</v>
      </c>
      <c r="L662" s="40"/>
      <c r="W662" s="83">
        <v>39822</v>
      </c>
      <c r="X662" s="85">
        <v>1432.2</v>
      </c>
      <c r="Y662" s="81">
        <v>135.69999999999999</v>
      </c>
      <c r="Z662" s="85">
        <v>1567.9</v>
      </c>
    </row>
    <row r="663" spans="1:26" x14ac:dyDescent="0.2">
      <c r="A663" s="39">
        <v>38720</v>
      </c>
      <c r="H663" s="141">
        <v>38720</v>
      </c>
      <c r="I663" s="142">
        <v>58.96</v>
      </c>
      <c r="J663" s="142">
        <v>0</v>
      </c>
      <c r="K663" s="142">
        <v>58.96</v>
      </c>
      <c r="L663" s="40"/>
      <c r="W663" s="83">
        <v>39825</v>
      </c>
      <c r="X663" s="85">
        <v>1097.58</v>
      </c>
      <c r="Y663" s="81">
        <v>88.5</v>
      </c>
      <c r="Z663" s="85">
        <v>1186.08</v>
      </c>
    </row>
    <row r="664" spans="1:26" x14ac:dyDescent="0.2">
      <c r="A664" s="39">
        <v>38721</v>
      </c>
      <c r="H664" s="141">
        <v>38721</v>
      </c>
      <c r="I664" s="142">
        <v>77</v>
      </c>
      <c r="J664" s="142">
        <v>0</v>
      </c>
      <c r="K664" s="142">
        <v>77</v>
      </c>
      <c r="L664" s="40"/>
      <c r="W664" s="83">
        <v>39826</v>
      </c>
      <c r="X664" s="85">
        <v>105.16</v>
      </c>
      <c r="Y664" s="81">
        <v>0</v>
      </c>
      <c r="Z664" s="85">
        <v>105.16</v>
      </c>
    </row>
    <row r="665" spans="1:26" x14ac:dyDescent="0.2">
      <c r="A665" s="39">
        <v>38722</v>
      </c>
      <c r="H665" s="141">
        <v>38722</v>
      </c>
      <c r="I665" s="142">
        <v>542.52</v>
      </c>
      <c r="J665" s="142">
        <v>0</v>
      </c>
      <c r="K665" s="142">
        <v>542.52</v>
      </c>
      <c r="L665" s="40"/>
      <c r="W665" s="83">
        <v>39827</v>
      </c>
      <c r="X665" s="85">
        <v>1271.5999999999999</v>
      </c>
      <c r="Y665" s="81">
        <v>132.75</v>
      </c>
      <c r="Z665" s="85">
        <v>1404.35</v>
      </c>
    </row>
    <row r="666" spans="1:26" x14ac:dyDescent="0.2">
      <c r="A666" s="39">
        <v>38723</v>
      </c>
      <c r="H666" s="141">
        <v>38723</v>
      </c>
      <c r="I666" s="142">
        <v>204.6</v>
      </c>
      <c r="J666" s="142">
        <v>0</v>
      </c>
      <c r="K666" s="142">
        <v>204.6</v>
      </c>
      <c r="L666" s="40"/>
      <c r="W666" s="83">
        <v>39830</v>
      </c>
      <c r="X666" s="85">
        <v>196.24</v>
      </c>
      <c r="Y666" s="81">
        <v>59</v>
      </c>
      <c r="Z666" s="85">
        <v>255.24</v>
      </c>
    </row>
    <row r="667" spans="1:26" x14ac:dyDescent="0.2">
      <c r="A667" s="39">
        <v>38724</v>
      </c>
      <c r="H667" s="141">
        <v>38724</v>
      </c>
      <c r="I667" s="142">
        <v>226.16</v>
      </c>
      <c r="J667" s="142">
        <v>0</v>
      </c>
      <c r="K667" s="142">
        <v>226.16</v>
      </c>
      <c r="L667" s="40"/>
      <c r="W667" s="83">
        <v>39832</v>
      </c>
      <c r="X667" s="85">
        <v>184.58</v>
      </c>
      <c r="Y667" s="81">
        <v>0</v>
      </c>
      <c r="Z667" s="85">
        <v>184.58</v>
      </c>
    </row>
    <row r="668" spans="1:26" x14ac:dyDescent="0.2">
      <c r="A668" s="39">
        <v>38725</v>
      </c>
      <c r="H668" s="141">
        <v>38725</v>
      </c>
      <c r="I668" s="142">
        <v>297.88</v>
      </c>
      <c r="J668" s="142">
        <v>0</v>
      </c>
      <c r="K668" s="142">
        <v>297.88</v>
      </c>
      <c r="L668" s="40"/>
      <c r="W668" s="83">
        <v>39833</v>
      </c>
      <c r="X668" s="85">
        <v>170.54400000000001</v>
      </c>
      <c r="Y668" s="81">
        <v>0</v>
      </c>
      <c r="Z668" s="85">
        <v>170.54400000000001</v>
      </c>
    </row>
    <row r="669" spans="1:26" x14ac:dyDescent="0.2">
      <c r="A669" s="39">
        <v>38726</v>
      </c>
      <c r="H669" s="141">
        <v>38726</v>
      </c>
      <c r="I669" s="142">
        <v>349.8</v>
      </c>
      <c r="J669" s="142">
        <v>0</v>
      </c>
      <c r="K669" s="142">
        <v>349.8</v>
      </c>
      <c r="L669" s="40"/>
      <c r="W669" s="83">
        <v>39834</v>
      </c>
      <c r="X669" s="85">
        <v>110.88</v>
      </c>
      <c r="Y669" s="81">
        <v>0</v>
      </c>
      <c r="Z669" s="85">
        <v>110.88</v>
      </c>
    </row>
    <row r="670" spans="1:26" x14ac:dyDescent="0.2">
      <c r="A670" s="39">
        <v>38727</v>
      </c>
      <c r="H670" s="141">
        <v>38727</v>
      </c>
      <c r="I670" s="142">
        <v>515.67999999999995</v>
      </c>
      <c r="J670" s="142">
        <v>0</v>
      </c>
      <c r="K670" s="142">
        <v>515.67999999999995</v>
      </c>
      <c r="L670" s="40"/>
      <c r="W670" s="83">
        <v>39835</v>
      </c>
      <c r="X670" s="85">
        <v>224.84</v>
      </c>
      <c r="Y670" s="81">
        <v>0</v>
      </c>
      <c r="Z670" s="85">
        <v>224.84</v>
      </c>
    </row>
    <row r="671" spans="1:26" x14ac:dyDescent="0.2">
      <c r="A671" s="39">
        <v>38728</v>
      </c>
      <c r="H671" s="141">
        <v>38728</v>
      </c>
      <c r="I671" s="142">
        <v>108.68</v>
      </c>
      <c r="J671" s="142">
        <v>0</v>
      </c>
      <c r="K671" s="142">
        <v>108.68</v>
      </c>
      <c r="L671" s="40"/>
      <c r="W671" s="83">
        <v>39836</v>
      </c>
      <c r="X671" s="85">
        <v>256.95999999999998</v>
      </c>
      <c r="Y671" s="81">
        <v>0</v>
      </c>
      <c r="Z671" s="85">
        <v>256.95999999999998</v>
      </c>
    </row>
    <row r="672" spans="1:26" x14ac:dyDescent="0.2">
      <c r="A672" s="39">
        <v>38729</v>
      </c>
      <c r="H672" s="141">
        <v>38729</v>
      </c>
      <c r="I672" s="142">
        <v>223.52</v>
      </c>
      <c r="J672" s="142">
        <v>0</v>
      </c>
      <c r="K672" s="142">
        <v>223.52</v>
      </c>
      <c r="L672" s="40"/>
      <c r="W672" s="83">
        <v>39839</v>
      </c>
      <c r="X672" s="85">
        <v>110.88</v>
      </c>
      <c r="Y672" s="81">
        <v>0</v>
      </c>
      <c r="Z672" s="85">
        <v>110.88</v>
      </c>
    </row>
    <row r="673" spans="1:26" x14ac:dyDescent="0.2">
      <c r="A673" s="39">
        <v>38730</v>
      </c>
      <c r="H673" s="141">
        <v>38730</v>
      </c>
      <c r="I673" s="142">
        <v>277.64</v>
      </c>
      <c r="J673" s="142">
        <v>64.31</v>
      </c>
      <c r="K673" s="142">
        <v>341.94999999999993</v>
      </c>
      <c r="L673" s="40"/>
      <c r="W673" s="83">
        <v>39841</v>
      </c>
      <c r="X673" s="85">
        <v>27.72</v>
      </c>
      <c r="Y673" s="81">
        <v>14.75</v>
      </c>
      <c r="Z673" s="85">
        <v>42.47</v>
      </c>
    </row>
    <row r="674" spans="1:26" x14ac:dyDescent="0.2">
      <c r="A674" s="39">
        <v>38731</v>
      </c>
      <c r="H674" s="141">
        <v>38731</v>
      </c>
      <c r="I674" s="142">
        <v>22.44</v>
      </c>
      <c r="J674" s="142">
        <v>0</v>
      </c>
      <c r="K674" s="142">
        <v>22.44</v>
      </c>
      <c r="L674" s="40"/>
      <c r="W674" s="83">
        <v>39842</v>
      </c>
      <c r="X674" s="85">
        <v>207.23999999999998</v>
      </c>
      <c r="Y674" s="81">
        <v>11.799999999999999</v>
      </c>
      <c r="Z674" s="85">
        <v>219.04</v>
      </c>
    </row>
    <row r="675" spans="1:26" x14ac:dyDescent="0.2">
      <c r="A675" s="39">
        <v>38732</v>
      </c>
      <c r="H675" s="141">
        <v>38732</v>
      </c>
      <c r="I675" s="142">
        <v>181.72</v>
      </c>
      <c r="J675" s="142">
        <v>0</v>
      </c>
      <c r="K675" s="142">
        <v>181.72</v>
      </c>
      <c r="L675" s="40"/>
      <c r="W675" s="83">
        <v>39847</v>
      </c>
      <c r="X675" s="85">
        <v>166.32</v>
      </c>
      <c r="Y675" s="81">
        <v>0</v>
      </c>
      <c r="Z675" s="85">
        <v>166.32</v>
      </c>
    </row>
    <row r="676" spans="1:26" x14ac:dyDescent="0.2">
      <c r="A676" s="39">
        <v>38733</v>
      </c>
      <c r="H676" s="141">
        <v>38733</v>
      </c>
      <c r="I676" s="142">
        <v>292.15999999999997</v>
      </c>
      <c r="J676" s="142">
        <v>0</v>
      </c>
      <c r="K676" s="142">
        <v>292.15999999999997</v>
      </c>
      <c r="L676" s="40"/>
      <c r="W676" s="83">
        <v>39849</v>
      </c>
      <c r="X676" s="85">
        <v>83.16</v>
      </c>
      <c r="Y676" s="81">
        <v>0</v>
      </c>
      <c r="Z676" s="85">
        <v>83.16</v>
      </c>
    </row>
    <row r="677" spans="1:26" x14ac:dyDescent="0.2">
      <c r="A677" s="39">
        <v>38734</v>
      </c>
      <c r="H677" s="141">
        <v>38734</v>
      </c>
      <c r="I677" s="142">
        <v>1178.76</v>
      </c>
      <c r="J677" s="142">
        <v>51.919999999999995</v>
      </c>
      <c r="K677" s="142">
        <v>1230.6799999999998</v>
      </c>
      <c r="L677" s="40"/>
      <c r="W677" s="83">
        <v>39850</v>
      </c>
      <c r="X677" s="85">
        <v>83.16</v>
      </c>
      <c r="Y677" s="81">
        <v>0</v>
      </c>
      <c r="Z677" s="85">
        <v>83.16</v>
      </c>
    </row>
    <row r="678" spans="1:26" x14ac:dyDescent="0.2">
      <c r="A678" s="39">
        <v>38735</v>
      </c>
      <c r="H678" s="141">
        <v>38735</v>
      </c>
      <c r="I678" s="142">
        <v>67.760000000000005</v>
      </c>
      <c r="J678" s="142">
        <v>0</v>
      </c>
      <c r="K678" s="142">
        <v>67.760000000000005</v>
      </c>
      <c r="L678" s="40"/>
      <c r="W678" s="83">
        <v>39853</v>
      </c>
      <c r="X678" s="85">
        <v>5.5439999999999996</v>
      </c>
      <c r="Y678" s="81">
        <v>5.8999999999999995</v>
      </c>
      <c r="Z678" s="85">
        <v>11.443999999999999</v>
      </c>
    </row>
    <row r="679" spans="1:26" x14ac:dyDescent="0.2">
      <c r="A679" s="39">
        <v>38736</v>
      </c>
      <c r="H679" s="141">
        <v>38736</v>
      </c>
      <c r="I679" s="142">
        <v>392.48</v>
      </c>
      <c r="J679" s="142">
        <v>0</v>
      </c>
      <c r="K679" s="142">
        <v>392.48</v>
      </c>
      <c r="L679" s="40"/>
      <c r="W679" s="83">
        <v>39857</v>
      </c>
      <c r="X679" s="85">
        <v>166.32</v>
      </c>
      <c r="Y679" s="81">
        <v>11.799999999999999</v>
      </c>
      <c r="Z679" s="85">
        <v>178.12</v>
      </c>
    </row>
    <row r="680" spans="1:26" x14ac:dyDescent="0.2">
      <c r="A680" s="39">
        <v>38737</v>
      </c>
      <c r="H680" s="141">
        <v>38737</v>
      </c>
      <c r="I680" s="142">
        <v>4761.68</v>
      </c>
      <c r="J680" s="142">
        <v>1087.9599999999998</v>
      </c>
      <c r="K680" s="142">
        <v>5849.6399999999994</v>
      </c>
      <c r="L680" s="40"/>
      <c r="W680" s="83">
        <v>39858</v>
      </c>
      <c r="X680" s="85">
        <v>138.6</v>
      </c>
      <c r="Y680" s="81">
        <v>0</v>
      </c>
      <c r="Z680" s="85">
        <v>138.6</v>
      </c>
    </row>
    <row r="681" spans="1:26" x14ac:dyDescent="0.2">
      <c r="A681" s="39">
        <v>38738</v>
      </c>
      <c r="H681" s="141">
        <v>38738</v>
      </c>
      <c r="I681" s="142">
        <v>4893.24</v>
      </c>
      <c r="J681" s="142">
        <v>156.35</v>
      </c>
      <c r="K681" s="142">
        <v>5049.59</v>
      </c>
      <c r="L681" s="40"/>
      <c r="W681" s="83">
        <v>39860</v>
      </c>
      <c r="X681" s="85">
        <v>124.74</v>
      </c>
      <c r="Y681" s="81">
        <v>0</v>
      </c>
      <c r="Z681" s="85">
        <v>124.74</v>
      </c>
    </row>
    <row r="682" spans="1:26" x14ac:dyDescent="0.2">
      <c r="A682" s="39">
        <v>38739</v>
      </c>
      <c r="H682" s="141">
        <v>38739</v>
      </c>
      <c r="I682" s="142">
        <v>869.87999999999988</v>
      </c>
      <c r="J682" s="142">
        <v>0</v>
      </c>
      <c r="K682" s="142">
        <v>869.87999999999988</v>
      </c>
      <c r="L682" s="40"/>
      <c r="W682" s="83">
        <v>39861</v>
      </c>
      <c r="X682" s="85">
        <v>166.32</v>
      </c>
      <c r="Y682" s="81">
        <v>0</v>
      </c>
      <c r="Z682" s="85">
        <v>166.32</v>
      </c>
    </row>
    <row r="683" spans="1:26" x14ac:dyDescent="0.2">
      <c r="A683" s="39">
        <v>38740</v>
      </c>
      <c r="H683" s="141">
        <v>38740</v>
      </c>
      <c r="I683" s="142">
        <v>632.28000000000009</v>
      </c>
      <c r="J683" s="142">
        <v>0</v>
      </c>
      <c r="K683" s="142">
        <v>632.28000000000009</v>
      </c>
      <c r="L683" s="40"/>
      <c r="W683" s="83">
        <v>39862</v>
      </c>
      <c r="X683" s="85">
        <v>321.55200000000002</v>
      </c>
      <c r="Y683" s="81">
        <v>26.549999999999997</v>
      </c>
      <c r="Z683" s="85">
        <v>348.10200000000003</v>
      </c>
    </row>
    <row r="684" spans="1:26" x14ac:dyDescent="0.2">
      <c r="A684" s="39">
        <v>38741</v>
      </c>
      <c r="H684" s="141">
        <v>38741</v>
      </c>
      <c r="I684" s="142">
        <v>693.43999999999994</v>
      </c>
      <c r="J684" s="142">
        <v>128.03</v>
      </c>
      <c r="K684" s="142">
        <v>821.47</v>
      </c>
      <c r="L684" s="40"/>
      <c r="W684" s="83">
        <v>39867</v>
      </c>
      <c r="X684" s="85">
        <v>415.8</v>
      </c>
      <c r="Y684" s="81">
        <v>0</v>
      </c>
      <c r="Z684" s="85">
        <v>415.8</v>
      </c>
    </row>
    <row r="685" spans="1:26" x14ac:dyDescent="0.2">
      <c r="A685" s="39">
        <v>38742</v>
      </c>
      <c r="H685" s="141">
        <v>38742</v>
      </c>
      <c r="I685" s="142">
        <v>10.119999999999999</v>
      </c>
      <c r="J685" s="142">
        <v>0</v>
      </c>
      <c r="K685" s="142">
        <v>10.119999999999999</v>
      </c>
      <c r="L685" s="40"/>
      <c r="W685" s="83">
        <v>39868</v>
      </c>
      <c r="X685" s="85">
        <v>22.175999999999998</v>
      </c>
      <c r="Y685" s="81">
        <v>0</v>
      </c>
      <c r="Z685" s="85">
        <v>22.175999999999998</v>
      </c>
    </row>
    <row r="686" spans="1:26" x14ac:dyDescent="0.2">
      <c r="A686" s="39">
        <v>38743</v>
      </c>
      <c r="H686" s="141">
        <v>38743</v>
      </c>
      <c r="I686" s="142">
        <v>224.84</v>
      </c>
      <c r="J686" s="142">
        <v>0</v>
      </c>
      <c r="K686" s="142">
        <v>224.84</v>
      </c>
      <c r="L686" s="40"/>
      <c r="W686" s="83">
        <v>39870</v>
      </c>
      <c r="X686" s="85">
        <v>8.3160000000000007</v>
      </c>
      <c r="Y686" s="81">
        <v>0</v>
      </c>
      <c r="Z686" s="85">
        <v>8.3160000000000007</v>
      </c>
    </row>
    <row r="687" spans="1:26" x14ac:dyDescent="0.2">
      <c r="A687" s="39">
        <v>38744</v>
      </c>
      <c r="H687" s="141">
        <v>38744</v>
      </c>
      <c r="I687" s="142">
        <v>167.2</v>
      </c>
      <c r="J687" s="142">
        <v>0</v>
      </c>
      <c r="K687" s="142">
        <v>167.2</v>
      </c>
      <c r="L687" s="40"/>
      <c r="W687" s="83">
        <v>39871</v>
      </c>
      <c r="X687" s="85">
        <v>410.25599999999997</v>
      </c>
      <c r="Y687" s="81">
        <v>0</v>
      </c>
      <c r="Z687" s="85">
        <v>410.25599999999997</v>
      </c>
    </row>
    <row r="688" spans="1:26" x14ac:dyDescent="0.2">
      <c r="A688" s="39">
        <v>38745</v>
      </c>
      <c r="H688" s="141">
        <v>38745</v>
      </c>
      <c r="I688" s="142">
        <v>278.52</v>
      </c>
      <c r="J688" s="142">
        <v>17.7</v>
      </c>
      <c r="K688" s="142">
        <v>296.22000000000003</v>
      </c>
      <c r="L688" s="40"/>
      <c r="O688" s="60">
        <v>39874</v>
      </c>
      <c r="P688" s="40"/>
      <c r="Q688" s="40"/>
      <c r="R688" s="40"/>
      <c r="W688" s="83">
        <v>39874</v>
      </c>
      <c r="X688" s="85">
        <v>521.4</v>
      </c>
      <c r="Y688" s="81">
        <v>17.7</v>
      </c>
      <c r="Z688" s="85">
        <v>539.1</v>
      </c>
    </row>
    <row r="689" spans="1:26" x14ac:dyDescent="0.2">
      <c r="A689" s="39">
        <v>38746</v>
      </c>
      <c r="H689" s="141">
        <v>38746</v>
      </c>
      <c r="I689" s="142">
        <v>52.36</v>
      </c>
      <c r="J689" s="142">
        <v>0</v>
      </c>
      <c r="K689" s="142">
        <v>52.36</v>
      </c>
      <c r="L689" s="40"/>
      <c r="W689" s="83">
        <v>39875</v>
      </c>
      <c r="X689" s="85">
        <v>2204.84</v>
      </c>
      <c r="Y689" s="81">
        <v>0</v>
      </c>
      <c r="Z689" s="85">
        <v>2204.84</v>
      </c>
    </row>
    <row r="690" spans="1:26" x14ac:dyDescent="0.2">
      <c r="A690" s="39">
        <v>38747</v>
      </c>
      <c r="H690" s="141">
        <v>38747</v>
      </c>
      <c r="I690" s="142">
        <v>1746.0608000000002</v>
      </c>
      <c r="J690" s="142">
        <v>294.40999999999997</v>
      </c>
      <c r="K690" s="142">
        <v>2040.4708000000001</v>
      </c>
      <c r="L690" s="40"/>
      <c r="O690" s="60">
        <v>39875</v>
      </c>
      <c r="P690" s="40"/>
      <c r="Q690" s="42"/>
      <c r="R690" s="40"/>
      <c r="W690" s="83">
        <v>39881</v>
      </c>
      <c r="X690" s="85">
        <v>95.47999999999999</v>
      </c>
      <c r="Y690" s="81">
        <v>0</v>
      </c>
      <c r="Z690" s="85">
        <v>95.47999999999999</v>
      </c>
    </row>
    <row r="691" spans="1:26" x14ac:dyDescent="0.2">
      <c r="A691" s="39">
        <v>38748</v>
      </c>
      <c r="H691" s="141">
        <v>38748</v>
      </c>
      <c r="I691" s="142">
        <v>473.88</v>
      </c>
      <c r="J691" s="142">
        <v>0</v>
      </c>
      <c r="K691" s="142">
        <v>473.88</v>
      </c>
      <c r="L691" s="40"/>
      <c r="W691" s="83">
        <v>39885</v>
      </c>
      <c r="X691" s="85">
        <v>91.783999999999992</v>
      </c>
      <c r="Y691" s="81">
        <v>0</v>
      </c>
      <c r="Z691" s="85">
        <v>91.783999999999992</v>
      </c>
    </row>
    <row r="692" spans="1:26" x14ac:dyDescent="0.2">
      <c r="A692" s="39">
        <v>38749</v>
      </c>
      <c r="H692" s="141">
        <v>38749</v>
      </c>
      <c r="I692" s="142">
        <v>65.56</v>
      </c>
      <c r="J692" s="142">
        <v>0</v>
      </c>
      <c r="K692" s="142">
        <v>65.56</v>
      </c>
      <c r="L692" s="40"/>
      <c r="O692" s="60">
        <v>39881</v>
      </c>
      <c r="P692" s="40"/>
      <c r="Q692" s="42"/>
      <c r="R692" s="40"/>
      <c r="W692" s="83">
        <v>39892</v>
      </c>
      <c r="X692" s="85">
        <v>24.64</v>
      </c>
      <c r="Y692" s="81">
        <v>0</v>
      </c>
      <c r="Z692" s="85">
        <v>24.64</v>
      </c>
    </row>
    <row r="693" spans="1:26" x14ac:dyDescent="0.2">
      <c r="A693" s="39">
        <v>38750</v>
      </c>
      <c r="H693" s="141">
        <v>38750</v>
      </c>
      <c r="I693" s="142">
        <v>285.12</v>
      </c>
      <c r="J693" s="142">
        <v>0</v>
      </c>
      <c r="K693" s="142">
        <v>285.12</v>
      </c>
      <c r="L693" s="40"/>
      <c r="W693" s="60">
        <v>40146</v>
      </c>
      <c r="X693" s="40">
        <v>22</v>
      </c>
      <c r="Y693" s="42">
        <v>0</v>
      </c>
      <c r="Z693" s="40">
        <v>22</v>
      </c>
    </row>
    <row r="694" spans="1:26" x14ac:dyDescent="0.2">
      <c r="A694" s="39">
        <v>38751</v>
      </c>
      <c r="H694" s="141">
        <v>38751</v>
      </c>
      <c r="I694" s="142">
        <v>452.76</v>
      </c>
      <c r="J694" s="142">
        <v>5.8999999999999995</v>
      </c>
      <c r="K694" s="142">
        <v>458.65999999999997</v>
      </c>
      <c r="L694" s="40"/>
      <c r="O694" s="60">
        <v>39885</v>
      </c>
      <c r="P694" s="40"/>
      <c r="Q694" s="42"/>
      <c r="R694" s="40"/>
      <c r="W694" s="60">
        <v>40148</v>
      </c>
      <c r="X694" s="40">
        <v>15.4</v>
      </c>
      <c r="Y694" s="42">
        <v>0</v>
      </c>
      <c r="Z694" s="40">
        <v>15.4</v>
      </c>
    </row>
    <row r="695" spans="1:26" x14ac:dyDescent="0.2">
      <c r="A695" s="39">
        <v>38752</v>
      </c>
      <c r="H695" s="141">
        <v>38752</v>
      </c>
      <c r="I695" s="142">
        <v>1792.1200000000001</v>
      </c>
      <c r="J695" s="142">
        <v>14.75</v>
      </c>
      <c r="K695" s="142">
        <v>1806.8700000000001</v>
      </c>
      <c r="L695" s="40"/>
      <c r="W695" s="60">
        <v>40150</v>
      </c>
      <c r="X695" s="40">
        <v>464.64</v>
      </c>
      <c r="Y695" s="42">
        <v>50.268000000000001</v>
      </c>
      <c r="Z695" s="40">
        <v>514.90800000000002</v>
      </c>
    </row>
    <row r="696" spans="1:26" x14ac:dyDescent="0.2">
      <c r="A696" s="39">
        <v>38753</v>
      </c>
      <c r="H696" s="141">
        <v>38753</v>
      </c>
      <c r="I696" s="142">
        <v>254.76</v>
      </c>
      <c r="J696" s="142">
        <v>0</v>
      </c>
      <c r="K696" s="142">
        <v>254.76</v>
      </c>
      <c r="L696" s="40"/>
      <c r="O696" s="60">
        <v>39892</v>
      </c>
      <c r="P696" s="40"/>
      <c r="Q696" s="42"/>
      <c r="R696" s="40"/>
      <c r="W696" s="60">
        <v>40151</v>
      </c>
      <c r="X696" s="40">
        <v>282.03999999999996</v>
      </c>
      <c r="Y696" s="42">
        <v>0</v>
      </c>
      <c r="Z696" s="40">
        <v>282.03999999999996</v>
      </c>
    </row>
    <row r="697" spans="1:26" x14ac:dyDescent="0.2">
      <c r="A697" s="39">
        <v>38754</v>
      </c>
      <c r="H697" s="141">
        <v>38754</v>
      </c>
      <c r="I697" s="142">
        <v>66</v>
      </c>
      <c r="J697" s="142">
        <v>0</v>
      </c>
      <c r="K697" s="142">
        <v>66</v>
      </c>
      <c r="L697" s="40"/>
      <c r="W697" s="60">
        <v>40154</v>
      </c>
      <c r="X697" s="40">
        <v>320.98</v>
      </c>
      <c r="Y697" s="42">
        <v>8.85</v>
      </c>
      <c r="Z697" s="40">
        <v>329.83000000000004</v>
      </c>
    </row>
    <row r="698" spans="1:26" x14ac:dyDescent="0.2">
      <c r="A698" s="39">
        <v>38755</v>
      </c>
      <c r="H698" s="141">
        <v>38755</v>
      </c>
      <c r="I698" s="142">
        <v>66</v>
      </c>
      <c r="J698" s="142">
        <v>0</v>
      </c>
      <c r="K698" s="142">
        <v>66</v>
      </c>
      <c r="L698" s="40"/>
      <c r="O698" s="60">
        <v>40146</v>
      </c>
      <c r="P698" s="40"/>
      <c r="Q698" s="42"/>
      <c r="R698" s="40"/>
      <c r="W698" s="60">
        <v>40155</v>
      </c>
      <c r="X698" s="40">
        <v>1931.1599999999999</v>
      </c>
      <c r="Y698" s="42">
        <v>191.75</v>
      </c>
      <c r="Z698" s="40">
        <v>2122.91</v>
      </c>
    </row>
    <row r="699" spans="1:26" x14ac:dyDescent="0.2">
      <c r="A699" s="39">
        <v>38756</v>
      </c>
      <c r="H699" s="141">
        <v>38756</v>
      </c>
      <c r="I699" s="142">
        <v>1167.76</v>
      </c>
      <c r="J699" s="142">
        <v>169.92000000000002</v>
      </c>
      <c r="K699" s="142">
        <v>1337.6799999999998</v>
      </c>
      <c r="L699" s="40"/>
      <c r="O699" s="60">
        <v>40148</v>
      </c>
      <c r="P699" s="40"/>
      <c r="Q699" s="42"/>
      <c r="R699" s="40"/>
      <c r="W699" s="60">
        <v>40156</v>
      </c>
      <c r="X699" s="40">
        <v>432.08</v>
      </c>
      <c r="Y699" s="42">
        <v>29.5</v>
      </c>
      <c r="Z699" s="40">
        <v>461.58</v>
      </c>
    </row>
    <row r="700" spans="1:26" x14ac:dyDescent="0.2">
      <c r="A700" s="39">
        <v>38757</v>
      </c>
      <c r="H700" s="141">
        <v>38757</v>
      </c>
      <c r="I700" s="142">
        <v>261.8</v>
      </c>
      <c r="J700" s="142">
        <v>0</v>
      </c>
      <c r="K700" s="142">
        <v>261.8</v>
      </c>
      <c r="L700" s="40"/>
      <c r="O700" s="60">
        <v>40150</v>
      </c>
      <c r="P700" s="40"/>
      <c r="Q700" s="42"/>
      <c r="R700" s="40"/>
      <c r="W700" s="60">
        <v>40157</v>
      </c>
      <c r="X700" s="40">
        <v>79.2</v>
      </c>
      <c r="Y700" s="42">
        <v>0</v>
      </c>
      <c r="Z700" s="40">
        <v>79.2</v>
      </c>
    </row>
    <row r="701" spans="1:26" x14ac:dyDescent="0.2">
      <c r="A701" s="39">
        <v>38758</v>
      </c>
      <c r="H701" s="141">
        <v>38758</v>
      </c>
      <c r="I701" s="142">
        <v>3248.5200000000004</v>
      </c>
      <c r="J701" s="142">
        <v>141.6</v>
      </c>
      <c r="K701" s="142">
        <v>3390.12</v>
      </c>
      <c r="L701" s="40"/>
      <c r="O701" s="60">
        <v>40151</v>
      </c>
      <c r="P701" s="40"/>
      <c r="Q701" s="42"/>
      <c r="R701" s="40"/>
      <c r="W701" s="60">
        <v>40159</v>
      </c>
      <c r="X701" s="40">
        <v>17.600000000000001</v>
      </c>
      <c r="Y701" s="42">
        <v>0</v>
      </c>
      <c r="Z701" s="40">
        <v>17.600000000000001</v>
      </c>
    </row>
    <row r="702" spans="1:26" x14ac:dyDescent="0.2">
      <c r="A702" s="39">
        <v>38759</v>
      </c>
      <c r="H702" s="141">
        <v>38759</v>
      </c>
      <c r="I702" s="142">
        <v>1717.76</v>
      </c>
      <c r="J702" s="142">
        <v>308.57</v>
      </c>
      <c r="K702" s="142">
        <v>2026.3300000000002</v>
      </c>
      <c r="L702" s="40"/>
      <c r="O702" s="60">
        <v>40154</v>
      </c>
      <c r="P702" s="40"/>
      <c r="Q702" s="42"/>
      <c r="R702" s="40"/>
      <c r="W702" s="60">
        <v>40161</v>
      </c>
      <c r="X702" s="40">
        <v>256.74</v>
      </c>
      <c r="Y702" s="42">
        <v>0</v>
      </c>
      <c r="Z702" s="40">
        <v>256.74</v>
      </c>
    </row>
    <row r="703" spans="1:26" x14ac:dyDescent="0.2">
      <c r="A703" s="39">
        <v>38760</v>
      </c>
      <c r="H703" s="141">
        <v>38760</v>
      </c>
      <c r="I703" s="142">
        <v>798.16</v>
      </c>
      <c r="J703" s="142">
        <v>0</v>
      </c>
      <c r="K703" s="142">
        <v>798.16</v>
      </c>
      <c r="L703" s="40"/>
      <c r="O703" s="60">
        <v>40155</v>
      </c>
      <c r="P703" s="40"/>
      <c r="Q703" s="42"/>
      <c r="R703" s="40"/>
      <c r="W703" s="60">
        <v>40162</v>
      </c>
      <c r="X703" s="40">
        <v>36.519999999999996</v>
      </c>
      <c r="Y703" s="42">
        <v>0</v>
      </c>
      <c r="Z703" s="40">
        <v>36.519999999999996</v>
      </c>
    </row>
    <row r="704" spans="1:26" x14ac:dyDescent="0.2">
      <c r="A704" s="39">
        <v>38761</v>
      </c>
      <c r="H704" s="141">
        <v>38761</v>
      </c>
      <c r="I704" s="142">
        <v>138.16</v>
      </c>
      <c r="J704" s="142">
        <v>0</v>
      </c>
      <c r="K704" s="142">
        <v>138.16</v>
      </c>
      <c r="L704" s="40"/>
      <c r="O704" s="60">
        <v>40156</v>
      </c>
      <c r="P704" s="40"/>
      <c r="Q704" s="42"/>
      <c r="R704" s="40"/>
      <c r="W704" s="60">
        <v>40168</v>
      </c>
      <c r="X704" s="40">
        <v>27.72</v>
      </c>
      <c r="Y704" s="42">
        <v>0</v>
      </c>
      <c r="Z704" s="40">
        <v>27.72</v>
      </c>
    </row>
    <row r="705" spans="1:26" x14ac:dyDescent="0.2">
      <c r="A705" s="39">
        <v>38762</v>
      </c>
      <c r="H705" s="141">
        <v>38762</v>
      </c>
      <c r="I705" s="142">
        <v>142.56</v>
      </c>
      <c r="J705" s="142">
        <v>0</v>
      </c>
      <c r="K705" s="142">
        <v>142.56</v>
      </c>
      <c r="L705" s="40"/>
      <c r="O705" s="60">
        <v>40157</v>
      </c>
      <c r="P705" s="40"/>
      <c r="Q705" s="42"/>
      <c r="R705" s="40"/>
      <c r="W705" s="60">
        <v>40169</v>
      </c>
      <c r="X705" s="40">
        <v>1068.0999999999999</v>
      </c>
      <c r="Y705" s="42">
        <v>61.95</v>
      </c>
      <c r="Z705" s="40">
        <v>1130.05</v>
      </c>
    </row>
    <row r="706" spans="1:26" x14ac:dyDescent="0.2">
      <c r="A706" s="39">
        <v>38763</v>
      </c>
      <c r="H706" s="141">
        <v>38763</v>
      </c>
      <c r="I706" s="142">
        <v>462.44</v>
      </c>
      <c r="J706" s="142">
        <v>87.32</v>
      </c>
      <c r="K706" s="142">
        <v>549.76</v>
      </c>
      <c r="L706" s="40"/>
      <c r="O706" s="60">
        <v>40159</v>
      </c>
      <c r="P706" s="40"/>
      <c r="Q706" s="42"/>
      <c r="R706" s="40"/>
      <c r="W706" s="60">
        <v>40170</v>
      </c>
      <c r="X706" s="40">
        <v>1354.76</v>
      </c>
      <c r="Y706" s="42">
        <v>306.8</v>
      </c>
      <c r="Z706" s="40">
        <v>1661.56</v>
      </c>
    </row>
    <row r="707" spans="1:26" x14ac:dyDescent="0.2">
      <c r="A707" s="39">
        <v>38764</v>
      </c>
      <c r="H707" s="141">
        <v>38764</v>
      </c>
      <c r="I707" s="142">
        <v>7969.28</v>
      </c>
      <c r="J707" s="142">
        <v>1601.8499999999997</v>
      </c>
      <c r="K707" s="142">
        <v>9571.1299999999992</v>
      </c>
      <c r="L707" s="40"/>
      <c r="O707" s="60">
        <v>40161</v>
      </c>
      <c r="P707" s="40"/>
      <c r="Q707" s="42"/>
      <c r="R707" s="40"/>
      <c r="W707" s="60">
        <v>40171</v>
      </c>
      <c r="X707" s="40">
        <v>83.16</v>
      </c>
      <c r="Y707" s="42">
        <v>0</v>
      </c>
      <c r="Z707" s="40">
        <v>83.16</v>
      </c>
    </row>
    <row r="708" spans="1:26" x14ac:dyDescent="0.2">
      <c r="A708" s="39">
        <v>38765</v>
      </c>
      <c r="H708" s="141">
        <v>38765</v>
      </c>
      <c r="I708" s="142">
        <v>389.84000000000003</v>
      </c>
      <c r="J708" s="142">
        <v>41.3</v>
      </c>
      <c r="K708" s="142">
        <v>431.14000000000004</v>
      </c>
      <c r="L708" s="40"/>
      <c r="O708" s="60">
        <v>40162</v>
      </c>
      <c r="P708" s="40"/>
      <c r="Q708" s="42"/>
      <c r="R708" s="40"/>
      <c r="W708" s="60">
        <v>40173</v>
      </c>
      <c r="X708" s="40">
        <v>107.58</v>
      </c>
      <c r="Y708" s="42">
        <v>0</v>
      </c>
      <c r="Z708" s="40">
        <v>107.58</v>
      </c>
    </row>
    <row r="709" spans="1:26" x14ac:dyDescent="0.2">
      <c r="A709" s="39">
        <v>38767</v>
      </c>
      <c r="H709" s="141">
        <v>38767</v>
      </c>
      <c r="I709" s="142">
        <v>186.56</v>
      </c>
      <c r="J709" s="142">
        <v>0</v>
      </c>
      <c r="K709" s="142">
        <v>186.56</v>
      </c>
      <c r="L709" s="40"/>
      <c r="O709" s="60">
        <v>40168</v>
      </c>
      <c r="P709" s="40"/>
      <c r="Q709" s="42"/>
      <c r="R709" s="40"/>
      <c r="W709" s="60">
        <v>40174</v>
      </c>
      <c r="X709" s="40">
        <v>286</v>
      </c>
      <c r="Y709" s="42">
        <v>0</v>
      </c>
      <c r="Z709" s="40">
        <v>286</v>
      </c>
    </row>
    <row r="710" spans="1:26" x14ac:dyDescent="0.2">
      <c r="A710" s="39">
        <v>38768</v>
      </c>
      <c r="H710" s="141">
        <v>38768</v>
      </c>
      <c r="I710" s="142">
        <v>201.96</v>
      </c>
      <c r="J710" s="142">
        <v>0</v>
      </c>
      <c r="K710" s="142">
        <v>201.96</v>
      </c>
      <c r="L710" s="40"/>
      <c r="O710" s="60">
        <v>40169</v>
      </c>
      <c r="P710" s="40"/>
      <c r="Q710" s="42"/>
      <c r="R710" s="40"/>
      <c r="W710" s="60">
        <v>40175</v>
      </c>
      <c r="X710" s="40">
        <v>166.32</v>
      </c>
      <c r="Y710" s="42">
        <v>0</v>
      </c>
      <c r="Z710" s="40">
        <v>166.32</v>
      </c>
    </row>
    <row r="711" spans="1:26" x14ac:dyDescent="0.2">
      <c r="A711" s="39">
        <v>38769</v>
      </c>
      <c r="H711" s="141">
        <v>38769</v>
      </c>
      <c r="I711" s="142">
        <v>261.36</v>
      </c>
      <c r="J711" s="142">
        <v>0</v>
      </c>
      <c r="K711" s="142">
        <v>261.36</v>
      </c>
      <c r="L711" s="40"/>
      <c r="O711" s="60">
        <v>40170</v>
      </c>
      <c r="P711" s="40"/>
      <c r="Q711" s="42"/>
      <c r="R711" s="40"/>
      <c r="W711" s="60">
        <v>40176</v>
      </c>
      <c r="X711" s="40">
        <v>234.3</v>
      </c>
      <c r="Y711" s="42">
        <v>0</v>
      </c>
      <c r="Z711" s="40">
        <v>234.3</v>
      </c>
    </row>
    <row r="712" spans="1:26" x14ac:dyDescent="0.2">
      <c r="A712" s="39">
        <v>38770</v>
      </c>
      <c r="H712" s="141">
        <v>38770</v>
      </c>
      <c r="I712" s="142">
        <v>240.68</v>
      </c>
      <c r="J712" s="142">
        <v>0</v>
      </c>
      <c r="K712" s="142">
        <v>240.68</v>
      </c>
      <c r="L712" s="40"/>
      <c r="O712" s="60">
        <v>40171</v>
      </c>
      <c r="P712" s="40"/>
      <c r="Q712" s="42"/>
      <c r="R712" s="40"/>
      <c r="W712" s="60">
        <v>40177</v>
      </c>
      <c r="X712" s="40">
        <v>22</v>
      </c>
      <c r="Y712" s="42">
        <v>0</v>
      </c>
      <c r="Z712" s="40">
        <v>22</v>
      </c>
    </row>
    <row r="713" spans="1:26" x14ac:dyDescent="0.2">
      <c r="A713" s="39">
        <v>38771</v>
      </c>
      <c r="H713" s="141">
        <v>38771</v>
      </c>
      <c r="I713" s="142">
        <v>166.32</v>
      </c>
      <c r="J713" s="142">
        <v>11.799999999999999</v>
      </c>
      <c r="K713" s="142">
        <v>178.12</v>
      </c>
      <c r="L713" s="40"/>
      <c r="O713" s="60">
        <v>40173</v>
      </c>
      <c r="P713" s="40"/>
      <c r="Q713" s="42"/>
      <c r="R713" s="40"/>
      <c r="W713" s="60">
        <v>40178</v>
      </c>
      <c r="X713" s="40">
        <v>136.4</v>
      </c>
      <c r="Y713" s="42">
        <v>0</v>
      </c>
      <c r="Z713" s="40">
        <v>136.4</v>
      </c>
    </row>
    <row r="714" spans="1:26" x14ac:dyDescent="0.2">
      <c r="A714" s="39">
        <v>38772</v>
      </c>
      <c r="H714" s="141">
        <v>38772</v>
      </c>
      <c r="I714" s="142">
        <v>161.04</v>
      </c>
      <c r="J714" s="142">
        <v>0</v>
      </c>
      <c r="K714" s="142">
        <v>161.04</v>
      </c>
      <c r="L714" s="40"/>
      <c r="O714" s="60">
        <v>40174</v>
      </c>
      <c r="P714" s="40"/>
      <c r="Q714" s="42"/>
      <c r="R714" s="40"/>
      <c r="W714" s="60">
        <v>40180</v>
      </c>
      <c r="X714" s="40">
        <v>13.2</v>
      </c>
      <c r="Y714" s="42">
        <v>0</v>
      </c>
      <c r="Z714" s="40">
        <v>13.2</v>
      </c>
    </row>
    <row r="715" spans="1:26" x14ac:dyDescent="0.2">
      <c r="A715" s="39">
        <v>38773</v>
      </c>
      <c r="H715" s="141">
        <v>38773</v>
      </c>
      <c r="I715" s="142">
        <v>74.36</v>
      </c>
      <c r="J715" s="142">
        <v>0</v>
      </c>
      <c r="K715" s="142">
        <v>74.36</v>
      </c>
      <c r="L715" s="40"/>
      <c r="O715" s="60">
        <v>40175</v>
      </c>
      <c r="P715" s="40"/>
      <c r="Q715" s="42"/>
      <c r="R715" s="40"/>
      <c r="W715" s="60">
        <v>40181</v>
      </c>
      <c r="X715" s="40">
        <v>0</v>
      </c>
      <c r="Y715" s="42">
        <v>29.5</v>
      </c>
      <c r="Z715" s="40">
        <v>29.5</v>
      </c>
    </row>
    <row r="716" spans="1:26" x14ac:dyDescent="0.2">
      <c r="A716" s="39">
        <v>38774</v>
      </c>
      <c r="H716" s="141">
        <v>38774</v>
      </c>
      <c r="I716" s="142">
        <v>73.48</v>
      </c>
      <c r="J716" s="142">
        <v>0</v>
      </c>
      <c r="K716" s="142">
        <v>73.48</v>
      </c>
      <c r="L716" s="40"/>
      <c r="O716" s="60">
        <v>40176</v>
      </c>
      <c r="P716" s="40"/>
      <c r="Q716" s="42"/>
      <c r="R716" s="40"/>
      <c r="W716" s="60">
        <v>40182</v>
      </c>
      <c r="X716" s="40">
        <v>27.72</v>
      </c>
      <c r="Y716" s="42">
        <v>0</v>
      </c>
      <c r="Z716" s="40">
        <v>27.72</v>
      </c>
    </row>
    <row r="717" spans="1:26" x14ac:dyDescent="0.2">
      <c r="A717" s="39">
        <v>38775</v>
      </c>
      <c r="H717" s="141">
        <v>38775</v>
      </c>
      <c r="I717" s="142">
        <v>345.40000000000003</v>
      </c>
      <c r="J717" s="142">
        <v>66.67</v>
      </c>
      <c r="K717" s="142">
        <v>412.07</v>
      </c>
      <c r="L717" s="40"/>
      <c r="O717" s="60">
        <v>40177</v>
      </c>
      <c r="P717" s="40"/>
      <c r="Q717" s="42"/>
      <c r="R717" s="40"/>
      <c r="W717" s="60">
        <v>40183</v>
      </c>
      <c r="X717" s="40">
        <v>26.4</v>
      </c>
      <c r="Y717" s="42">
        <v>0</v>
      </c>
      <c r="Z717" s="40">
        <v>26.4</v>
      </c>
    </row>
    <row r="718" spans="1:26" x14ac:dyDescent="0.2">
      <c r="A718" s="39">
        <v>38776</v>
      </c>
      <c r="H718" s="141">
        <v>38776</v>
      </c>
      <c r="I718" s="142">
        <v>66</v>
      </c>
      <c r="J718" s="142">
        <v>0</v>
      </c>
      <c r="K718" s="142">
        <v>66</v>
      </c>
      <c r="L718" s="40"/>
      <c r="O718" s="60">
        <v>40178</v>
      </c>
      <c r="P718" s="40"/>
      <c r="Q718" s="42"/>
      <c r="R718" s="40"/>
      <c r="W718" s="60">
        <v>40185</v>
      </c>
      <c r="X718" s="40">
        <v>2483.3599999999997</v>
      </c>
      <c r="Y718" s="42">
        <v>351.04999999999995</v>
      </c>
      <c r="Z718" s="40">
        <v>2834.41</v>
      </c>
    </row>
    <row r="719" spans="1:26" x14ac:dyDescent="0.2">
      <c r="A719" s="39">
        <v>38777</v>
      </c>
      <c r="H719" s="141">
        <v>38777</v>
      </c>
      <c r="I719" s="142">
        <v>159.28</v>
      </c>
      <c r="J719" s="142">
        <v>32.450000000000003</v>
      </c>
      <c r="K719" s="142">
        <v>191.73000000000002</v>
      </c>
      <c r="L719" s="40"/>
      <c r="O719" s="60">
        <v>40180</v>
      </c>
      <c r="P719" s="40"/>
      <c r="Q719" s="42"/>
      <c r="R719" s="40"/>
      <c r="W719" s="60">
        <v>40186</v>
      </c>
      <c r="X719" s="40">
        <v>388.08</v>
      </c>
      <c r="Y719" s="42">
        <v>20.65</v>
      </c>
      <c r="Z719" s="40">
        <v>408.72999999999996</v>
      </c>
    </row>
    <row r="720" spans="1:26" x14ac:dyDescent="0.2">
      <c r="A720" s="39">
        <v>38778</v>
      </c>
      <c r="H720" s="141">
        <v>38778</v>
      </c>
      <c r="I720" s="142">
        <v>2151.6</v>
      </c>
      <c r="J720" s="142">
        <v>291.45999999999998</v>
      </c>
      <c r="K720" s="142">
        <v>2443.0599999999995</v>
      </c>
      <c r="L720" s="40"/>
      <c r="O720" s="60">
        <v>40181</v>
      </c>
      <c r="P720" s="40"/>
      <c r="Q720" s="42"/>
      <c r="R720" s="40"/>
      <c r="W720" s="60">
        <v>40191</v>
      </c>
      <c r="X720" s="40">
        <v>8.8000000000000007</v>
      </c>
      <c r="Y720" s="42">
        <v>0</v>
      </c>
      <c r="Z720" s="40">
        <v>8.8000000000000007</v>
      </c>
    </row>
    <row r="721" spans="1:26" x14ac:dyDescent="0.2">
      <c r="A721" s="39">
        <v>38779</v>
      </c>
      <c r="H721" s="141">
        <v>38779</v>
      </c>
      <c r="I721" s="142">
        <v>4.4000000000000004</v>
      </c>
      <c r="J721" s="142">
        <v>0</v>
      </c>
      <c r="K721" s="142">
        <v>4.4000000000000004</v>
      </c>
      <c r="L721" s="40"/>
      <c r="O721" s="60">
        <v>40182</v>
      </c>
      <c r="P721" s="40"/>
      <c r="Q721" s="42"/>
      <c r="R721" s="40"/>
      <c r="W721" s="60">
        <v>40192</v>
      </c>
      <c r="X721" s="40">
        <v>115.5</v>
      </c>
      <c r="Y721" s="42">
        <v>0</v>
      </c>
      <c r="Z721" s="40">
        <v>115.5</v>
      </c>
    </row>
    <row r="722" spans="1:26" x14ac:dyDescent="0.2">
      <c r="A722" s="39">
        <v>38780</v>
      </c>
      <c r="H722" s="141">
        <v>38780</v>
      </c>
      <c r="I722" s="142">
        <v>417.12</v>
      </c>
      <c r="J722" s="142">
        <v>0</v>
      </c>
      <c r="K722" s="142">
        <v>417.12</v>
      </c>
      <c r="L722" s="40"/>
      <c r="O722" s="60">
        <v>40183</v>
      </c>
      <c r="P722" s="40"/>
      <c r="Q722" s="42"/>
      <c r="R722" s="40"/>
      <c r="W722" s="60">
        <v>40193</v>
      </c>
      <c r="X722" s="40">
        <v>3.96</v>
      </c>
      <c r="Y722" s="42">
        <v>0</v>
      </c>
      <c r="Z722" s="40">
        <v>3.96</v>
      </c>
    </row>
    <row r="723" spans="1:26" x14ac:dyDescent="0.2">
      <c r="A723" s="39">
        <v>38781</v>
      </c>
      <c r="H723" s="141">
        <v>38781</v>
      </c>
      <c r="I723" s="142">
        <v>5405.4</v>
      </c>
      <c r="J723" s="142">
        <v>1248.44</v>
      </c>
      <c r="K723" s="142">
        <v>6653.8399999999992</v>
      </c>
      <c r="L723" s="40"/>
      <c r="O723" s="60">
        <v>40185</v>
      </c>
      <c r="P723" s="40"/>
      <c r="Q723" s="42"/>
      <c r="R723" s="40"/>
      <c r="W723" s="60">
        <v>40196</v>
      </c>
      <c r="X723" s="40">
        <v>13.86</v>
      </c>
      <c r="Y723" s="42">
        <v>0</v>
      </c>
      <c r="Z723" s="40">
        <v>13.86</v>
      </c>
    </row>
    <row r="724" spans="1:26" x14ac:dyDescent="0.2">
      <c r="A724" s="39">
        <v>38782</v>
      </c>
      <c r="H724" s="141">
        <v>38782</v>
      </c>
      <c r="I724" s="142">
        <v>3449.6000000000004</v>
      </c>
      <c r="J724" s="142">
        <v>760.51</v>
      </c>
      <c r="K724" s="142">
        <v>4210.1099999999997</v>
      </c>
      <c r="L724" s="40"/>
      <c r="O724" s="60">
        <v>40186</v>
      </c>
      <c r="P724" s="40"/>
      <c r="Q724" s="42"/>
      <c r="R724" s="40"/>
      <c r="W724" s="60">
        <v>40197</v>
      </c>
      <c r="X724" s="40">
        <v>22</v>
      </c>
      <c r="Y724" s="42">
        <v>0</v>
      </c>
      <c r="Z724" s="40">
        <v>22</v>
      </c>
    </row>
    <row r="725" spans="1:26" x14ac:dyDescent="0.2">
      <c r="A725" s="39">
        <v>38783</v>
      </c>
      <c r="H725" s="141">
        <v>38783</v>
      </c>
      <c r="I725" s="142">
        <v>719.84000000000015</v>
      </c>
      <c r="J725" s="142">
        <v>0</v>
      </c>
      <c r="K725" s="142">
        <v>719.84000000000015</v>
      </c>
      <c r="L725" s="40"/>
      <c r="O725" s="60">
        <v>40191</v>
      </c>
      <c r="P725" s="40"/>
      <c r="Q725" s="42"/>
      <c r="R725" s="40"/>
      <c r="W725" s="60">
        <v>40203</v>
      </c>
      <c r="X725" s="40">
        <v>55.44</v>
      </c>
      <c r="Y725" s="42">
        <v>0</v>
      </c>
      <c r="Z725" s="40">
        <v>55.44</v>
      </c>
    </row>
    <row r="726" spans="1:26" x14ac:dyDescent="0.2">
      <c r="A726" s="39">
        <v>38784</v>
      </c>
      <c r="H726" s="141">
        <v>38784</v>
      </c>
      <c r="I726" s="142">
        <v>358.6</v>
      </c>
      <c r="J726" s="142">
        <v>0</v>
      </c>
      <c r="K726" s="142">
        <v>358.6</v>
      </c>
      <c r="L726" s="40"/>
      <c r="O726" s="60">
        <v>40192</v>
      </c>
      <c r="P726" s="40"/>
      <c r="Q726" s="42"/>
      <c r="R726" s="40"/>
      <c r="W726" s="60">
        <v>40208</v>
      </c>
      <c r="X726" s="40">
        <v>22</v>
      </c>
      <c r="Y726" s="42">
        <v>14.75</v>
      </c>
      <c r="Z726" s="40">
        <v>36.75</v>
      </c>
    </row>
    <row r="727" spans="1:26" x14ac:dyDescent="0.2">
      <c r="A727" s="39">
        <v>38785</v>
      </c>
      <c r="H727" s="141">
        <v>38785</v>
      </c>
      <c r="I727" s="142">
        <v>119.24</v>
      </c>
      <c r="J727" s="142">
        <v>0</v>
      </c>
      <c r="K727" s="142">
        <v>119.24</v>
      </c>
      <c r="L727" s="40"/>
      <c r="O727" s="60">
        <v>40193</v>
      </c>
      <c r="P727" s="40"/>
      <c r="Q727" s="42"/>
      <c r="R727" s="40"/>
      <c r="W727" s="60">
        <v>40238</v>
      </c>
      <c r="X727" s="40">
        <v>4.4000000000000004</v>
      </c>
      <c r="Y727" s="42">
        <v>0</v>
      </c>
      <c r="Z727" s="40">
        <v>4.4000000000000004</v>
      </c>
    </row>
    <row r="728" spans="1:26" x14ac:dyDescent="0.2">
      <c r="A728" s="39">
        <v>38786</v>
      </c>
      <c r="H728" s="141">
        <v>38786</v>
      </c>
      <c r="I728" s="142">
        <v>40.04</v>
      </c>
      <c r="J728" s="142">
        <v>0</v>
      </c>
      <c r="K728" s="142">
        <v>40.04</v>
      </c>
      <c r="L728" s="40"/>
      <c r="O728" s="60">
        <v>40196</v>
      </c>
      <c r="P728" s="40"/>
      <c r="Q728" s="42"/>
      <c r="R728" s="40"/>
      <c r="W728" s="60">
        <v>40240</v>
      </c>
      <c r="X728" s="40">
        <v>57.2</v>
      </c>
      <c r="Y728" s="42">
        <v>0</v>
      </c>
      <c r="Z728" s="40">
        <v>57.2</v>
      </c>
    </row>
    <row r="729" spans="1:26" x14ac:dyDescent="0.2">
      <c r="A729" s="39">
        <v>38787</v>
      </c>
      <c r="H729" s="141">
        <v>38787</v>
      </c>
      <c r="I729" s="142">
        <v>9.24</v>
      </c>
      <c r="J729" s="142">
        <v>0</v>
      </c>
      <c r="K729" s="142">
        <v>9.24</v>
      </c>
      <c r="L729" s="40"/>
      <c r="O729" s="60">
        <v>40197</v>
      </c>
      <c r="P729" s="40"/>
      <c r="Q729" s="42"/>
      <c r="R729" s="40"/>
      <c r="W729" s="60">
        <v>40242</v>
      </c>
      <c r="X729" s="40">
        <v>21.56</v>
      </c>
      <c r="Y729" s="42">
        <v>0</v>
      </c>
      <c r="Z729" s="40">
        <v>21.56</v>
      </c>
    </row>
    <row r="730" spans="1:26" x14ac:dyDescent="0.2">
      <c r="A730" s="39">
        <v>38788</v>
      </c>
      <c r="H730" s="141">
        <v>38788</v>
      </c>
      <c r="I730" s="142">
        <v>44</v>
      </c>
      <c r="J730" s="142">
        <v>0</v>
      </c>
      <c r="K730" s="142">
        <v>44</v>
      </c>
      <c r="L730" s="40"/>
      <c r="O730" s="60">
        <v>40203</v>
      </c>
      <c r="P730" s="40"/>
      <c r="Q730" s="42"/>
      <c r="R730" s="40"/>
      <c r="W730" s="60">
        <v>40243</v>
      </c>
      <c r="X730" s="40">
        <v>11</v>
      </c>
      <c r="Y730" s="42">
        <v>0</v>
      </c>
      <c r="Z730" s="40">
        <v>11</v>
      </c>
    </row>
    <row r="731" spans="1:26" x14ac:dyDescent="0.2">
      <c r="A731" s="39">
        <v>38789</v>
      </c>
      <c r="H731" s="141">
        <v>38789</v>
      </c>
      <c r="I731" s="142">
        <v>42.680000000000007</v>
      </c>
      <c r="J731" s="142">
        <v>0</v>
      </c>
      <c r="K731" s="142">
        <v>42.680000000000007</v>
      </c>
      <c r="L731" s="40"/>
      <c r="O731" s="60">
        <v>40208</v>
      </c>
      <c r="P731" s="40"/>
      <c r="Q731" s="42"/>
      <c r="R731" s="40"/>
      <c r="W731" s="60">
        <v>40247</v>
      </c>
      <c r="X731" s="40">
        <v>4.4000000000000004</v>
      </c>
      <c r="Y731" s="42">
        <v>0</v>
      </c>
      <c r="Z731" s="40">
        <v>4.4000000000000004</v>
      </c>
    </row>
    <row r="732" spans="1:26" x14ac:dyDescent="0.2">
      <c r="A732" s="39">
        <v>38790</v>
      </c>
      <c r="H732" s="141">
        <v>38790</v>
      </c>
      <c r="I732" s="142">
        <v>9.68</v>
      </c>
      <c r="J732" s="142">
        <v>0</v>
      </c>
      <c r="K732" s="142">
        <v>9.68</v>
      </c>
      <c r="L732" s="40"/>
      <c r="O732" s="60">
        <v>40238</v>
      </c>
      <c r="P732" s="40"/>
      <c r="Q732" s="42"/>
      <c r="R732" s="40"/>
      <c r="W732" s="60">
        <v>40257</v>
      </c>
      <c r="X732" s="40">
        <v>88</v>
      </c>
      <c r="Y732" s="42">
        <v>44.25</v>
      </c>
      <c r="Z732" s="40">
        <v>132.25</v>
      </c>
    </row>
    <row r="733" spans="1:26" x14ac:dyDescent="0.2">
      <c r="A733" s="39">
        <v>38792</v>
      </c>
      <c r="H733" s="141">
        <v>38792</v>
      </c>
      <c r="I733" s="142">
        <v>3302.0240000000003</v>
      </c>
      <c r="J733" s="142">
        <v>1028.96</v>
      </c>
      <c r="K733" s="142">
        <v>4330.9839999999995</v>
      </c>
      <c r="L733" s="40"/>
      <c r="O733" s="60">
        <v>40240</v>
      </c>
      <c r="P733" s="40"/>
      <c r="Q733" s="42"/>
      <c r="R733" s="40"/>
      <c r="W733" s="60">
        <v>40259</v>
      </c>
      <c r="X733" s="40">
        <v>2.2000000000000002</v>
      </c>
      <c r="Y733" s="42">
        <v>0</v>
      </c>
      <c r="Z733" s="40">
        <v>2.2000000000000002</v>
      </c>
    </row>
    <row r="734" spans="1:26" x14ac:dyDescent="0.2">
      <c r="A734" s="39">
        <v>38793</v>
      </c>
      <c r="H734" s="141">
        <v>38793</v>
      </c>
      <c r="I734" s="142">
        <v>144.32</v>
      </c>
      <c r="J734" s="142">
        <v>0</v>
      </c>
      <c r="K734" s="142">
        <v>144.32</v>
      </c>
      <c r="L734" s="40"/>
      <c r="O734" s="60">
        <v>40242</v>
      </c>
      <c r="P734" s="40"/>
      <c r="Q734" s="42"/>
      <c r="R734" s="40"/>
      <c r="W734" s="60">
        <v>40260</v>
      </c>
      <c r="X734" s="40">
        <v>15.4</v>
      </c>
      <c r="Y734" s="42">
        <v>0</v>
      </c>
      <c r="Z734" s="40">
        <v>15.4</v>
      </c>
    </row>
    <row r="735" spans="1:26" x14ac:dyDescent="0.2">
      <c r="A735" s="39">
        <v>38794</v>
      </c>
      <c r="H735" s="141">
        <v>38794</v>
      </c>
      <c r="I735" s="142">
        <v>419.76000000000005</v>
      </c>
      <c r="J735" s="142">
        <v>0</v>
      </c>
      <c r="K735" s="142">
        <v>419.76000000000005</v>
      </c>
      <c r="L735" s="40"/>
      <c r="O735" s="60">
        <v>40243</v>
      </c>
      <c r="P735" s="40"/>
      <c r="Q735" s="42"/>
      <c r="R735" s="40"/>
      <c r="W735" s="60">
        <v>40266</v>
      </c>
      <c r="X735" s="40">
        <v>33</v>
      </c>
      <c r="Y735" s="42">
        <v>0</v>
      </c>
      <c r="Z735" s="40">
        <v>33</v>
      </c>
    </row>
    <row r="736" spans="1:26" x14ac:dyDescent="0.2">
      <c r="A736" s="39">
        <v>38795</v>
      </c>
      <c r="H736" s="141">
        <v>38795</v>
      </c>
      <c r="I736" s="142">
        <v>66</v>
      </c>
      <c r="J736" s="142">
        <v>0</v>
      </c>
      <c r="K736" s="142">
        <v>66</v>
      </c>
      <c r="L736" s="40"/>
      <c r="O736" s="60">
        <v>40247</v>
      </c>
      <c r="P736" s="40"/>
      <c r="Q736" s="42"/>
      <c r="R736" s="40"/>
      <c r="W736" s="60">
        <v>40267</v>
      </c>
      <c r="X736" s="40">
        <v>46.2</v>
      </c>
      <c r="Y736" s="42">
        <v>0</v>
      </c>
      <c r="Z736" s="40">
        <v>46.2</v>
      </c>
    </row>
    <row r="737" spans="1:26" x14ac:dyDescent="0.2">
      <c r="A737" s="39">
        <v>38796</v>
      </c>
      <c r="H737" s="141">
        <v>38796</v>
      </c>
      <c r="I737" s="142">
        <v>88.44</v>
      </c>
      <c r="J737" s="142">
        <v>0</v>
      </c>
      <c r="K737" s="142">
        <v>88.44</v>
      </c>
      <c r="L737" s="40"/>
      <c r="O737" s="60">
        <v>40257</v>
      </c>
      <c r="P737" s="40"/>
      <c r="Q737" s="42"/>
      <c r="R737" s="40"/>
      <c r="W737" s="60">
        <v>40497</v>
      </c>
      <c r="X737" s="40">
        <v>3.08</v>
      </c>
      <c r="Y737" s="42">
        <v>0</v>
      </c>
      <c r="Z737" s="40">
        <v>3.08</v>
      </c>
    </row>
    <row r="738" spans="1:26" x14ac:dyDescent="0.2">
      <c r="A738" s="39">
        <v>38797</v>
      </c>
      <c r="H738" s="141">
        <v>38797</v>
      </c>
      <c r="I738" s="142">
        <v>47.52000000000001</v>
      </c>
      <c r="J738" s="142">
        <v>0</v>
      </c>
      <c r="K738" s="142">
        <v>47.52000000000001</v>
      </c>
      <c r="L738" s="40"/>
      <c r="O738" s="60">
        <v>40259</v>
      </c>
      <c r="P738" s="40"/>
      <c r="Q738" s="42"/>
      <c r="R738" s="40"/>
      <c r="W738" s="60">
        <v>40500</v>
      </c>
      <c r="X738" s="40">
        <v>49.72</v>
      </c>
      <c r="Y738" s="42">
        <v>0</v>
      </c>
      <c r="Z738" s="40">
        <v>49.72</v>
      </c>
    </row>
    <row r="739" spans="1:26" x14ac:dyDescent="0.2">
      <c r="A739" s="39">
        <v>38798</v>
      </c>
      <c r="H739" s="141">
        <v>38798</v>
      </c>
      <c r="I739" s="142">
        <v>77.88</v>
      </c>
      <c r="J739" s="142">
        <v>0</v>
      </c>
      <c r="K739" s="142">
        <v>77.88</v>
      </c>
      <c r="L739" s="40"/>
      <c r="O739" s="60">
        <v>40260</v>
      </c>
      <c r="P739" s="40"/>
      <c r="Q739" s="42"/>
      <c r="R739" s="40"/>
      <c r="W739" s="60">
        <v>40513</v>
      </c>
      <c r="X739" s="40">
        <v>35.200000000000003</v>
      </c>
      <c r="Y739" s="42">
        <v>0</v>
      </c>
      <c r="Z739" s="40">
        <v>35.200000000000003</v>
      </c>
    </row>
    <row r="740" spans="1:26" x14ac:dyDescent="0.2">
      <c r="A740" s="39">
        <v>38799</v>
      </c>
      <c r="H740" s="141">
        <v>38799</v>
      </c>
      <c r="I740" s="142">
        <v>828.95999999999992</v>
      </c>
      <c r="J740" s="142">
        <v>177.59</v>
      </c>
      <c r="K740" s="142">
        <v>1006.5500000000001</v>
      </c>
      <c r="L740" s="40"/>
      <c r="O740" s="60">
        <v>40266</v>
      </c>
      <c r="P740" s="40"/>
      <c r="Q740" s="42"/>
      <c r="R740" s="40"/>
      <c r="W740" s="60">
        <v>40515</v>
      </c>
      <c r="X740" s="40">
        <v>33</v>
      </c>
      <c r="Y740" s="42">
        <v>0</v>
      </c>
      <c r="Z740" s="40">
        <v>33</v>
      </c>
    </row>
    <row r="741" spans="1:26" x14ac:dyDescent="0.2">
      <c r="A741" s="39">
        <v>38800</v>
      </c>
      <c r="H741" s="141">
        <v>38800</v>
      </c>
      <c r="I741" s="142">
        <v>2483.3599999999997</v>
      </c>
      <c r="J741" s="142">
        <v>310.93</v>
      </c>
      <c r="K741" s="142">
        <v>2794.2899999999995</v>
      </c>
      <c r="L741" s="40"/>
      <c r="O741" s="60">
        <v>40267</v>
      </c>
      <c r="P741" s="40"/>
      <c r="Q741" s="42"/>
      <c r="R741" s="40"/>
      <c r="W741" s="60">
        <v>40516</v>
      </c>
      <c r="X741" s="40">
        <v>404.8</v>
      </c>
      <c r="Y741" s="42">
        <v>56.05</v>
      </c>
      <c r="Z741" s="40">
        <v>460.85</v>
      </c>
    </row>
    <row r="742" spans="1:26" x14ac:dyDescent="0.2">
      <c r="A742" s="39">
        <v>38801</v>
      </c>
      <c r="H742" s="141">
        <v>38801</v>
      </c>
      <c r="I742" s="142">
        <v>237.60000000000002</v>
      </c>
      <c r="J742" s="142">
        <v>0</v>
      </c>
      <c r="K742" s="142">
        <v>237.60000000000002</v>
      </c>
      <c r="L742" s="40"/>
      <c r="O742" s="60">
        <v>40497</v>
      </c>
      <c r="P742" s="40"/>
      <c r="Q742" s="42"/>
      <c r="R742" s="40"/>
      <c r="T742" s="42"/>
      <c r="U742" s="42"/>
      <c r="V742" s="42"/>
      <c r="W742" s="60">
        <v>40521</v>
      </c>
      <c r="X742" s="40">
        <v>387.2</v>
      </c>
      <c r="Y742" s="42">
        <v>0</v>
      </c>
      <c r="Z742" s="40">
        <v>387.2</v>
      </c>
    </row>
    <row r="743" spans="1:26" x14ac:dyDescent="0.2">
      <c r="A743" s="39">
        <v>38802</v>
      </c>
      <c r="H743" s="141">
        <v>38802</v>
      </c>
      <c r="I743" s="142">
        <v>347.16</v>
      </c>
      <c r="J743" s="142">
        <v>0</v>
      </c>
      <c r="K743" s="142">
        <v>347.16</v>
      </c>
      <c r="L743" s="40"/>
      <c r="O743" s="60">
        <v>40500</v>
      </c>
      <c r="P743" s="40"/>
      <c r="Q743" s="42"/>
      <c r="R743" s="40"/>
      <c r="T743" s="42"/>
      <c r="U743" s="42"/>
      <c r="V743" s="42"/>
      <c r="W743" s="60">
        <v>40523</v>
      </c>
      <c r="X743" s="40">
        <v>13.2</v>
      </c>
      <c r="Y743" s="42">
        <v>0</v>
      </c>
      <c r="Z743" s="40">
        <v>13.2</v>
      </c>
    </row>
    <row r="744" spans="1:26" x14ac:dyDescent="0.2">
      <c r="A744" s="39">
        <v>38803</v>
      </c>
      <c r="H744" s="141">
        <v>38803</v>
      </c>
      <c r="I744" s="142">
        <v>566.28</v>
      </c>
      <c r="J744" s="142">
        <v>0</v>
      </c>
      <c r="K744" s="142">
        <v>566.28</v>
      </c>
      <c r="L744" s="40"/>
      <c r="O744" s="60">
        <v>40513</v>
      </c>
      <c r="P744" s="40"/>
      <c r="Q744" s="42"/>
      <c r="R744" s="40"/>
      <c r="T744" s="42"/>
      <c r="U744" s="42"/>
      <c r="V744" s="42"/>
      <c r="W744" s="60">
        <v>40524</v>
      </c>
      <c r="X744" s="40">
        <v>154</v>
      </c>
      <c r="Y744" s="42">
        <v>29.5</v>
      </c>
      <c r="Z744" s="40">
        <v>183.5</v>
      </c>
    </row>
    <row r="745" spans="1:26" x14ac:dyDescent="0.2">
      <c r="A745" s="39">
        <v>38804</v>
      </c>
      <c r="H745" s="141">
        <v>38804</v>
      </c>
      <c r="I745" s="142">
        <v>55.879999999999995</v>
      </c>
      <c r="J745" s="142">
        <v>0</v>
      </c>
      <c r="K745" s="142">
        <v>55.879999999999995</v>
      </c>
      <c r="L745" s="40"/>
      <c r="O745" s="60">
        <v>40515</v>
      </c>
      <c r="P745" s="40"/>
      <c r="Q745" s="42"/>
      <c r="R745" s="40"/>
      <c r="T745" s="42"/>
      <c r="U745" s="42"/>
      <c r="V745" s="42"/>
      <c r="W745" s="60">
        <v>40525</v>
      </c>
      <c r="X745" s="40">
        <v>8.8000000000000007</v>
      </c>
      <c r="Y745" s="42">
        <v>0</v>
      </c>
      <c r="Z745" s="40">
        <v>8.8000000000000007</v>
      </c>
    </row>
    <row r="746" spans="1:26" x14ac:dyDescent="0.2">
      <c r="A746" s="39">
        <v>38805</v>
      </c>
      <c r="H746" s="141">
        <v>38805</v>
      </c>
      <c r="I746" s="142">
        <v>399.08000000000004</v>
      </c>
      <c r="J746" s="142">
        <v>0</v>
      </c>
      <c r="K746" s="142">
        <v>399.08000000000004</v>
      </c>
      <c r="L746" s="40"/>
      <c r="O746" s="60">
        <v>40516</v>
      </c>
      <c r="P746" s="40"/>
      <c r="Q746" s="42"/>
      <c r="R746" s="40"/>
      <c r="T746" s="42"/>
      <c r="U746" s="42"/>
      <c r="V746" s="42"/>
      <c r="W746" s="60">
        <v>40526</v>
      </c>
      <c r="X746" s="40">
        <v>30.8</v>
      </c>
      <c r="Y746" s="42">
        <v>0</v>
      </c>
      <c r="Z746" s="40">
        <v>30.8</v>
      </c>
    </row>
    <row r="747" spans="1:26" x14ac:dyDescent="0.2">
      <c r="A747" s="39">
        <v>38806</v>
      </c>
      <c r="H747" s="141">
        <v>38806</v>
      </c>
      <c r="I747" s="142">
        <v>11</v>
      </c>
      <c r="J747" s="142">
        <v>0</v>
      </c>
      <c r="K747" s="142">
        <v>11</v>
      </c>
      <c r="L747" s="40"/>
      <c r="O747" s="60">
        <v>40521</v>
      </c>
      <c r="P747" s="40"/>
      <c r="Q747" s="42"/>
      <c r="R747" s="40"/>
      <c r="T747" s="42"/>
      <c r="U747" s="42"/>
      <c r="V747" s="42"/>
      <c r="W747" s="60">
        <v>40527</v>
      </c>
      <c r="X747" s="40">
        <v>81.400000000000006</v>
      </c>
      <c r="Y747" s="42">
        <v>0</v>
      </c>
      <c r="Z747" s="40">
        <v>81.400000000000006</v>
      </c>
    </row>
    <row r="748" spans="1:26" x14ac:dyDescent="0.2">
      <c r="A748" s="39">
        <v>38807</v>
      </c>
      <c r="H748" s="141">
        <v>38807</v>
      </c>
      <c r="I748" s="142">
        <v>24.2</v>
      </c>
      <c r="J748" s="142">
        <v>0</v>
      </c>
      <c r="K748" s="142">
        <v>24.2</v>
      </c>
      <c r="L748" s="40"/>
      <c r="O748" s="60">
        <v>40523</v>
      </c>
      <c r="P748" s="40"/>
      <c r="Q748" s="42"/>
      <c r="R748" s="40"/>
      <c r="T748" s="42"/>
      <c r="U748" s="42"/>
      <c r="V748" s="42"/>
      <c r="W748" s="60">
        <v>40528</v>
      </c>
      <c r="X748" s="40">
        <v>66</v>
      </c>
      <c r="Y748" s="42">
        <v>0</v>
      </c>
      <c r="Z748" s="40">
        <v>66</v>
      </c>
    </row>
    <row r="749" spans="1:26" x14ac:dyDescent="0.2">
      <c r="A749" s="39">
        <v>38808</v>
      </c>
      <c r="H749" s="141">
        <v>38808</v>
      </c>
      <c r="I749" s="142">
        <v>4.84</v>
      </c>
      <c r="J749" s="142">
        <v>0</v>
      </c>
      <c r="K749" s="142">
        <v>4.84</v>
      </c>
      <c r="L749" s="40"/>
      <c r="O749" s="60">
        <v>40524</v>
      </c>
      <c r="P749" s="40"/>
      <c r="Q749" s="42"/>
      <c r="R749" s="40"/>
      <c r="T749" s="42"/>
      <c r="U749" s="42"/>
      <c r="V749" s="42"/>
      <c r="W749" s="60">
        <v>40530</v>
      </c>
      <c r="X749" s="40">
        <v>94.6</v>
      </c>
      <c r="Y749" s="42">
        <v>0</v>
      </c>
      <c r="Z749" s="40">
        <v>94.6</v>
      </c>
    </row>
    <row r="750" spans="1:26" x14ac:dyDescent="0.2">
      <c r="A750" s="39">
        <v>38809</v>
      </c>
      <c r="H750" s="141">
        <v>38809</v>
      </c>
      <c r="I750" s="142">
        <v>35.200000000000003</v>
      </c>
      <c r="J750" s="142">
        <v>0</v>
      </c>
      <c r="K750" s="142">
        <v>35.200000000000003</v>
      </c>
      <c r="L750" s="40"/>
      <c r="O750" s="60">
        <v>40525</v>
      </c>
      <c r="P750" s="40"/>
      <c r="Q750" s="42"/>
      <c r="R750" s="40"/>
      <c r="T750" s="42"/>
      <c r="U750" s="42"/>
      <c r="V750" s="42"/>
      <c r="W750" s="60">
        <v>40532</v>
      </c>
      <c r="X750" s="40">
        <v>411.4</v>
      </c>
      <c r="Y750" s="42">
        <v>53.099999999999994</v>
      </c>
      <c r="Z750" s="40">
        <v>464.5</v>
      </c>
    </row>
    <row r="751" spans="1:26" x14ac:dyDescent="0.2">
      <c r="A751" s="39">
        <v>38810</v>
      </c>
      <c r="H751" s="141">
        <v>38810</v>
      </c>
      <c r="I751" s="142">
        <v>22.44</v>
      </c>
      <c r="J751" s="142">
        <v>0</v>
      </c>
      <c r="K751" s="142">
        <v>22.44</v>
      </c>
      <c r="L751" s="40"/>
      <c r="O751" s="60">
        <v>40526</v>
      </c>
      <c r="P751" s="40"/>
      <c r="Q751" s="42"/>
      <c r="R751" s="40"/>
      <c r="T751" s="42"/>
      <c r="U751" s="42"/>
      <c r="V751" s="42"/>
      <c r="W751" s="60">
        <v>40533</v>
      </c>
      <c r="X751" s="40">
        <v>281.60000000000002</v>
      </c>
      <c r="Y751" s="42">
        <v>44.25</v>
      </c>
      <c r="Z751" s="40">
        <v>325.85000000000002</v>
      </c>
    </row>
    <row r="752" spans="1:26" x14ac:dyDescent="0.2">
      <c r="A752" s="39">
        <v>38811</v>
      </c>
      <c r="H752" s="141">
        <v>38811</v>
      </c>
      <c r="I752" s="142">
        <v>6.16</v>
      </c>
      <c r="J752" s="142">
        <v>0</v>
      </c>
      <c r="K752" s="142">
        <v>6.16</v>
      </c>
      <c r="L752" s="40"/>
      <c r="O752" s="60">
        <v>40527</v>
      </c>
      <c r="P752" s="40"/>
      <c r="Q752" s="42"/>
      <c r="R752" s="40"/>
      <c r="T752" s="42"/>
      <c r="U752" s="42"/>
      <c r="V752" s="42"/>
      <c r="W752" s="60">
        <v>40534</v>
      </c>
      <c r="X752" s="40">
        <v>255.2</v>
      </c>
      <c r="Y752" s="42">
        <v>0</v>
      </c>
      <c r="Z752" s="40">
        <v>255.2</v>
      </c>
    </row>
    <row r="753" spans="1:26" x14ac:dyDescent="0.2">
      <c r="A753" s="39">
        <v>38814</v>
      </c>
      <c r="H753" s="141">
        <v>38814</v>
      </c>
      <c r="I753" s="142">
        <v>31.68</v>
      </c>
      <c r="J753" s="142">
        <v>8.85</v>
      </c>
      <c r="K753" s="142">
        <v>40.53</v>
      </c>
      <c r="L753" s="40"/>
      <c r="O753" s="60">
        <v>40528</v>
      </c>
      <c r="P753" s="40"/>
      <c r="Q753" s="42"/>
      <c r="R753" s="40"/>
      <c r="T753" s="42"/>
      <c r="U753" s="42"/>
      <c r="V753" s="42"/>
      <c r="W753" s="60">
        <v>40536</v>
      </c>
      <c r="X753" s="40">
        <v>2.2000000000000002</v>
      </c>
      <c r="Y753" s="42">
        <v>0</v>
      </c>
      <c r="Z753" s="40">
        <v>2.2000000000000002</v>
      </c>
    </row>
    <row r="754" spans="1:26" x14ac:dyDescent="0.2">
      <c r="A754" s="39">
        <v>38816</v>
      </c>
      <c r="H754" s="141">
        <v>38816</v>
      </c>
      <c r="I754" s="142">
        <v>414.04</v>
      </c>
      <c r="J754" s="142">
        <v>0</v>
      </c>
      <c r="K754" s="142">
        <v>414.04</v>
      </c>
      <c r="L754" s="40"/>
      <c r="O754" s="60">
        <v>40530</v>
      </c>
      <c r="P754" s="40"/>
      <c r="Q754" s="42"/>
      <c r="R754" s="40"/>
      <c r="T754" s="42"/>
      <c r="U754" s="42"/>
      <c r="V754" s="42"/>
      <c r="W754" s="60">
        <v>40543</v>
      </c>
      <c r="X754" s="40">
        <v>4449.0600000000004</v>
      </c>
      <c r="Y754" s="42">
        <v>177</v>
      </c>
      <c r="Z754" s="40">
        <v>4626.0600000000004</v>
      </c>
    </row>
    <row r="755" spans="1:26" x14ac:dyDescent="0.2">
      <c r="A755" s="39">
        <v>38817</v>
      </c>
      <c r="H755" s="141">
        <v>38817</v>
      </c>
      <c r="I755" s="142">
        <v>16.28</v>
      </c>
      <c r="J755" s="142">
        <v>0</v>
      </c>
      <c r="K755" s="142">
        <v>16.28</v>
      </c>
      <c r="L755" s="40"/>
      <c r="O755" s="60">
        <v>40532</v>
      </c>
      <c r="P755" s="40"/>
      <c r="Q755" s="42"/>
      <c r="R755" s="40"/>
      <c r="T755" s="42"/>
      <c r="U755" s="42"/>
      <c r="V755" s="42"/>
      <c r="W755" s="52">
        <v>40546</v>
      </c>
      <c r="X755" s="42">
        <v>110.88</v>
      </c>
      <c r="Y755" s="42">
        <v>0</v>
      </c>
      <c r="Z755" s="42">
        <v>110.88</v>
      </c>
    </row>
    <row r="756" spans="1:26" x14ac:dyDescent="0.2">
      <c r="A756" s="39">
        <v>38819</v>
      </c>
      <c r="H756" s="141">
        <v>38819</v>
      </c>
      <c r="I756" s="142">
        <v>11.44</v>
      </c>
      <c r="J756" s="142">
        <v>0</v>
      </c>
      <c r="K756" s="142">
        <v>11.44</v>
      </c>
      <c r="L756" s="40"/>
      <c r="O756" s="60">
        <v>40533</v>
      </c>
      <c r="P756" s="40"/>
      <c r="Q756" s="42"/>
      <c r="R756" s="40"/>
      <c r="T756" s="42"/>
      <c r="U756" s="42"/>
      <c r="V756" s="42"/>
      <c r="W756" s="52">
        <v>40547</v>
      </c>
      <c r="X756" s="42">
        <v>5.5439999999999996</v>
      </c>
      <c r="Y756" s="42">
        <v>0</v>
      </c>
      <c r="Z756" s="42">
        <v>5.5439999999999996</v>
      </c>
    </row>
    <row r="757" spans="1:26" x14ac:dyDescent="0.2">
      <c r="A757" s="39">
        <v>38821</v>
      </c>
      <c r="H757" s="141">
        <v>38821</v>
      </c>
      <c r="I757" s="142">
        <v>6.16</v>
      </c>
      <c r="J757" s="142">
        <v>0</v>
      </c>
      <c r="K757" s="142">
        <v>6.16</v>
      </c>
      <c r="L757" s="40"/>
      <c r="O757" s="60">
        <v>40534</v>
      </c>
      <c r="P757" s="40"/>
      <c r="Q757" s="42"/>
      <c r="R757" s="40"/>
      <c r="T757" s="42"/>
      <c r="U757" s="42"/>
      <c r="V757" s="42"/>
      <c r="W757" s="52">
        <v>40548</v>
      </c>
      <c r="X757" s="42">
        <v>715.44</v>
      </c>
      <c r="Y757" s="42">
        <v>295</v>
      </c>
      <c r="Z757" s="42">
        <v>1010.44</v>
      </c>
    </row>
    <row r="758" spans="1:26" x14ac:dyDescent="0.2">
      <c r="A758" s="39">
        <v>38822</v>
      </c>
      <c r="H758" s="141">
        <v>38822</v>
      </c>
      <c r="I758" s="142">
        <v>6.16</v>
      </c>
      <c r="J758" s="142">
        <v>0</v>
      </c>
      <c r="K758" s="142">
        <v>6.16</v>
      </c>
      <c r="L758" s="40"/>
      <c r="O758" s="60">
        <v>40536</v>
      </c>
      <c r="P758" s="40"/>
      <c r="Q758" s="42"/>
      <c r="R758" s="40"/>
      <c r="T758" s="42"/>
      <c r="U758" s="42"/>
      <c r="V758" s="42"/>
      <c r="W758" s="52">
        <v>40549</v>
      </c>
      <c r="X758" s="42">
        <v>321.2</v>
      </c>
      <c r="Y758" s="42">
        <v>0</v>
      </c>
      <c r="Z758" s="42">
        <v>321.2</v>
      </c>
    </row>
    <row r="759" spans="1:26" x14ac:dyDescent="0.2">
      <c r="A759" s="39">
        <v>39036</v>
      </c>
      <c r="H759" s="141">
        <v>39036</v>
      </c>
      <c r="I759" s="142">
        <v>17.600000000000001</v>
      </c>
      <c r="J759" s="142">
        <v>0</v>
      </c>
      <c r="K759" s="142">
        <v>17.600000000000001</v>
      </c>
      <c r="L759" s="40"/>
      <c r="O759" s="60">
        <v>40543</v>
      </c>
      <c r="P759" s="40"/>
      <c r="Q759" s="42"/>
      <c r="R759" s="40"/>
      <c r="T759" s="42"/>
      <c r="U759" s="42"/>
      <c r="V759" s="42"/>
      <c r="W759" s="52">
        <v>40550</v>
      </c>
      <c r="X759" s="42">
        <v>210.32</v>
      </c>
      <c r="Y759" s="42">
        <v>112.1</v>
      </c>
      <c r="Z759" s="42">
        <v>322.41999999999996</v>
      </c>
    </row>
    <row r="760" spans="1:26" x14ac:dyDescent="0.2">
      <c r="A760" s="39">
        <v>39037</v>
      </c>
      <c r="H760" s="141">
        <v>39037</v>
      </c>
      <c r="I760" s="142">
        <v>1.32</v>
      </c>
      <c r="J760" s="142">
        <v>0</v>
      </c>
      <c r="K760" s="142">
        <v>1.32</v>
      </c>
      <c r="L760" s="40"/>
      <c r="O760" s="52">
        <v>40546</v>
      </c>
      <c r="P760" s="42"/>
      <c r="Q760" s="42"/>
      <c r="R760" s="42"/>
      <c r="T760" s="42"/>
      <c r="U760" s="42"/>
      <c r="V760" s="42"/>
      <c r="W760" s="52">
        <v>40551</v>
      </c>
      <c r="X760" s="42">
        <v>26.4</v>
      </c>
      <c r="Y760" s="42">
        <v>0</v>
      </c>
      <c r="Z760" s="42">
        <v>26.4</v>
      </c>
    </row>
    <row r="761" spans="1:26" x14ac:dyDescent="0.2">
      <c r="A761" s="39">
        <v>39039</v>
      </c>
      <c r="H761" s="141">
        <v>39039</v>
      </c>
      <c r="I761" s="142">
        <v>50.16</v>
      </c>
      <c r="J761" s="142">
        <v>0</v>
      </c>
      <c r="K761" s="142">
        <v>50.16</v>
      </c>
      <c r="L761" s="40"/>
      <c r="O761" s="52">
        <v>40547</v>
      </c>
      <c r="P761" s="42"/>
      <c r="Q761" s="42"/>
      <c r="R761" s="42"/>
      <c r="T761" s="42"/>
      <c r="U761" s="42"/>
      <c r="V761" s="42"/>
      <c r="W761" s="52">
        <v>40553</v>
      </c>
      <c r="X761" s="42">
        <v>279.83999999999997</v>
      </c>
      <c r="Y761" s="42">
        <v>59</v>
      </c>
      <c r="Z761" s="42">
        <v>338.84</v>
      </c>
    </row>
    <row r="762" spans="1:26" x14ac:dyDescent="0.2">
      <c r="A762" s="39">
        <v>39040</v>
      </c>
      <c r="H762" s="141">
        <v>39040</v>
      </c>
      <c r="I762" s="142">
        <v>265.76</v>
      </c>
      <c r="J762" s="142">
        <v>0</v>
      </c>
      <c r="K762" s="142">
        <v>265.76</v>
      </c>
      <c r="L762" s="40"/>
      <c r="O762" s="52">
        <v>40548</v>
      </c>
      <c r="P762" s="42"/>
      <c r="Q762" s="42"/>
      <c r="R762" s="42"/>
      <c r="T762" s="42"/>
      <c r="U762" s="42"/>
      <c r="V762" s="42"/>
      <c r="W762" s="52">
        <v>40554</v>
      </c>
      <c r="X762" s="42">
        <v>1781.12</v>
      </c>
      <c r="Y762" s="42">
        <v>67.849999999999994</v>
      </c>
      <c r="Z762" s="42">
        <v>1848.9699999999998</v>
      </c>
    </row>
    <row r="763" spans="1:26" x14ac:dyDescent="0.2">
      <c r="A763" s="39">
        <v>39041</v>
      </c>
      <c r="H763" s="141">
        <v>39041</v>
      </c>
      <c r="I763" s="142">
        <v>282.03999999999996</v>
      </c>
      <c r="J763" s="142">
        <v>0</v>
      </c>
      <c r="K763" s="142">
        <v>282.03999999999996</v>
      </c>
      <c r="L763" s="40"/>
      <c r="O763" s="52">
        <v>40549</v>
      </c>
      <c r="P763" s="42"/>
      <c r="Q763" s="42"/>
      <c r="R763" s="42"/>
      <c r="T763" s="42"/>
      <c r="U763" s="42"/>
      <c r="V763" s="42"/>
      <c r="W763" s="52">
        <v>40555</v>
      </c>
      <c r="X763" s="42">
        <v>321.2</v>
      </c>
      <c r="Y763" s="42">
        <v>14.75</v>
      </c>
      <c r="Z763" s="42">
        <v>335.95</v>
      </c>
    </row>
    <row r="764" spans="1:26" x14ac:dyDescent="0.2">
      <c r="A764" s="39">
        <v>39042</v>
      </c>
      <c r="H764" s="141">
        <v>39042</v>
      </c>
      <c r="I764" s="142">
        <v>144.76</v>
      </c>
      <c r="J764" s="142">
        <v>0</v>
      </c>
      <c r="K764" s="142">
        <v>144.76</v>
      </c>
      <c r="L764" s="40"/>
      <c r="O764" s="52">
        <v>40550</v>
      </c>
      <c r="P764" s="42"/>
      <c r="Q764" s="42"/>
      <c r="R764" s="42"/>
      <c r="T764" s="42"/>
      <c r="U764" s="42"/>
      <c r="V764" s="42"/>
      <c r="W764" s="84">
        <v>40556</v>
      </c>
      <c r="X764" s="36">
        <v>404.8</v>
      </c>
      <c r="Y764" s="37">
        <v>88.5</v>
      </c>
      <c r="Z764" s="38">
        <v>493.3</v>
      </c>
    </row>
    <row r="765" spans="1:26" x14ac:dyDescent="0.2">
      <c r="A765" s="39">
        <v>39043</v>
      </c>
      <c r="H765" s="141">
        <v>39043</v>
      </c>
      <c r="I765" s="142">
        <v>150.91999999999999</v>
      </c>
      <c r="J765" s="142">
        <v>0</v>
      </c>
      <c r="K765" s="142">
        <v>150.91999999999999</v>
      </c>
      <c r="L765" s="40"/>
      <c r="O765" s="52">
        <v>40551</v>
      </c>
      <c r="P765" s="42"/>
      <c r="Q765" s="42"/>
      <c r="R765" s="42"/>
      <c r="T765" s="42"/>
      <c r="U765" s="42"/>
      <c r="V765" s="42"/>
      <c r="W765" s="73">
        <v>40557</v>
      </c>
      <c r="X765" s="41">
        <v>673.19999999999993</v>
      </c>
      <c r="Y765" s="42">
        <v>59</v>
      </c>
      <c r="Z765" s="43">
        <v>732.2</v>
      </c>
    </row>
    <row r="766" spans="1:26" x14ac:dyDescent="0.2">
      <c r="A766" s="39">
        <v>39044</v>
      </c>
      <c r="H766" s="141">
        <v>39044</v>
      </c>
      <c r="I766" s="142">
        <v>129.36000000000001</v>
      </c>
      <c r="J766" s="142">
        <v>0</v>
      </c>
      <c r="K766" s="142">
        <v>129.36000000000001</v>
      </c>
      <c r="L766" s="40"/>
      <c r="O766" s="52">
        <v>40553</v>
      </c>
      <c r="P766" s="42"/>
      <c r="Q766" s="42"/>
      <c r="R766" s="42"/>
      <c r="T766" s="42"/>
      <c r="U766" s="42"/>
      <c r="V766" s="42"/>
      <c r="W766" s="73">
        <v>40558</v>
      </c>
      <c r="X766" s="41">
        <v>2.2000000000000002</v>
      </c>
      <c r="Y766" s="42">
        <v>0</v>
      </c>
      <c r="Z766" s="43">
        <v>2.2000000000000002</v>
      </c>
    </row>
    <row r="767" spans="1:26" x14ac:dyDescent="0.2">
      <c r="A767" s="39">
        <v>39045</v>
      </c>
      <c r="H767" s="141">
        <v>39045</v>
      </c>
      <c r="I767" s="142">
        <v>221.32</v>
      </c>
      <c r="J767" s="142">
        <v>0</v>
      </c>
      <c r="K767" s="142">
        <v>221.32</v>
      </c>
      <c r="L767" s="40"/>
      <c r="O767" s="52">
        <v>40554</v>
      </c>
      <c r="P767" s="42"/>
      <c r="Q767" s="42"/>
      <c r="R767" s="42"/>
      <c r="T767" s="42"/>
      <c r="U767" s="42"/>
      <c r="V767" s="42"/>
      <c r="W767" s="73">
        <v>40559</v>
      </c>
      <c r="X767" s="41">
        <v>88</v>
      </c>
      <c r="Y767" s="42">
        <v>0</v>
      </c>
      <c r="Z767" s="43">
        <v>88</v>
      </c>
    </row>
    <row r="768" spans="1:26" x14ac:dyDescent="0.2">
      <c r="A768" s="39">
        <v>39046</v>
      </c>
      <c r="H768" s="141">
        <v>39046</v>
      </c>
      <c r="I768" s="142">
        <v>30.8</v>
      </c>
      <c r="J768" s="142">
        <v>0</v>
      </c>
      <c r="K768" s="142">
        <v>30.8</v>
      </c>
      <c r="L768" s="40"/>
      <c r="O768" s="52">
        <v>40555</v>
      </c>
      <c r="P768" s="42"/>
      <c r="Q768" s="42"/>
      <c r="R768" s="42"/>
      <c r="T768" s="42"/>
      <c r="U768" s="42"/>
      <c r="V768" s="42"/>
      <c r="W768" s="73">
        <v>40560</v>
      </c>
      <c r="X768" s="41">
        <v>1207.8</v>
      </c>
      <c r="Y768" s="42">
        <v>118</v>
      </c>
      <c r="Z768" s="43">
        <v>1325.8</v>
      </c>
    </row>
    <row r="769" spans="1:26" x14ac:dyDescent="0.2">
      <c r="A769" s="39">
        <v>39047</v>
      </c>
      <c r="H769" s="141">
        <v>39047</v>
      </c>
      <c r="I769" s="142">
        <v>78.760000000000005</v>
      </c>
      <c r="J769" s="142">
        <v>0</v>
      </c>
      <c r="K769" s="142">
        <v>78.760000000000005</v>
      </c>
      <c r="L769" s="40"/>
      <c r="O769" s="52">
        <v>40556</v>
      </c>
      <c r="P769" s="42"/>
      <c r="Q769" s="42"/>
      <c r="R769" s="42"/>
      <c r="T769" s="42"/>
      <c r="U769" s="42"/>
      <c r="V769" s="42"/>
      <c r="W769" s="73">
        <v>40561</v>
      </c>
      <c r="X769" s="41">
        <v>255.15600000000001</v>
      </c>
      <c r="Y769" s="42">
        <v>0</v>
      </c>
      <c r="Z769" s="43">
        <v>255.15600000000001</v>
      </c>
    </row>
    <row r="770" spans="1:26" x14ac:dyDescent="0.2">
      <c r="A770" s="39">
        <v>39048</v>
      </c>
      <c r="H770" s="141">
        <v>39048</v>
      </c>
      <c r="I770" s="142">
        <v>22.44</v>
      </c>
      <c r="J770" s="142">
        <v>0</v>
      </c>
      <c r="K770" s="142">
        <v>22.44</v>
      </c>
      <c r="L770" s="40"/>
      <c r="O770" s="52">
        <v>40557</v>
      </c>
      <c r="P770" s="42"/>
      <c r="Q770" s="42"/>
      <c r="R770" s="42"/>
      <c r="T770" s="42"/>
      <c r="U770" s="42"/>
      <c r="V770" s="42"/>
      <c r="W770" s="73">
        <v>40565</v>
      </c>
      <c r="X770" s="41">
        <v>8.8000000000000007</v>
      </c>
      <c r="Y770" s="42">
        <v>11.799999999999999</v>
      </c>
      <c r="Z770" s="43">
        <v>20.6</v>
      </c>
    </row>
    <row r="771" spans="1:26" x14ac:dyDescent="0.2">
      <c r="A771" s="39">
        <v>39050</v>
      </c>
      <c r="H771" s="141">
        <v>39050</v>
      </c>
      <c r="I771" s="142">
        <v>32.56</v>
      </c>
      <c r="J771" s="142">
        <v>0</v>
      </c>
      <c r="K771" s="142">
        <v>32.56</v>
      </c>
      <c r="L771" s="40"/>
      <c r="O771" s="52">
        <v>40558</v>
      </c>
      <c r="P771" s="42"/>
      <c r="Q771" s="42"/>
      <c r="R771" s="42"/>
      <c r="T771" s="42"/>
      <c r="U771" s="42"/>
      <c r="V771" s="42"/>
      <c r="W771" s="73">
        <v>40567</v>
      </c>
      <c r="X771" s="41">
        <v>721.59999999999991</v>
      </c>
      <c r="Y771" s="42">
        <v>0</v>
      </c>
      <c r="Z771" s="43">
        <v>721.59999999999991</v>
      </c>
    </row>
    <row r="772" spans="1:26" x14ac:dyDescent="0.2">
      <c r="A772" s="39">
        <v>39051</v>
      </c>
      <c r="H772" s="141">
        <v>39051</v>
      </c>
      <c r="I772" s="142">
        <v>403.92</v>
      </c>
      <c r="J772" s="142">
        <v>0</v>
      </c>
      <c r="K772" s="142">
        <v>403.92</v>
      </c>
      <c r="L772" s="40"/>
      <c r="O772" s="52">
        <v>40559</v>
      </c>
      <c r="P772" s="42"/>
      <c r="Q772" s="42"/>
      <c r="R772" s="42"/>
      <c r="T772" s="42"/>
      <c r="U772" s="42"/>
      <c r="V772" s="42"/>
      <c r="W772" s="73">
        <v>40569</v>
      </c>
      <c r="X772" s="41">
        <v>66</v>
      </c>
      <c r="Y772" s="42">
        <v>0</v>
      </c>
      <c r="Z772" s="43">
        <v>66</v>
      </c>
    </row>
    <row r="773" spans="1:26" x14ac:dyDescent="0.2">
      <c r="A773" s="39">
        <v>39052</v>
      </c>
      <c r="H773" s="141">
        <v>39052</v>
      </c>
      <c r="I773" s="142">
        <v>7901.52</v>
      </c>
      <c r="J773" s="142">
        <v>707.41</v>
      </c>
      <c r="K773" s="142">
        <v>8608.9299999999985</v>
      </c>
      <c r="L773" s="40"/>
      <c r="O773" s="52">
        <v>40560</v>
      </c>
      <c r="P773" s="42"/>
      <c r="Q773" s="42"/>
      <c r="R773" s="42"/>
      <c r="T773" s="42"/>
      <c r="U773" s="42"/>
      <c r="V773" s="42"/>
      <c r="W773" s="73">
        <v>40570</v>
      </c>
      <c r="X773" s="41">
        <v>937.2</v>
      </c>
      <c r="Y773" s="42">
        <v>118</v>
      </c>
      <c r="Z773" s="43">
        <v>1055.2</v>
      </c>
    </row>
    <row r="774" spans="1:26" x14ac:dyDescent="0.2">
      <c r="A774" s="39">
        <v>39053</v>
      </c>
      <c r="H774" s="141">
        <v>39053</v>
      </c>
      <c r="I774" s="142">
        <v>628.31999999999994</v>
      </c>
      <c r="J774" s="142">
        <v>0</v>
      </c>
      <c r="K774" s="142">
        <v>628.31999999999994</v>
      </c>
      <c r="L774" s="40"/>
      <c r="O774" s="52">
        <v>40561</v>
      </c>
      <c r="P774" s="42"/>
      <c r="Q774" s="42"/>
      <c r="R774" s="42"/>
      <c r="T774" s="42"/>
      <c r="U774" s="42"/>
      <c r="V774" s="42"/>
      <c r="W774" s="73">
        <v>40571</v>
      </c>
      <c r="X774" s="41">
        <v>55.44</v>
      </c>
      <c r="Y774" s="42">
        <v>14.75</v>
      </c>
      <c r="Z774" s="43">
        <v>70.19</v>
      </c>
    </row>
    <row r="775" spans="1:26" x14ac:dyDescent="0.2">
      <c r="A775" s="39">
        <v>39054</v>
      </c>
      <c r="H775" s="141">
        <v>39054</v>
      </c>
      <c r="I775" s="142">
        <v>634.91999999999996</v>
      </c>
      <c r="J775" s="142">
        <v>0</v>
      </c>
      <c r="K775" s="142">
        <v>634.91999999999996</v>
      </c>
      <c r="L775" s="40"/>
      <c r="O775" s="52">
        <v>40565</v>
      </c>
      <c r="P775" s="42"/>
      <c r="Q775" s="42"/>
      <c r="R775" s="42"/>
      <c r="T775" s="42"/>
      <c r="U775" s="42"/>
      <c r="V775" s="42"/>
      <c r="W775" s="73">
        <v>40572</v>
      </c>
      <c r="X775" s="41">
        <v>154.88</v>
      </c>
      <c r="Y775" s="42">
        <v>0</v>
      </c>
      <c r="Z775" s="43">
        <v>154.88</v>
      </c>
    </row>
    <row r="776" spans="1:26" x14ac:dyDescent="0.2">
      <c r="A776" s="39">
        <v>39055</v>
      </c>
      <c r="H776" s="141">
        <v>39055</v>
      </c>
      <c r="I776" s="142">
        <v>1174.8</v>
      </c>
      <c r="J776" s="142">
        <v>183.49</v>
      </c>
      <c r="K776" s="142">
        <v>1358.2900000000002</v>
      </c>
      <c r="L776" s="40"/>
      <c r="O776" s="52">
        <v>40567</v>
      </c>
      <c r="P776" s="42"/>
      <c r="Q776" s="42"/>
      <c r="R776" s="42"/>
      <c r="T776" s="42"/>
      <c r="U776" s="42"/>
      <c r="V776" s="42"/>
      <c r="W776" s="73">
        <v>40574</v>
      </c>
      <c r="X776" s="41">
        <v>950.4</v>
      </c>
      <c r="Y776" s="42">
        <v>132.75</v>
      </c>
      <c r="Z776" s="43">
        <v>1083.1500000000001</v>
      </c>
    </row>
    <row r="777" spans="1:26" x14ac:dyDescent="0.2">
      <c r="A777" s="39">
        <v>39056</v>
      </c>
      <c r="H777" s="141">
        <v>39056</v>
      </c>
      <c r="I777" s="142">
        <v>487.52000000000004</v>
      </c>
      <c r="J777" s="142">
        <v>59.589999999999989</v>
      </c>
      <c r="K777" s="142">
        <v>547.11</v>
      </c>
      <c r="L777" s="40"/>
      <c r="O777" s="52">
        <v>40569</v>
      </c>
      <c r="P777" s="42"/>
      <c r="Q777" s="42"/>
      <c r="R777" s="42"/>
      <c r="T777" s="42"/>
      <c r="U777" s="42"/>
      <c r="V777" s="42"/>
      <c r="W777" s="73">
        <v>40575</v>
      </c>
      <c r="X777" s="41">
        <v>52.667999999999999</v>
      </c>
      <c r="Y777" s="42">
        <v>23.599999999999998</v>
      </c>
      <c r="Z777" s="43">
        <v>76.268000000000001</v>
      </c>
    </row>
    <row r="778" spans="1:26" x14ac:dyDescent="0.2">
      <c r="A778" s="39">
        <v>39057</v>
      </c>
      <c r="H778" s="141">
        <v>39057</v>
      </c>
      <c r="I778" s="142">
        <v>379.28000000000003</v>
      </c>
      <c r="J778" s="142">
        <v>0</v>
      </c>
      <c r="K778" s="142">
        <v>379.28000000000003</v>
      </c>
      <c r="L778" s="40"/>
      <c r="O778" s="52">
        <v>40570</v>
      </c>
      <c r="P778" s="42"/>
      <c r="Q778" s="42"/>
      <c r="R778" s="42"/>
      <c r="T778" s="42"/>
      <c r="U778" s="42"/>
      <c r="V778" s="42"/>
      <c r="W778" s="73">
        <v>40576</v>
      </c>
      <c r="X778" s="41">
        <v>27.72</v>
      </c>
      <c r="Y778" s="42">
        <v>0</v>
      </c>
      <c r="Z778" s="43">
        <v>27.72</v>
      </c>
    </row>
    <row r="779" spans="1:26" x14ac:dyDescent="0.2">
      <c r="A779" s="39">
        <v>39058</v>
      </c>
      <c r="H779" s="141">
        <v>39058</v>
      </c>
      <c r="I779" s="142">
        <v>91.08</v>
      </c>
      <c r="J779" s="142">
        <v>0</v>
      </c>
      <c r="K779" s="142">
        <v>91.08</v>
      </c>
      <c r="L779" s="40"/>
      <c r="O779" s="52">
        <v>40571</v>
      </c>
      <c r="P779" s="42"/>
      <c r="Q779" s="42"/>
      <c r="R779" s="42"/>
      <c r="T779" s="42"/>
      <c r="U779" s="42"/>
      <c r="V779" s="42"/>
      <c r="W779" s="73">
        <v>40580</v>
      </c>
      <c r="X779" s="41">
        <v>88</v>
      </c>
      <c r="Y779" s="42">
        <v>14.75</v>
      </c>
      <c r="Z779" s="43">
        <v>102.75</v>
      </c>
    </row>
    <row r="780" spans="1:26" x14ac:dyDescent="0.2">
      <c r="A780" s="39">
        <v>39059</v>
      </c>
      <c r="H780" s="141">
        <v>39059</v>
      </c>
      <c r="I780" s="142">
        <v>292.15999999999997</v>
      </c>
      <c r="J780" s="142">
        <v>0</v>
      </c>
      <c r="K780" s="142">
        <v>292.15999999999997</v>
      </c>
      <c r="L780" s="40"/>
      <c r="O780" s="52">
        <v>40572</v>
      </c>
      <c r="P780" s="42"/>
      <c r="Q780" s="42"/>
      <c r="R780" s="42"/>
      <c r="T780" s="42"/>
      <c r="U780" s="42"/>
      <c r="V780" s="42"/>
      <c r="W780" s="73">
        <v>40581</v>
      </c>
      <c r="X780" s="41">
        <v>562.76</v>
      </c>
      <c r="Y780" s="42">
        <v>0</v>
      </c>
      <c r="Z780" s="43">
        <v>562.76</v>
      </c>
    </row>
    <row r="781" spans="1:26" x14ac:dyDescent="0.2">
      <c r="A781" s="39">
        <v>39061</v>
      </c>
      <c r="H781" s="141">
        <v>39061</v>
      </c>
      <c r="I781" s="142">
        <v>24.64</v>
      </c>
      <c r="J781" s="142">
        <v>0</v>
      </c>
      <c r="K781" s="142">
        <v>24.64</v>
      </c>
      <c r="L781" s="40"/>
      <c r="O781" s="52">
        <v>40574</v>
      </c>
      <c r="P781" s="42"/>
      <c r="Q781" s="42"/>
      <c r="R781" s="42"/>
      <c r="T781" s="42"/>
      <c r="U781" s="42"/>
      <c r="V781" s="42"/>
      <c r="W781" s="73">
        <v>40582</v>
      </c>
      <c r="X781" s="41">
        <v>616</v>
      </c>
      <c r="Y781" s="42">
        <v>0</v>
      </c>
      <c r="Z781" s="43">
        <v>616</v>
      </c>
    </row>
    <row r="782" spans="1:26" x14ac:dyDescent="0.2">
      <c r="A782" s="39">
        <v>39062</v>
      </c>
      <c r="H782" s="141">
        <v>39062</v>
      </c>
      <c r="I782" s="142">
        <v>15.84</v>
      </c>
      <c r="J782" s="142">
        <v>0</v>
      </c>
      <c r="K782" s="142">
        <v>15.84</v>
      </c>
      <c r="L782" s="40"/>
      <c r="O782" s="52">
        <v>40575</v>
      </c>
      <c r="P782" s="42"/>
      <c r="Q782" s="42"/>
      <c r="R782" s="42"/>
      <c r="T782" s="42"/>
      <c r="U782" s="42"/>
      <c r="V782" s="42"/>
      <c r="W782" s="73">
        <v>40584</v>
      </c>
      <c r="X782" s="41">
        <v>27.72</v>
      </c>
      <c r="Y782" s="42">
        <v>0</v>
      </c>
      <c r="Z782" s="43">
        <v>27.72</v>
      </c>
    </row>
    <row r="783" spans="1:26" x14ac:dyDescent="0.2">
      <c r="A783" s="39">
        <v>39063</v>
      </c>
      <c r="H783" s="141">
        <v>39063</v>
      </c>
      <c r="I783" s="142">
        <v>39.6</v>
      </c>
      <c r="J783" s="142">
        <v>0</v>
      </c>
      <c r="K783" s="142">
        <v>39.6</v>
      </c>
      <c r="L783" s="40"/>
      <c r="O783" s="52">
        <v>40576</v>
      </c>
      <c r="P783" s="42"/>
      <c r="Q783" s="42"/>
      <c r="R783" s="42"/>
      <c r="T783" s="42"/>
      <c r="U783" s="42"/>
      <c r="V783" s="42"/>
      <c r="W783" s="73">
        <v>40585</v>
      </c>
      <c r="X783" s="41">
        <v>110.88</v>
      </c>
      <c r="Y783" s="42">
        <v>20.65</v>
      </c>
      <c r="Z783" s="43">
        <v>131.53</v>
      </c>
    </row>
    <row r="784" spans="1:26" x14ac:dyDescent="0.2">
      <c r="A784" s="39">
        <v>39064</v>
      </c>
      <c r="H784" s="141">
        <v>39064</v>
      </c>
      <c r="I784" s="142">
        <v>68.2</v>
      </c>
      <c r="J784" s="142">
        <v>0</v>
      </c>
      <c r="K784" s="142">
        <v>68.2</v>
      </c>
      <c r="L784" s="40"/>
      <c r="O784" s="52">
        <v>40580</v>
      </c>
      <c r="P784" s="42"/>
      <c r="Q784" s="42"/>
      <c r="R784" s="42"/>
      <c r="T784" s="42"/>
      <c r="U784" s="42"/>
      <c r="V784" s="42"/>
      <c r="W784" s="73">
        <v>40586</v>
      </c>
      <c r="X784" s="41">
        <v>102.52</v>
      </c>
      <c r="Y784" s="42">
        <v>0</v>
      </c>
      <c r="Z784" s="43">
        <v>102.52</v>
      </c>
    </row>
    <row r="785" spans="1:26" x14ac:dyDescent="0.2">
      <c r="A785" s="39">
        <v>39065</v>
      </c>
      <c r="H785" s="141">
        <v>39065</v>
      </c>
      <c r="I785" s="142">
        <v>141.24</v>
      </c>
      <c r="J785" s="142">
        <v>0</v>
      </c>
      <c r="K785" s="142">
        <v>141.24</v>
      </c>
      <c r="L785" s="40"/>
      <c r="O785" s="52">
        <v>40581</v>
      </c>
      <c r="P785" s="42"/>
      <c r="Q785" s="42"/>
      <c r="R785" s="42"/>
      <c r="T785" s="42"/>
      <c r="U785" s="42"/>
      <c r="V785" s="42"/>
      <c r="W785" s="73">
        <v>40588</v>
      </c>
      <c r="X785" s="41">
        <v>55.44</v>
      </c>
      <c r="Y785" s="42">
        <v>0</v>
      </c>
      <c r="Z785" s="43">
        <v>55.44</v>
      </c>
    </row>
    <row r="786" spans="1:26" x14ac:dyDescent="0.2">
      <c r="A786" s="39">
        <v>39066</v>
      </c>
      <c r="H786" s="141">
        <v>39066</v>
      </c>
      <c r="I786" s="142">
        <v>4.84</v>
      </c>
      <c r="J786" s="142">
        <v>0</v>
      </c>
      <c r="K786" s="142">
        <v>4.84</v>
      </c>
      <c r="L786" s="40"/>
      <c r="O786" s="52">
        <v>40582</v>
      </c>
      <c r="P786" s="42"/>
      <c r="Q786" s="42"/>
      <c r="R786" s="42"/>
      <c r="T786" s="42"/>
      <c r="U786" s="42"/>
      <c r="V786" s="42"/>
      <c r="W786" s="73">
        <v>40589</v>
      </c>
      <c r="X786" s="41">
        <v>220.22</v>
      </c>
      <c r="Y786" s="42">
        <v>0</v>
      </c>
      <c r="Z786" s="43">
        <v>220.22</v>
      </c>
    </row>
    <row r="787" spans="1:26" x14ac:dyDescent="0.2">
      <c r="A787" s="39">
        <v>39067</v>
      </c>
      <c r="H787" s="141">
        <v>39067</v>
      </c>
      <c r="I787" s="142">
        <v>216.92000000000002</v>
      </c>
      <c r="J787" s="142">
        <v>0</v>
      </c>
      <c r="K787" s="142">
        <v>216.92000000000002</v>
      </c>
      <c r="L787" s="40"/>
      <c r="O787" s="52">
        <v>40584</v>
      </c>
      <c r="P787" s="42"/>
      <c r="Q787" s="42"/>
      <c r="R787" s="42"/>
      <c r="T787" s="42"/>
      <c r="U787" s="42"/>
      <c r="V787" s="42"/>
      <c r="W787" s="73">
        <v>40595</v>
      </c>
      <c r="X787" s="41">
        <v>5404.96</v>
      </c>
      <c r="Y787" s="42">
        <v>132.75</v>
      </c>
      <c r="Z787" s="43">
        <v>5537.71</v>
      </c>
    </row>
    <row r="788" spans="1:26" x14ac:dyDescent="0.2">
      <c r="A788" s="39">
        <v>39069</v>
      </c>
      <c r="H788" s="141">
        <v>39069</v>
      </c>
      <c r="I788" s="142">
        <v>12.76</v>
      </c>
      <c r="J788" s="142">
        <v>0</v>
      </c>
      <c r="K788" s="142">
        <v>12.76</v>
      </c>
      <c r="L788" s="40"/>
      <c r="O788" s="52">
        <v>40585</v>
      </c>
      <c r="P788" s="42"/>
      <c r="Q788" s="42"/>
      <c r="R788" s="42"/>
      <c r="T788" s="42"/>
      <c r="U788" s="42"/>
      <c r="V788" s="42"/>
      <c r="W788" s="73">
        <v>40596</v>
      </c>
      <c r="X788" s="41">
        <v>429.66</v>
      </c>
      <c r="Y788" s="42">
        <v>0</v>
      </c>
      <c r="Z788" s="43">
        <v>429.66</v>
      </c>
    </row>
    <row r="789" spans="1:26" x14ac:dyDescent="0.2">
      <c r="A789" s="39">
        <v>39070</v>
      </c>
      <c r="H789" s="141">
        <v>39070</v>
      </c>
      <c r="I789" s="142">
        <v>323.84000000000003</v>
      </c>
      <c r="J789" s="142">
        <v>0</v>
      </c>
      <c r="K789" s="142">
        <v>323.84000000000003</v>
      </c>
      <c r="L789" s="40"/>
      <c r="O789" s="52">
        <v>40586</v>
      </c>
      <c r="P789" s="42"/>
      <c r="Q789" s="42"/>
      <c r="R789" s="42"/>
      <c r="T789" s="42"/>
      <c r="U789" s="42"/>
      <c r="V789" s="42"/>
      <c r="W789" s="73">
        <v>40598</v>
      </c>
      <c r="X789" s="41">
        <v>121.44</v>
      </c>
      <c r="Y789" s="42">
        <v>0</v>
      </c>
      <c r="Z789" s="43">
        <v>121.44</v>
      </c>
    </row>
    <row r="790" spans="1:26" x14ac:dyDescent="0.2">
      <c r="A790" s="39">
        <v>39071</v>
      </c>
      <c r="H790" s="141">
        <v>39071</v>
      </c>
      <c r="I790" s="142">
        <v>217.36</v>
      </c>
      <c r="J790" s="142">
        <v>0</v>
      </c>
      <c r="K790" s="142">
        <v>217.36</v>
      </c>
      <c r="L790" s="40"/>
      <c r="O790" s="52">
        <v>40588</v>
      </c>
      <c r="P790" s="42"/>
      <c r="Q790" s="42"/>
      <c r="R790" s="42"/>
      <c r="T790" s="42"/>
      <c r="U790" s="42"/>
      <c r="V790" s="42"/>
      <c r="W790" s="73">
        <v>40599</v>
      </c>
      <c r="X790" s="41">
        <v>259.512</v>
      </c>
      <c r="Y790" s="42">
        <v>47.199999999999996</v>
      </c>
      <c r="Z790" s="43">
        <v>306.71199999999999</v>
      </c>
    </row>
    <row r="791" spans="1:26" x14ac:dyDescent="0.2">
      <c r="A791" s="39">
        <v>39072</v>
      </c>
      <c r="H791" s="141">
        <v>39072</v>
      </c>
      <c r="I791" s="142">
        <v>126.28</v>
      </c>
      <c r="J791" s="142">
        <v>41.89</v>
      </c>
      <c r="K791" s="142">
        <v>168.17000000000002</v>
      </c>
      <c r="L791" s="40"/>
      <c r="O791" s="52">
        <v>40589</v>
      </c>
      <c r="P791" s="42"/>
      <c r="Q791" s="42"/>
      <c r="R791" s="42"/>
      <c r="T791" s="42"/>
      <c r="U791" s="42"/>
      <c r="V791" s="42"/>
      <c r="W791" s="73">
        <v>40600</v>
      </c>
      <c r="X791" s="41">
        <v>66</v>
      </c>
      <c r="Y791" s="42">
        <v>0</v>
      </c>
      <c r="Z791" s="43">
        <v>66</v>
      </c>
    </row>
    <row r="792" spans="1:26" x14ac:dyDescent="0.2">
      <c r="A792" s="39">
        <v>39073</v>
      </c>
      <c r="H792" s="141">
        <v>39073</v>
      </c>
      <c r="I792" s="142">
        <v>116.6</v>
      </c>
      <c r="J792" s="142">
        <v>0</v>
      </c>
      <c r="K792" s="142">
        <v>116.6</v>
      </c>
      <c r="L792" s="40"/>
      <c r="O792" s="52">
        <v>40595</v>
      </c>
      <c r="P792" s="42"/>
      <c r="Q792" s="42"/>
      <c r="R792" s="42"/>
      <c r="T792" s="42"/>
      <c r="U792" s="42"/>
      <c r="V792" s="42"/>
      <c r="W792" s="73">
        <v>40602</v>
      </c>
      <c r="X792" s="41">
        <v>188.1</v>
      </c>
      <c r="Y792" s="42">
        <v>0</v>
      </c>
      <c r="Z792" s="43">
        <v>188.1</v>
      </c>
    </row>
    <row r="793" spans="1:26" x14ac:dyDescent="0.2">
      <c r="A793" s="39">
        <v>39074</v>
      </c>
      <c r="H793" s="141">
        <v>39074</v>
      </c>
      <c r="I793" s="142">
        <v>89.32</v>
      </c>
      <c r="J793" s="142">
        <v>0</v>
      </c>
      <c r="K793" s="142">
        <v>89.32</v>
      </c>
      <c r="L793" s="40"/>
      <c r="O793" s="52">
        <v>40596</v>
      </c>
      <c r="P793" s="42"/>
      <c r="Q793" s="42"/>
      <c r="R793" s="42"/>
      <c r="T793" s="42"/>
      <c r="U793" s="42"/>
      <c r="V793" s="42"/>
      <c r="W793" s="73">
        <v>40606</v>
      </c>
      <c r="X793" s="41">
        <v>22.175999999999998</v>
      </c>
      <c r="Y793" s="42">
        <v>18.172000000000001</v>
      </c>
      <c r="Z793" s="43">
        <v>40.347999999999999</v>
      </c>
    </row>
    <row r="794" spans="1:26" x14ac:dyDescent="0.2">
      <c r="A794" s="39">
        <v>39075</v>
      </c>
      <c r="H794" s="141">
        <v>39075</v>
      </c>
      <c r="I794" s="142">
        <v>874.28000000000009</v>
      </c>
      <c r="J794" s="142">
        <v>0</v>
      </c>
      <c r="K794" s="142">
        <v>874.28000000000009</v>
      </c>
      <c r="L794" s="40"/>
      <c r="O794" s="52">
        <v>40598</v>
      </c>
      <c r="P794" s="42"/>
      <c r="Q794" s="42"/>
      <c r="R794" s="42"/>
      <c r="T794" s="42"/>
      <c r="U794" s="42"/>
      <c r="V794" s="42"/>
      <c r="W794" s="73">
        <v>40607</v>
      </c>
      <c r="X794" s="41">
        <v>718.07999999999993</v>
      </c>
      <c r="Y794" s="42">
        <v>0</v>
      </c>
      <c r="Z794" s="43">
        <v>718.07999999999993</v>
      </c>
    </row>
    <row r="795" spans="1:26" x14ac:dyDescent="0.2">
      <c r="A795" s="39">
        <v>39076</v>
      </c>
      <c r="H795" s="141">
        <v>39076</v>
      </c>
      <c r="I795" s="142">
        <v>317.68</v>
      </c>
      <c r="J795" s="142">
        <v>0</v>
      </c>
      <c r="K795" s="142">
        <v>317.68</v>
      </c>
      <c r="L795" s="40"/>
      <c r="O795" s="52">
        <v>40599</v>
      </c>
      <c r="P795" s="42"/>
      <c r="Q795" s="42"/>
      <c r="R795" s="42"/>
      <c r="T795" s="42"/>
      <c r="U795" s="42"/>
      <c r="V795" s="42"/>
      <c r="W795" s="73">
        <v>40609</v>
      </c>
      <c r="X795" s="41">
        <v>11.572000000000001</v>
      </c>
      <c r="Y795" s="42">
        <v>0</v>
      </c>
      <c r="Z795" s="43">
        <v>11.572000000000001</v>
      </c>
    </row>
    <row r="796" spans="1:26" x14ac:dyDescent="0.2">
      <c r="A796" s="39">
        <v>39077</v>
      </c>
      <c r="H796" s="141">
        <v>39077</v>
      </c>
      <c r="I796" s="142">
        <v>49.72</v>
      </c>
      <c r="J796" s="142">
        <v>0</v>
      </c>
      <c r="K796" s="142">
        <v>49.72</v>
      </c>
      <c r="L796" s="40"/>
      <c r="O796" s="52">
        <v>40600</v>
      </c>
      <c r="P796" s="42"/>
      <c r="Q796" s="42"/>
      <c r="R796" s="42"/>
      <c r="T796" s="42"/>
      <c r="U796" s="42"/>
      <c r="V796" s="42"/>
      <c r="W796" s="73">
        <v>40611</v>
      </c>
      <c r="X796" s="41">
        <v>1107.48</v>
      </c>
      <c r="Y796" s="42">
        <v>72.688000000000002</v>
      </c>
      <c r="Z796" s="43">
        <v>1180.1680000000001</v>
      </c>
    </row>
    <row r="797" spans="1:26" x14ac:dyDescent="0.2">
      <c r="A797" s="39">
        <v>39078</v>
      </c>
      <c r="H797" s="141">
        <v>39078</v>
      </c>
      <c r="I797" s="142">
        <v>133.32</v>
      </c>
      <c r="J797" s="142">
        <v>0</v>
      </c>
      <c r="K797" s="142">
        <v>133.32</v>
      </c>
      <c r="L797" s="40"/>
      <c r="O797" s="52">
        <v>40602</v>
      </c>
      <c r="P797" s="42"/>
      <c r="Q797" s="42"/>
      <c r="R797" s="42"/>
      <c r="T797" s="42"/>
      <c r="U797" s="42"/>
      <c r="V797" s="42"/>
      <c r="W797" s="73">
        <v>40613</v>
      </c>
      <c r="X797" s="41">
        <v>27.72</v>
      </c>
      <c r="Y797" s="42">
        <v>0</v>
      </c>
      <c r="Z797" s="43">
        <v>27.72</v>
      </c>
    </row>
    <row r="798" spans="1:26" x14ac:dyDescent="0.2">
      <c r="A798" s="39">
        <v>39079</v>
      </c>
      <c r="H798" s="141">
        <v>39079</v>
      </c>
      <c r="I798" s="142">
        <v>45.32</v>
      </c>
      <c r="J798" s="142">
        <v>0</v>
      </c>
      <c r="K798" s="142">
        <v>45.32</v>
      </c>
      <c r="L798" s="40"/>
      <c r="O798" s="52">
        <v>40606</v>
      </c>
      <c r="P798" s="42"/>
      <c r="Q798" s="42"/>
      <c r="R798" s="42"/>
      <c r="T798" s="42"/>
      <c r="U798" s="42"/>
      <c r="V798" s="42"/>
      <c r="W798" s="73">
        <v>40616</v>
      </c>
      <c r="X798" s="41">
        <v>91.96</v>
      </c>
      <c r="Y798" s="42">
        <v>0</v>
      </c>
      <c r="Z798" s="43">
        <v>91.96</v>
      </c>
    </row>
    <row r="799" spans="1:26" x14ac:dyDescent="0.2">
      <c r="A799" s="39">
        <v>39080</v>
      </c>
      <c r="H799" s="141">
        <v>39080</v>
      </c>
      <c r="I799" s="142">
        <v>89.320000000000007</v>
      </c>
      <c r="J799" s="142">
        <v>0</v>
      </c>
      <c r="K799" s="142">
        <v>89.320000000000007</v>
      </c>
      <c r="L799" s="40"/>
      <c r="O799" s="52">
        <v>40607</v>
      </c>
      <c r="P799" s="42"/>
      <c r="Q799" s="42"/>
      <c r="R799" s="42"/>
      <c r="T799" s="42"/>
      <c r="U799" s="42"/>
      <c r="V799" s="42"/>
      <c r="W799" s="73">
        <v>40617</v>
      </c>
      <c r="X799" s="41">
        <v>168.07999999999998</v>
      </c>
      <c r="Y799" s="42">
        <v>0</v>
      </c>
      <c r="Z799" s="43">
        <v>168.07999999999998</v>
      </c>
    </row>
    <row r="800" spans="1:26" x14ac:dyDescent="0.2">
      <c r="A800" s="39">
        <v>39081</v>
      </c>
      <c r="H800" s="141">
        <v>39081</v>
      </c>
      <c r="I800" s="142">
        <v>5.72</v>
      </c>
      <c r="J800" s="142">
        <v>0</v>
      </c>
      <c r="K800" s="142">
        <v>5.72</v>
      </c>
      <c r="L800" s="40"/>
      <c r="O800" s="52">
        <v>40609</v>
      </c>
      <c r="P800" s="42"/>
      <c r="Q800" s="42"/>
      <c r="R800" s="42"/>
      <c r="T800" s="42"/>
      <c r="U800" s="42"/>
      <c r="V800" s="42"/>
      <c r="W800" s="73">
        <v>40618</v>
      </c>
      <c r="X800" s="41">
        <v>27.06</v>
      </c>
      <c r="Y800" s="42">
        <v>0</v>
      </c>
      <c r="Z800" s="43">
        <v>27.06</v>
      </c>
    </row>
    <row r="801" spans="1:26" x14ac:dyDescent="0.2">
      <c r="A801" s="39">
        <v>39082</v>
      </c>
      <c r="H801" s="141">
        <v>39082</v>
      </c>
      <c r="I801" s="142">
        <v>7.92</v>
      </c>
      <c r="J801" s="142">
        <v>0</v>
      </c>
      <c r="K801" s="142">
        <v>7.92</v>
      </c>
      <c r="L801" s="40"/>
      <c r="O801" s="52">
        <v>40611</v>
      </c>
      <c r="P801" s="42"/>
      <c r="Q801" s="42"/>
      <c r="R801" s="42"/>
      <c r="T801" s="42"/>
      <c r="U801" s="42"/>
      <c r="V801" s="42"/>
      <c r="W801" s="73">
        <v>40625</v>
      </c>
      <c r="X801" s="41">
        <v>1025.2</v>
      </c>
      <c r="Y801" s="42">
        <v>77.88</v>
      </c>
      <c r="Z801" s="43">
        <v>1103.08</v>
      </c>
    </row>
    <row r="802" spans="1:26" x14ac:dyDescent="0.2">
      <c r="A802" s="39">
        <v>39084</v>
      </c>
      <c r="H802" s="141">
        <v>39084</v>
      </c>
      <c r="I802" s="142">
        <v>207.24</v>
      </c>
      <c r="J802" s="142">
        <v>0</v>
      </c>
      <c r="K802" s="142">
        <v>207.24</v>
      </c>
      <c r="L802" s="40"/>
      <c r="O802" s="52">
        <v>40613</v>
      </c>
      <c r="P802" s="42"/>
      <c r="Q802" s="42"/>
      <c r="R802" s="42"/>
      <c r="T802" s="42"/>
      <c r="U802" s="42"/>
      <c r="V802" s="42"/>
      <c r="W802" s="73">
        <v>40626</v>
      </c>
      <c r="X802" s="41">
        <v>406.56</v>
      </c>
      <c r="Y802" s="42">
        <v>0</v>
      </c>
      <c r="Z802" s="43">
        <v>406.56</v>
      </c>
    </row>
    <row r="803" spans="1:26" x14ac:dyDescent="0.2">
      <c r="A803" s="39">
        <v>39085</v>
      </c>
      <c r="H803" s="141">
        <v>39085</v>
      </c>
      <c r="I803" s="142">
        <v>231.44</v>
      </c>
      <c r="J803" s="142">
        <v>0</v>
      </c>
      <c r="K803" s="142">
        <v>231.44</v>
      </c>
      <c r="L803" s="40"/>
      <c r="O803" s="52">
        <v>40616</v>
      </c>
      <c r="P803" s="42"/>
      <c r="Q803" s="42"/>
      <c r="R803" s="42"/>
      <c r="T803" s="42"/>
      <c r="U803" s="42"/>
      <c r="V803" s="42"/>
      <c r="W803" s="73">
        <v>40627</v>
      </c>
      <c r="X803" s="41">
        <v>195.58</v>
      </c>
      <c r="Y803" s="42">
        <v>0</v>
      </c>
      <c r="Z803" s="43">
        <v>195.58</v>
      </c>
    </row>
    <row r="804" spans="1:26" x14ac:dyDescent="0.2">
      <c r="A804" s="39">
        <v>39086</v>
      </c>
      <c r="H804" s="141">
        <v>39086</v>
      </c>
      <c r="I804" s="142">
        <v>6.16</v>
      </c>
      <c r="J804" s="142">
        <v>0</v>
      </c>
      <c r="K804" s="142">
        <v>6.16</v>
      </c>
      <c r="L804" s="40"/>
      <c r="O804" s="52">
        <v>40617</v>
      </c>
      <c r="P804" s="42"/>
      <c r="Q804" s="42"/>
      <c r="R804" s="42"/>
      <c r="T804" s="42"/>
      <c r="U804" s="42"/>
      <c r="V804" s="42"/>
      <c r="W804" s="73">
        <v>40631</v>
      </c>
      <c r="X804" s="41">
        <v>13.86</v>
      </c>
      <c r="Y804" s="42">
        <v>0</v>
      </c>
      <c r="Z804" s="43">
        <v>13.86</v>
      </c>
    </row>
    <row r="805" spans="1:26" x14ac:dyDescent="0.2">
      <c r="A805" s="39">
        <v>39087</v>
      </c>
      <c r="H805" s="141">
        <v>39087</v>
      </c>
      <c r="I805" s="142">
        <v>3.52</v>
      </c>
      <c r="J805" s="142">
        <v>0</v>
      </c>
      <c r="K805" s="142">
        <v>3.52</v>
      </c>
      <c r="L805" s="40"/>
      <c r="O805" s="52">
        <v>40618</v>
      </c>
      <c r="P805" s="42"/>
      <c r="Q805" s="42"/>
      <c r="R805" s="42"/>
      <c r="T805" s="42"/>
      <c r="U805" s="42"/>
      <c r="V805" s="42"/>
      <c r="W805" s="73">
        <v>40632</v>
      </c>
      <c r="X805" s="41">
        <v>27.72</v>
      </c>
      <c r="Y805" s="42">
        <v>0</v>
      </c>
      <c r="Z805" s="43">
        <v>27.72</v>
      </c>
    </row>
    <row r="806" spans="1:26" x14ac:dyDescent="0.2">
      <c r="A806" s="39">
        <v>39088</v>
      </c>
      <c r="H806" s="141">
        <v>39088</v>
      </c>
      <c r="I806" s="142">
        <v>22.88</v>
      </c>
      <c r="J806" s="142">
        <v>0</v>
      </c>
      <c r="K806" s="142">
        <v>22.88</v>
      </c>
      <c r="L806" s="40"/>
      <c r="O806" s="52">
        <v>40625</v>
      </c>
      <c r="P806" s="42"/>
      <c r="Q806" s="42"/>
      <c r="R806" s="42"/>
      <c r="T806" s="42"/>
      <c r="U806" s="42"/>
      <c r="V806" s="42"/>
      <c r="W806" s="73">
        <v>40633</v>
      </c>
      <c r="X806" s="41">
        <v>76.295999999999992</v>
      </c>
      <c r="Y806" s="42">
        <v>0</v>
      </c>
      <c r="Z806" s="43">
        <v>76.295999999999992</v>
      </c>
    </row>
    <row r="807" spans="1:26" x14ac:dyDescent="0.2">
      <c r="A807" s="39">
        <v>39089</v>
      </c>
      <c r="H807" s="141">
        <v>39089</v>
      </c>
      <c r="I807" s="142">
        <v>642.83999999999992</v>
      </c>
      <c r="J807" s="142">
        <v>0</v>
      </c>
      <c r="K807" s="142">
        <v>642.83999999999992</v>
      </c>
      <c r="L807" s="40"/>
      <c r="O807" s="52">
        <v>40626</v>
      </c>
      <c r="P807" s="42"/>
      <c r="Q807" s="42"/>
      <c r="R807" s="42"/>
      <c r="T807" s="42"/>
      <c r="U807" s="42"/>
      <c r="V807" s="42"/>
    </row>
    <row r="808" spans="1:26" x14ac:dyDescent="0.2">
      <c r="A808" s="39">
        <v>39090</v>
      </c>
      <c r="H808" s="141">
        <v>39090</v>
      </c>
      <c r="I808" s="142">
        <v>133.32</v>
      </c>
      <c r="J808" s="142">
        <v>0</v>
      </c>
      <c r="K808" s="142">
        <v>133.32</v>
      </c>
      <c r="L808" s="40"/>
      <c r="O808" s="52">
        <v>40627</v>
      </c>
      <c r="P808" s="42"/>
      <c r="Q808" s="42"/>
      <c r="R808" s="42"/>
      <c r="T808" s="42"/>
      <c r="U808" s="42"/>
      <c r="V808" s="42"/>
    </row>
    <row r="809" spans="1:26" x14ac:dyDescent="0.2">
      <c r="A809" s="39">
        <v>39091</v>
      </c>
      <c r="H809" s="141">
        <v>39091</v>
      </c>
      <c r="I809" s="142">
        <v>235.84</v>
      </c>
      <c r="J809" s="142">
        <v>5.8999999999999995</v>
      </c>
      <c r="K809" s="142">
        <v>241.74</v>
      </c>
      <c r="L809" s="40"/>
      <c r="O809" s="52">
        <v>40631</v>
      </c>
      <c r="P809" s="42"/>
      <c r="Q809" s="42"/>
      <c r="R809" s="42"/>
      <c r="T809" s="42"/>
      <c r="U809" s="42"/>
      <c r="V809" s="42"/>
    </row>
    <row r="810" spans="1:26" x14ac:dyDescent="0.2">
      <c r="A810" s="39">
        <v>39092</v>
      </c>
      <c r="H810" s="141">
        <v>39092</v>
      </c>
      <c r="I810" s="142">
        <v>234.52</v>
      </c>
      <c r="J810" s="142">
        <v>0</v>
      </c>
      <c r="K810" s="142">
        <v>234.52</v>
      </c>
      <c r="L810" s="40"/>
      <c r="O810" s="52">
        <v>40632</v>
      </c>
      <c r="P810" s="42"/>
      <c r="Q810" s="42"/>
      <c r="R810" s="42"/>
      <c r="T810" s="42"/>
      <c r="U810" s="42"/>
      <c r="V810" s="42"/>
    </row>
    <row r="811" spans="1:26" x14ac:dyDescent="0.2">
      <c r="A811" s="39">
        <v>39093</v>
      </c>
      <c r="H811" s="141">
        <v>39093</v>
      </c>
      <c r="I811" s="142">
        <v>18.48</v>
      </c>
      <c r="J811" s="142">
        <v>0</v>
      </c>
      <c r="K811" s="142">
        <v>18.48</v>
      </c>
      <c r="L811" s="40"/>
      <c r="O811" s="52">
        <v>40633</v>
      </c>
      <c r="P811" s="42"/>
      <c r="Q811" s="42"/>
      <c r="R811" s="42"/>
      <c r="T811" s="42"/>
      <c r="U811" s="42"/>
      <c r="V811" s="42"/>
    </row>
    <row r="812" spans="1:26" x14ac:dyDescent="0.2">
      <c r="A812" s="39">
        <v>39094</v>
      </c>
      <c r="H812" s="141">
        <v>39094</v>
      </c>
      <c r="I812" s="142">
        <v>1044.1200000000001</v>
      </c>
      <c r="J812" s="142">
        <v>220.65999999999997</v>
      </c>
      <c r="K812" s="142">
        <v>1264.78</v>
      </c>
      <c r="L812" s="40"/>
    </row>
    <row r="813" spans="1:26" x14ac:dyDescent="0.2">
      <c r="A813" s="39">
        <v>39095</v>
      </c>
      <c r="H813" s="141">
        <v>39095</v>
      </c>
      <c r="I813" s="142">
        <v>1148.3999999999999</v>
      </c>
      <c r="J813" s="142">
        <v>10.62</v>
      </c>
      <c r="K813" s="142">
        <v>1159.02</v>
      </c>
      <c r="L813" s="40"/>
    </row>
    <row r="814" spans="1:26" x14ac:dyDescent="0.2">
      <c r="A814" s="39">
        <v>39096</v>
      </c>
      <c r="H814" s="141">
        <v>39096</v>
      </c>
      <c r="I814" s="142">
        <v>5934.2800000000007</v>
      </c>
      <c r="J814" s="142">
        <v>629.53</v>
      </c>
      <c r="K814" s="142">
        <v>6563.81</v>
      </c>
      <c r="L814" s="40"/>
    </row>
    <row r="815" spans="1:26" x14ac:dyDescent="0.2">
      <c r="A815" s="39">
        <v>39097</v>
      </c>
      <c r="H815" s="141">
        <v>39097</v>
      </c>
      <c r="I815" s="142">
        <v>6973.9999999999991</v>
      </c>
      <c r="J815" s="142">
        <v>1289.7399999999998</v>
      </c>
      <c r="K815" s="142">
        <v>8263.74</v>
      </c>
      <c r="L815" s="40"/>
    </row>
    <row r="816" spans="1:26" x14ac:dyDescent="0.2">
      <c r="A816" s="39">
        <v>39098</v>
      </c>
      <c r="H816" s="141">
        <v>39098</v>
      </c>
      <c r="I816" s="142">
        <v>545.16</v>
      </c>
      <c r="J816" s="142">
        <v>0</v>
      </c>
      <c r="K816" s="142">
        <v>545.16</v>
      </c>
      <c r="L816" s="40"/>
    </row>
    <row r="817" spans="1:12" x14ac:dyDescent="0.2">
      <c r="A817" s="39">
        <v>39099</v>
      </c>
      <c r="H817" s="141">
        <v>39099</v>
      </c>
      <c r="I817" s="142">
        <v>507.76</v>
      </c>
      <c r="J817" s="142">
        <v>0</v>
      </c>
      <c r="K817" s="142">
        <v>507.76</v>
      </c>
      <c r="L817" s="40"/>
    </row>
    <row r="818" spans="1:12" x14ac:dyDescent="0.2">
      <c r="A818" s="39">
        <v>39100</v>
      </c>
      <c r="H818" s="141">
        <v>39100</v>
      </c>
      <c r="I818" s="142">
        <v>3546.84</v>
      </c>
      <c r="J818" s="142">
        <v>715.07999999999993</v>
      </c>
      <c r="K818" s="142">
        <v>4261.92</v>
      </c>
      <c r="L818" s="40"/>
    </row>
    <row r="819" spans="1:12" x14ac:dyDescent="0.2">
      <c r="A819" s="39">
        <v>39101</v>
      </c>
      <c r="H819" s="141">
        <v>39101</v>
      </c>
      <c r="I819" s="142">
        <v>1337.6000000000001</v>
      </c>
      <c r="J819" s="142">
        <v>47.199999999999996</v>
      </c>
      <c r="K819" s="142">
        <v>1384.8000000000002</v>
      </c>
      <c r="L819" s="40"/>
    </row>
    <row r="820" spans="1:12" x14ac:dyDescent="0.2">
      <c r="A820" s="39">
        <v>39102</v>
      </c>
      <c r="H820" s="141">
        <v>39102</v>
      </c>
      <c r="I820" s="142">
        <v>494.12</v>
      </c>
      <c r="J820" s="142">
        <v>14.75</v>
      </c>
      <c r="K820" s="142">
        <v>508.87</v>
      </c>
      <c r="L820" s="40"/>
    </row>
    <row r="821" spans="1:12" x14ac:dyDescent="0.2">
      <c r="A821" s="39">
        <v>39103</v>
      </c>
      <c r="H821" s="141">
        <v>39103</v>
      </c>
      <c r="I821" s="142">
        <v>7409.16</v>
      </c>
      <c r="J821" s="142">
        <v>1630.1699999999996</v>
      </c>
      <c r="K821" s="142">
        <v>9039.33</v>
      </c>
      <c r="L821" s="40"/>
    </row>
    <row r="822" spans="1:12" x14ac:dyDescent="0.2">
      <c r="A822" s="39">
        <v>39104</v>
      </c>
      <c r="H822" s="141">
        <v>39104</v>
      </c>
      <c r="I822" s="142">
        <v>503.79999999999995</v>
      </c>
      <c r="J822" s="142">
        <v>0</v>
      </c>
      <c r="K822" s="142">
        <v>503.79999999999995</v>
      </c>
      <c r="L822" s="40"/>
    </row>
    <row r="823" spans="1:12" x14ac:dyDescent="0.2">
      <c r="A823" s="39">
        <v>39105</v>
      </c>
      <c r="H823" s="141">
        <v>39105</v>
      </c>
      <c r="I823" s="142">
        <v>643.28</v>
      </c>
      <c r="J823" s="142">
        <v>0</v>
      </c>
      <c r="K823" s="142">
        <v>643.28</v>
      </c>
      <c r="L823" s="40"/>
    </row>
    <row r="824" spans="1:12" x14ac:dyDescent="0.2">
      <c r="A824" s="39">
        <v>39106</v>
      </c>
      <c r="H824" s="141">
        <v>39106</v>
      </c>
      <c r="I824" s="142">
        <v>140.35999999999999</v>
      </c>
      <c r="J824" s="142">
        <v>26.549999999999997</v>
      </c>
      <c r="K824" s="142">
        <v>166.91</v>
      </c>
      <c r="L824" s="40"/>
    </row>
    <row r="825" spans="1:12" x14ac:dyDescent="0.2">
      <c r="A825" s="39">
        <v>39107</v>
      </c>
      <c r="H825" s="141">
        <v>39107</v>
      </c>
      <c r="I825" s="142">
        <v>282.48</v>
      </c>
      <c r="J825" s="142">
        <v>0</v>
      </c>
      <c r="K825" s="142">
        <v>282.48</v>
      </c>
      <c r="L825" s="40"/>
    </row>
    <row r="826" spans="1:12" x14ac:dyDescent="0.2">
      <c r="A826" s="39">
        <v>39108</v>
      </c>
      <c r="H826" s="141">
        <v>39108</v>
      </c>
      <c r="I826" s="142">
        <v>35.64</v>
      </c>
      <c r="J826" s="142">
        <v>0</v>
      </c>
      <c r="K826" s="142">
        <v>35.64</v>
      </c>
      <c r="L826" s="40"/>
    </row>
    <row r="827" spans="1:12" x14ac:dyDescent="0.2">
      <c r="A827" s="39">
        <v>39109</v>
      </c>
      <c r="H827" s="141">
        <v>39109</v>
      </c>
      <c r="I827" s="142">
        <v>418</v>
      </c>
      <c r="J827" s="142">
        <v>0</v>
      </c>
      <c r="K827" s="142">
        <v>418</v>
      </c>
      <c r="L827" s="40"/>
    </row>
    <row r="828" spans="1:12" x14ac:dyDescent="0.2">
      <c r="A828" s="39">
        <v>39110</v>
      </c>
      <c r="H828" s="141">
        <v>39110</v>
      </c>
      <c r="I828" s="142">
        <v>2438.04</v>
      </c>
      <c r="J828" s="142">
        <v>615.37</v>
      </c>
      <c r="K828" s="142">
        <v>3053.41</v>
      </c>
      <c r="L828" s="40"/>
    </row>
    <row r="829" spans="1:12" x14ac:dyDescent="0.2">
      <c r="A829" s="39">
        <v>39111</v>
      </c>
      <c r="H829" s="141">
        <v>39111</v>
      </c>
      <c r="I829" s="142">
        <v>1814.5600000000002</v>
      </c>
      <c r="J829" s="142">
        <v>421.84999999999997</v>
      </c>
      <c r="K829" s="142">
        <v>2236.41</v>
      </c>
      <c r="L829" s="40"/>
    </row>
    <row r="830" spans="1:12" x14ac:dyDescent="0.2">
      <c r="A830" s="39">
        <v>39112</v>
      </c>
      <c r="H830" s="141">
        <v>39112</v>
      </c>
      <c r="I830" s="142">
        <v>2245.7599999999998</v>
      </c>
      <c r="J830" s="142">
        <v>0</v>
      </c>
      <c r="K830" s="142">
        <v>2245.7599999999998</v>
      </c>
      <c r="L830" s="40"/>
    </row>
    <row r="831" spans="1:12" x14ac:dyDescent="0.2">
      <c r="A831" s="39">
        <v>39113</v>
      </c>
      <c r="H831" s="141">
        <v>39113</v>
      </c>
      <c r="I831" s="142">
        <v>616</v>
      </c>
      <c r="J831" s="142">
        <v>68.44</v>
      </c>
      <c r="K831" s="142">
        <v>684.43999999999994</v>
      </c>
      <c r="L831" s="40"/>
    </row>
    <row r="832" spans="1:12" x14ac:dyDescent="0.2">
      <c r="A832" s="39">
        <v>39114</v>
      </c>
      <c r="H832" s="141">
        <v>39114</v>
      </c>
      <c r="I832" s="142">
        <v>618.20000000000005</v>
      </c>
      <c r="J832" s="142">
        <v>51.33</v>
      </c>
      <c r="K832" s="142">
        <v>669.53</v>
      </c>
      <c r="L832" s="40"/>
    </row>
    <row r="833" spans="1:12" x14ac:dyDescent="0.2">
      <c r="A833" s="39">
        <v>39115</v>
      </c>
      <c r="H833" s="141">
        <v>39115</v>
      </c>
      <c r="I833" s="142">
        <v>538.55999999999995</v>
      </c>
      <c r="J833" s="142">
        <v>0</v>
      </c>
      <c r="K833" s="142">
        <v>538.55999999999995</v>
      </c>
      <c r="L833" s="40"/>
    </row>
    <row r="834" spans="1:12" x14ac:dyDescent="0.2">
      <c r="A834" s="39">
        <v>39116</v>
      </c>
      <c r="H834" s="141">
        <v>39116</v>
      </c>
      <c r="I834" s="142">
        <v>1438.3600000000001</v>
      </c>
      <c r="J834" s="142">
        <v>196.47</v>
      </c>
      <c r="K834" s="142">
        <v>1634.8300000000002</v>
      </c>
      <c r="L834" s="40"/>
    </row>
    <row r="835" spans="1:12" x14ac:dyDescent="0.2">
      <c r="A835" s="39">
        <v>39117</v>
      </c>
      <c r="H835" s="141">
        <v>39117</v>
      </c>
      <c r="I835" s="142">
        <v>851.84000000000015</v>
      </c>
      <c r="J835" s="142">
        <v>0</v>
      </c>
      <c r="K835" s="142">
        <v>851.84000000000015</v>
      </c>
      <c r="L835" s="40"/>
    </row>
    <row r="836" spans="1:12" x14ac:dyDescent="0.2">
      <c r="A836" s="39">
        <v>39118</v>
      </c>
      <c r="H836" s="141">
        <v>39118</v>
      </c>
      <c r="I836" s="142">
        <v>31.68</v>
      </c>
      <c r="J836" s="142">
        <v>0</v>
      </c>
      <c r="K836" s="142">
        <v>31.68</v>
      </c>
      <c r="L836" s="40"/>
    </row>
    <row r="837" spans="1:12" x14ac:dyDescent="0.2">
      <c r="A837" s="39">
        <v>39119</v>
      </c>
      <c r="H837" s="141">
        <v>39119</v>
      </c>
      <c r="I837" s="142">
        <v>2547.16</v>
      </c>
      <c r="J837" s="142">
        <v>471.40999999999997</v>
      </c>
      <c r="K837" s="142">
        <v>3018.57</v>
      </c>
      <c r="L837" s="40"/>
    </row>
    <row r="838" spans="1:12" x14ac:dyDescent="0.2">
      <c r="A838" s="39">
        <v>39120</v>
      </c>
      <c r="H838" s="141">
        <v>39120</v>
      </c>
      <c r="I838" s="142">
        <v>710.59999999999991</v>
      </c>
      <c r="J838" s="142">
        <v>0</v>
      </c>
      <c r="K838" s="142">
        <v>710.59999999999991</v>
      </c>
      <c r="L838" s="40"/>
    </row>
    <row r="839" spans="1:12" x14ac:dyDescent="0.2">
      <c r="A839" s="39">
        <v>39121</v>
      </c>
      <c r="H839" s="141">
        <v>39121</v>
      </c>
      <c r="I839" s="142">
        <v>23.32</v>
      </c>
      <c r="J839" s="142">
        <v>0</v>
      </c>
      <c r="K839" s="142">
        <v>23.32</v>
      </c>
      <c r="L839" s="40"/>
    </row>
    <row r="840" spans="1:12" x14ac:dyDescent="0.2">
      <c r="A840" s="39">
        <v>39122</v>
      </c>
      <c r="H840" s="141">
        <v>39122</v>
      </c>
      <c r="I840" s="142">
        <v>10.56</v>
      </c>
      <c r="J840" s="142">
        <v>0</v>
      </c>
      <c r="K840" s="142">
        <v>10.56</v>
      </c>
      <c r="L840" s="40"/>
    </row>
    <row r="841" spans="1:12" x14ac:dyDescent="0.2">
      <c r="A841" s="39">
        <v>39123</v>
      </c>
      <c r="H841" s="141">
        <v>39123</v>
      </c>
      <c r="I841" s="142">
        <v>80.08</v>
      </c>
      <c r="J841" s="142">
        <v>0</v>
      </c>
      <c r="K841" s="142">
        <v>80.08</v>
      </c>
      <c r="L841" s="40"/>
    </row>
    <row r="842" spans="1:12" x14ac:dyDescent="0.2">
      <c r="A842" s="39">
        <v>39124</v>
      </c>
      <c r="H842" s="141">
        <v>39124</v>
      </c>
      <c r="I842" s="142">
        <v>1723.04</v>
      </c>
      <c r="J842" s="142">
        <v>155.76</v>
      </c>
      <c r="K842" s="142">
        <v>1878.8</v>
      </c>
      <c r="L842" s="40"/>
    </row>
    <row r="843" spans="1:12" x14ac:dyDescent="0.2">
      <c r="A843" s="39">
        <v>39125</v>
      </c>
      <c r="H843" s="141">
        <v>39125</v>
      </c>
      <c r="I843" s="142">
        <v>7314.12</v>
      </c>
      <c r="J843" s="142">
        <v>1247.26</v>
      </c>
      <c r="K843" s="142">
        <v>8561.3799999999992</v>
      </c>
      <c r="L843" s="40"/>
    </row>
    <row r="844" spans="1:12" x14ac:dyDescent="0.2">
      <c r="A844" s="39">
        <v>39126</v>
      </c>
      <c r="H844" s="141">
        <v>39126</v>
      </c>
      <c r="I844" s="142">
        <v>2549.8000000000002</v>
      </c>
      <c r="J844" s="142">
        <v>848.41999999999985</v>
      </c>
      <c r="K844" s="142">
        <v>3398.2199999999993</v>
      </c>
      <c r="L844" s="40"/>
    </row>
    <row r="845" spans="1:12" x14ac:dyDescent="0.2">
      <c r="A845" s="39">
        <v>39127</v>
      </c>
      <c r="H845" s="141">
        <v>39127</v>
      </c>
      <c r="I845" s="142">
        <v>1725.2400000000002</v>
      </c>
      <c r="J845" s="142">
        <v>126.85</v>
      </c>
      <c r="K845" s="142">
        <v>1852.0900000000001</v>
      </c>
      <c r="L845" s="40"/>
    </row>
    <row r="846" spans="1:12" x14ac:dyDescent="0.2">
      <c r="A846" s="39">
        <v>39128</v>
      </c>
      <c r="H846" s="141">
        <v>39128</v>
      </c>
      <c r="I846" s="142">
        <v>126.28</v>
      </c>
      <c r="J846" s="142">
        <v>0</v>
      </c>
      <c r="K846" s="142">
        <v>126.28</v>
      </c>
      <c r="L846" s="40"/>
    </row>
    <row r="847" spans="1:12" x14ac:dyDescent="0.2">
      <c r="A847" s="39">
        <v>39129</v>
      </c>
      <c r="H847" s="141">
        <v>39129</v>
      </c>
      <c r="I847" s="142">
        <v>346.72</v>
      </c>
      <c r="J847" s="142">
        <v>0</v>
      </c>
      <c r="K847" s="142">
        <v>346.72</v>
      </c>
      <c r="L847" s="40"/>
    </row>
    <row r="848" spans="1:12" x14ac:dyDescent="0.2">
      <c r="A848" s="39">
        <v>39130</v>
      </c>
      <c r="H848" s="141">
        <v>39130</v>
      </c>
      <c r="I848" s="142">
        <v>345.4</v>
      </c>
      <c r="J848" s="142">
        <v>0</v>
      </c>
      <c r="K848" s="142">
        <v>345.4</v>
      </c>
      <c r="L848" s="40"/>
    </row>
    <row r="849" spans="1:12" x14ac:dyDescent="0.2">
      <c r="A849" s="39">
        <v>39131</v>
      </c>
      <c r="H849" s="141">
        <v>39131</v>
      </c>
      <c r="I849" s="142">
        <v>157.07999999999998</v>
      </c>
      <c r="J849" s="142">
        <v>13.569999999999999</v>
      </c>
      <c r="K849" s="142">
        <v>170.64999999999998</v>
      </c>
      <c r="L849" s="40"/>
    </row>
    <row r="850" spans="1:12" x14ac:dyDescent="0.2">
      <c r="A850" s="39">
        <v>39132</v>
      </c>
      <c r="H850" s="141">
        <v>39132</v>
      </c>
      <c r="I850" s="142">
        <v>11.879999999999999</v>
      </c>
      <c r="J850" s="142">
        <v>0</v>
      </c>
      <c r="K850" s="142">
        <v>11.879999999999999</v>
      </c>
      <c r="L850" s="40"/>
    </row>
    <row r="851" spans="1:12" x14ac:dyDescent="0.2">
      <c r="A851" s="39">
        <v>39133</v>
      </c>
      <c r="H851" s="141">
        <v>39133</v>
      </c>
      <c r="I851" s="142">
        <v>131.12</v>
      </c>
      <c r="J851" s="142">
        <v>0</v>
      </c>
      <c r="K851" s="142">
        <v>131.12</v>
      </c>
      <c r="L851" s="40"/>
    </row>
    <row r="852" spans="1:12" x14ac:dyDescent="0.2">
      <c r="A852" s="39">
        <v>39134</v>
      </c>
      <c r="H852" s="141">
        <v>39134</v>
      </c>
      <c r="I852" s="142">
        <v>679.36</v>
      </c>
      <c r="J852" s="142">
        <v>0</v>
      </c>
      <c r="K852" s="142">
        <v>679.36</v>
      </c>
      <c r="L852" s="40"/>
    </row>
    <row r="853" spans="1:12" x14ac:dyDescent="0.2">
      <c r="A853" s="39">
        <v>39135</v>
      </c>
      <c r="H853" s="141">
        <v>39135</v>
      </c>
      <c r="I853" s="142">
        <v>6.16</v>
      </c>
      <c r="J853" s="142">
        <v>0</v>
      </c>
      <c r="K853" s="142">
        <v>6.16</v>
      </c>
      <c r="L853" s="40"/>
    </row>
    <row r="854" spans="1:12" x14ac:dyDescent="0.2">
      <c r="A854" s="39">
        <v>39136</v>
      </c>
      <c r="H854" s="141">
        <v>39136</v>
      </c>
      <c r="I854" s="142">
        <v>186.56</v>
      </c>
      <c r="J854" s="142">
        <v>63.72</v>
      </c>
      <c r="K854" s="142">
        <v>250.28</v>
      </c>
      <c r="L854" s="40"/>
    </row>
    <row r="855" spans="1:12" x14ac:dyDescent="0.2">
      <c r="A855" s="39">
        <v>39137</v>
      </c>
      <c r="H855" s="141">
        <v>39137</v>
      </c>
      <c r="I855" s="142">
        <v>4444.4399999999996</v>
      </c>
      <c r="J855" s="142">
        <v>221.83999999999997</v>
      </c>
      <c r="K855" s="142">
        <v>4666.2800000000007</v>
      </c>
      <c r="L855" s="40"/>
    </row>
    <row r="856" spans="1:12" x14ac:dyDescent="0.2">
      <c r="A856" s="39">
        <v>39138</v>
      </c>
      <c r="H856" s="141">
        <v>39138</v>
      </c>
      <c r="I856" s="142">
        <v>4550.04</v>
      </c>
      <c r="J856" s="142">
        <v>607.1099999999999</v>
      </c>
      <c r="K856" s="142">
        <v>5157.1499999999996</v>
      </c>
      <c r="L856" s="40"/>
    </row>
    <row r="857" spans="1:12" x14ac:dyDescent="0.2">
      <c r="A857" s="39">
        <v>39139</v>
      </c>
      <c r="H857" s="141">
        <v>39139</v>
      </c>
      <c r="I857" s="142">
        <v>2880.6800000000003</v>
      </c>
      <c r="J857" s="142">
        <v>437.18999999999994</v>
      </c>
      <c r="K857" s="142">
        <v>3317.8700000000003</v>
      </c>
      <c r="L857" s="40"/>
    </row>
    <row r="858" spans="1:12" x14ac:dyDescent="0.2">
      <c r="A858" s="39">
        <v>39140</v>
      </c>
      <c r="H858" s="141">
        <v>39140</v>
      </c>
      <c r="I858" s="142">
        <v>600.16</v>
      </c>
      <c r="J858" s="142">
        <v>23.6</v>
      </c>
      <c r="K858" s="142">
        <v>623.76</v>
      </c>
      <c r="L858" s="40"/>
    </row>
    <row r="859" spans="1:12" x14ac:dyDescent="0.2">
      <c r="A859" s="39">
        <v>39141</v>
      </c>
      <c r="H859" s="141">
        <v>39141</v>
      </c>
      <c r="I859" s="142">
        <v>1416.3600000000001</v>
      </c>
      <c r="J859" s="142">
        <v>226.56</v>
      </c>
      <c r="K859" s="142">
        <v>1642.92</v>
      </c>
      <c r="L859" s="40"/>
    </row>
    <row r="860" spans="1:12" x14ac:dyDescent="0.2">
      <c r="A860" s="39">
        <v>39142</v>
      </c>
      <c r="H860" s="141">
        <v>39142</v>
      </c>
      <c r="I860" s="142">
        <v>5663.2400000000007</v>
      </c>
      <c r="J860" s="142">
        <v>749.8900000000001</v>
      </c>
      <c r="K860" s="142">
        <v>6413.13</v>
      </c>
      <c r="L860" s="40"/>
    </row>
    <row r="861" spans="1:12" x14ac:dyDescent="0.2">
      <c r="A861" s="39">
        <v>39143</v>
      </c>
      <c r="H861" s="141">
        <v>39143</v>
      </c>
      <c r="I861" s="142">
        <v>3305.7200000000003</v>
      </c>
      <c r="J861" s="142">
        <v>1126.3100000000002</v>
      </c>
      <c r="K861" s="142">
        <v>4432.0300000000007</v>
      </c>
      <c r="L861" s="40"/>
    </row>
    <row r="862" spans="1:12" x14ac:dyDescent="0.2">
      <c r="A862" s="39">
        <v>39144</v>
      </c>
      <c r="H862" s="141">
        <v>39144</v>
      </c>
      <c r="I862" s="142">
        <v>909.04000000000008</v>
      </c>
      <c r="J862" s="142">
        <v>119.77</v>
      </c>
      <c r="K862" s="142">
        <v>1028.81</v>
      </c>
      <c r="L862" s="40"/>
    </row>
    <row r="863" spans="1:12" x14ac:dyDescent="0.2">
      <c r="A863" s="39">
        <v>39145</v>
      </c>
      <c r="H863" s="141">
        <v>39145</v>
      </c>
      <c r="I863" s="142">
        <v>79.64</v>
      </c>
      <c r="J863" s="142">
        <v>0</v>
      </c>
      <c r="K863" s="142">
        <v>79.64</v>
      </c>
      <c r="L863" s="40"/>
    </row>
    <row r="864" spans="1:12" x14ac:dyDescent="0.2">
      <c r="A864" s="39">
        <v>39147</v>
      </c>
      <c r="H864" s="141">
        <v>39147</v>
      </c>
      <c r="I864" s="142">
        <v>3522.64</v>
      </c>
      <c r="J864" s="142">
        <v>860.22</v>
      </c>
      <c r="K864" s="142">
        <v>4382.8599999999997</v>
      </c>
      <c r="L864" s="40"/>
    </row>
    <row r="865" spans="1:12" x14ac:dyDescent="0.2">
      <c r="A865" s="39">
        <v>39148</v>
      </c>
      <c r="H865" s="141">
        <v>39148</v>
      </c>
      <c r="I865" s="142">
        <v>1799.6</v>
      </c>
      <c r="J865" s="142">
        <v>11.799999999999999</v>
      </c>
      <c r="K865" s="142">
        <v>1811.4</v>
      </c>
      <c r="L865" s="40"/>
    </row>
    <row r="866" spans="1:12" x14ac:dyDescent="0.2">
      <c r="A866" s="39">
        <v>39149</v>
      </c>
      <c r="H866" s="141">
        <v>39149</v>
      </c>
      <c r="I866" s="142">
        <v>177.76</v>
      </c>
      <c r="J866" s="142">
        <v>0</v>
      </c>
      <c r="K866" s="142">
        <v>177.76</v>
      </c>
      <c r="L866" s="40"/>
    </row>
    <row r="867" spans="1:12" x14ac:dyDescent="0.2">
      <c r="A867" s="39">
        <v>39150</v>
      </c>
      <c r="H867" s="141">
        <v>39150</v>
      </c>
      <c r="I867" s="142">
        <v>314.60000000000002</v>
      </c>
      <c r="J867" s="142">
        <v>0</v>
      </c>
      <c r="K867" s="142">
        <v>314.60000000000002</v>
      </c>
      <c r="L867" s="40"/>
    </row>
    <row r="868" spans="1:12" x14ac:dyDescent="0.2">
      <c r="A868" s="39">
        <v>39151</v>
      </c>
      <c r="H868" s="141">
        <v>39151</v>
      </c>
      <c r="I868" s="142">
        <v>348.47999999999996</v>
      </c>
      <c r="J868" s="142">
        <v>17.7</v>
      </c>
      <c r="K868" s="142">
        <v>366.18</v>
      </c>
      <c r="L868" s="40"/>
    </row>
    <row r="869" spans="1:12" x14ac:dyDescent="0.2">
      <c r="A869" s="39">
        <v>39152</v>
      </c>
      <c r="H869" s="141">
        <v>39152</v>
      </c>
      <c r="I869" s="142">
        <v>116.6</v>
      </c>
      <c r="J869" s="142">
        <v>0</v>
      </c>
      <c r="K869" s="142">
        <v>116.6</v>
      </c>
      <c r="L869" s="40"/>
    </row>
    <row r="870" spans="1:12" x14ac:dyDescent="0.2">
      <c r="A870" s="39">
        <v>39155</v>
      </c>
      <c r="H870" s="141">
        <v>39155</v>
      </c>
      <c r="I870" s="142">
        <v>169.83999999999997</v>
      </c>
      <c r="J870" s="142">
        <v>64.31</v>
      </c>
      <c r="K870" s="142">
        <v>234.14999999999998</v>
      </c>
      <c r="L870" s="40"/>
    </row>
    <row r="871" spans="1:12" x14ac:dyDescent="0.2">
      <c r="A871" s="39">
        <v>39156</v>
      </c>
      <c r="H871" s="141">
        <v>39156</v>
      </c>
      <c r="I871" s="142">
        <v>16.72</v>
      </c>
      <c r="J871" s="142">
        <v>0</v>
      </c>
      <c r="K871" s="142">
        <v>16.72</v>
      </c>
      <c r="L871" s="40"/>
    </row>
    <row r="872" spans="1:12" x14ac:dyDescent="0.2">
      <c r="A872" s="39">
        <v>39157</v>
      </c>
      <c r="H872" s="141">
        <v>39157</v>
      </c>
      <c r="I872" s="142">
        <v>629.64</v>
      </c>
      <c r="J872" s="142">
        <v>0</v>
      </c>
      <c r="K872" s="142">
        <v>629.64</v>
      </c>
      <c r="L872" s="40"/>
    </row>
    <row r="873" spans="1:12" x14ac:dyDescent="0.2">
      <c r="A873" s="39">
        <v>39158</v>
      </c>
      <c r="H873" s="141">
        <v>39158</v>
      </c>
      <c r="I873" s="142">
        <v>363.88000000000005</v>
      </c>
      <c r="J873" s="142">
        <v>0</v>
      </c>
      <c r="K873" s="142">
        <v>363.88000000000005</v>
      </c>
      <c r="L873" s="40"/>
    </row>
    <row r="874" spans="1:12" x14ac:dyDescent="0.2">
      <c r="A874" s="39">
        <v>39159</v>
      </c>
      <c r="H874" s="141">
        <v>39159</v>
      </c>
      <c r="I874" s="142">
        <v>370.92</v>
      </c>
      <c r="J874" s="142">
        <v>0</v>
      </c>
      <c r="K874" s="142">
        <v>370.92</v>
      </c>
      <c r="L874" s="40"/>
    </row>
    <row r="875" spans="1:12" x14ac:dyDescent="0.2">
      <c r="A875" s="39">
        <v>39160</v>
      </c>
      <c r="H875" s="141">
        <v>39160</v>
      </c>
      <c r="I875" s="142">
        <v>3.52</v>
      </c>
      <c r="J875" s="142">
        <v>0</v>
      </c>
      <c r="K875" s="142">
        <v>3.52</v>
      </c>
      <c r="L875" s="40"/>
    </row>
    <row r="876" spans="1:12" x14ac:dyDescent="0.2">
      <c r="A876" s="39">
        <v>39162</v>
      </c>
      <c r="H876" s="141">
        <v>39162</v>
      </c>
      <c r="I876" s="142">
        <v>51.92</v>
      </c>
      <c r="J876" s="142">
        <v>0</v>
      </c>
      <c r="K876" s="142">
        <v>51.92</v>
      </c>
      <c r="L876" s="40"/>
    </row>
    <row r="877" spans="1:12" x14ac:dyDescent="0.2">
      <c r="A877" s="39">
        <v>39165</v>
      </c>
      <c r="H877" s="141">
        <v>39165</v>
      </c>
      <c r="I877" s="142">
        <v>1.76</v>
      </c>
      <c r="J877" s="142">
        <v>0</v>
      </c>
      <c r="K877" s="142">
        <v>1.76</v>
      </c>
      <c r="L877" s="40"/>
    </row>
    <row r="878" spans="1:12" x14ac:dyDescent="0.2">
      <c r="A878" s="39">
        <v>39169</v>
      </c>
      <c r="H878" s="141">
        <v>39169</v>
      </c>
      <c r="I878" s="142">
        <v>35.200000000000003</v>
      </c>
      <c r="J878" s="142">
        <v>0</v>
      </c>
      <c r="K878" s="142">
        <v>35.200000000000003</v>
      </c>
      <c r="L878" s="40"/>
    </row>
    <row r="879" spans="1:12" x14ac:dyDescent="0.2">
      <c r="A879" s="39">
        <v>39172</v>
      </c>
      <c r="H879" s="141">
        <v>39172</v>
      </c>
      <c r="I879" s="142">
        <v>3.08</v>
      </c>
      <c r="J879" s="142">
        <v>0</v>
      </c>
      <c r="K879" s="142">
        <v>3.08</v>
      </c>
      <c r="L879" s="40"/>
    </row>
    <row r="880" spans="1:12" x14ac:dyDescent="0.2">
      <c r="A880" s="39">
        <v>39174</v>
      </c>
      <c r="H880" s="141">
        <v>39174</v>
      </c>
      <c r="I880" s="142">
        <v>18.48</v>
      </c>
      <c r="J880" s="142">
        <v>0</v>
      </c>
      <c r="K880" s="142">
        <v>18.48</v>
      </c>
      <c r="L880" s="40"/>
    </row>
    <row r="881" spans="1:12" x14ac:dyDescent="0.2">
      <c r="A881" s="39">
        <v>39175</v>
      </c>
      <c r="H881" s="141">
        <v>39175</v>
      </c>
      <c r="I881" s="142">
        <v>67.760000000000005</v>
      </c>
      <c r="J881" s="142">
        <v>0</v>
      </c>
      <c r="K881" s="142">
        <v>67.760000000000005</v>
      </c>
      <c r="L881" s="40"/>
    </row>
    <row r="882" spans="1:12" x14ac:dyDescent="0.2">
      <c r="A882" s="39">
        <v>39176</v>
      </c>
      <c r="H882" s="141">
        <v>39176</v>
      </c>
      <c r="I882" s="142">
        <v>135.08000000000001</v>
      </c>
      <c r="J882" s="142">
        <v>0</v>
      </c>
      <c r="K882" s="142">
        <v>135.08000000000001</v>
      </c>
      <c r="L882" s="40"/>
    </row>
    <row r="883" spans="1:12" x14ac:dyDescent="0.2">
      <c r="A883" s="39">
        <v>39178</v>
      </c>
      <c r="H883" s="141">
        <v>39178</v>
      </c>
      <c r="I883" s="142">
        <v>20.239999999999998</v>
      </c>
      <c r="J883" s="142">
        <v>0</v>
      </c>
      <c r="K883" s="142">
        <v>20.239999999999998</v>
      </c>
      <c r="L883" s="40"/>
    </row>
    <row r="884" spans="1:12" x14ac:dyDescent="0.2">
      <c r="A884" s="39">
        <v>39179</v>
      </c>
      <c r="H884" s="141">
        <v>39179</v>
      </c>
      <c r="I884" s="142">
        <v>111.76</v>
      </c>
      <c r="J884" s="142">
        <v>0</v>
      </c>
      <c r="K884" s="142">
        <v>111.76</v>
      </c>
      <c r="L884" s="40"/>
    </row>
    <row r="885" spans="1:12" x14ac:dyDescent="0.2">
      <c r="A885" s="39">
        <v>39180</v>
      </c>
      <c r="H885" s="141">
        <v>39180</v>
      </c>
      <c r="I885" s="142">
        <v>147.84</v>
      </c>
      <c r="J885" s="142">
        <v>0</v>
      </c>
      <c r="K885" s="142">
        <v>147.84</v>
      </c>
      <c r="L885" s="40"/>
    </row>
    <row r="886" spans="1:12" x14ac:dyDescent="0.2">
      <c r="A886" s="39">
        <v>39181</v>
      </c>
      <c r="H886" s="141">
        <v>39181</v>
      </c>
      <c r="I886" s="142">
        <v>144.32</v>
      </c>
      <c r="J886" s="142">
        <v>0</v>
      </c>
      <c r="K886" s="142">
        <v>144.32</v>
      </c>
      <c r="L886" s="40"/>
    </row>
    <row r="887" spans="1:12" x14ac:dyDescent="0.2">
      <c r="A887" s="39">
        <v>39182</v>
      </c>
      <c r="H887" s="141">
        <v>39182</v>
      </c>
      <c r="I887" s="142">
        <v>696.08</v>
      </c>
      <c r="J887" s="142">
        <v>0</v>
      </c>
      <c r="K887" s="142">
        <v>696.08</v>
      </c>
      <c r="L887" s="40"/>
    </row>
    <row r="888" spans="1:12" x14ac:dyDescent="0.2">
      <c r="A888" s="39">
        <v>39183</v>
      </c>
      <c r="H888" s="141">
        <v>39183</v>
      </c>
      <c r="I888" s="142">
        <v>5377.6799999999994</v>
      </c>
      <c r="J888" s="142">
        <v>1378.83</v>
      </c>
      <c r="K888" s="142">
        <v>6756.51</v>
      </c>
      <c r="L888" s="40"/>
    </row>
    <row r="889" spans="1:12" x14ac:dyDescent="0.2">
      <c r="A889" s="39">
        <v>39184</v>
      </c>
      <c r="H889" s="141">
        <v>39184</v>
      </c>
      <c r="I889" s="142">
        <v>106.04</v>
      </c>
      <c r="J889" s="142">
        <v>17.7</v>
      </c>
      <c r="K889" s="142">
        <v>123.74</v>
      </c>
      <c r="L889" s="40"/>
    </row>
    <row r="890" spans="1:12" x14ac:dyDescent="0.2">
      <c r="A890" s="39">
        <v>39185</v>
      </c>
      <c r="H890" s="141">
        <v>39185</v>
      </c>
      <c r="I890" s="142">
        <v>296.55999999999995</v>
      </c>
      <c r="J890" s="142">
        <v>0</v>
      </c>
      <c r="K890" s="142">
        <v>296.55999999999995</v>
      </c>
      <c r="L890" s="40"/>
    </row>
    <row r="891" spans="1:12" x14ac:dyDescent="0.2">
      <c r="A891" s="39">
        <v>39186</v>
      </c>
      <c r="H891" s="141">
        <v>39186</v>
      </c>
      <c r="I891" s="142">
        <v>10.56</v>
      </c>
      <c r="J891" s="142">
        <v>0</v>
      </c>
      <c r="K891" s="142">
        <v>10.56</v>
      </c>
      <c r="L891" s="40"/>
    </row>
    <row r="892" spans="1:12" x14ac:dyDescent="0.2">
      <c r="A892" s="39">
        <v>39187</v>
      </c>
      <c r="H892" s="141">
        <v>39187</v>
      </c>
      <c r="I892" s="142">
        <v>12.32</v>
      </c>
      <c r="J892" s="142">
        <v>0</v>
      </c>
      <c r="K892" s="142">
        <v>12.32</v>
      </c>
      <c r="L892" s="40"/>
    </row>
    <row r="893" spans="1:12" x14ac:dyDescent="0.2">
      <c r="A893" s="51">
        <v>39387</v>
      </c>
      <c r="B893" s="46" t="s">
        <v>14</v>
      </c>
      <c r="C893" s="46" t="s">
        <v>14</v>
      </c>
      <c r="D893" s="46" t="s">
        <v>14</v>
      </c>
      <c r="E893" s="46" t="s">
        <v>14</v>
      </c>
      <c r="F893" s="46" t="s">
        <v>14</v>
      </c>
      <c r="G893" s="46" t="s">
        <v>14</v>
      </c>
      <c r="H893" s="65">
        <v>39387</v>
      </c>
      <c r="I893" s="66" t="s">
        <v>14</v>
      </c>
      <c r="J893" s="58" t="s">
        <v>14</v>
      </c>
      <c r="K893" s="67"/>
      <c r="L893" s="40"/>
    </row>
    <row r="894" spans="1:12" x14ac:dyDescent="0.2">
      <c r="A894" s="45">
        <v>39388</v>
      </c>
      <c r="B894" s="46" t="s">
        <v>14</v>
      </c>
      <c r="C894" s="46" t="s">
        <v>14</v>
      </c>
      <c r="D894" s="46" t="s">
        <v>14</v>
      </c>
      <c r="E894" s="46" t="s">
        <v>14</v>
      </c>
      <c r="F894" s="46" t="s">
        <v>14</v>
      </c>
      <c r="G894" s="46" t="s">
        <v>14</v>
      </c>
      <c r="H894" s="57">
        <v>39388</v>
      </c>
      <c r="I894" s="58" t="s">
        <v>14</v>
      </c>
      <c r="J894" s="58" t="s">
        <v>14</v>
      </c>
      <c r="K894" s="56"/>
      <c r="L894" s="40"/>
    </row>
    <row r="895" spans="1:12" x14ac:dyDescent="0.2">
      <c r="A895" s="45">
        <v>39389</v>
      </c>
      <c r="B895" s="46" t="s">
        <v>14</v>
      </c>
      <c r="C895" s="46" t="s">
        <v>14</v>
      </c>
      <c r="D895" s="46" t="s">
        <v>14</v>
      </c>
      <c r="E895" s="46" t="s">
        <v>14</v>
      </c>
      <c r="F895" s="46" t="s">
        <v>14</v>
      </c>
      <c r="G895" s="46" t="s">
        <v>14</v>
      </c>
      <c r="H895" s="57">
        <v>39389</v>
      </c>
      <c r="I895" s="58" t="s">
        <v>14</v>
      </c>
      <c r="J895" s="58" t="s">
        <v>14</v>
      </c>
      <c r="K895" s="56"/>
      <c r="L895" s="40"/>
    </row>
    <row r="896" spans="1:12" x14ac:dyDescent="0.2">
      <c r="A896" s="45">
        <v>39390</v>
      </c>
      <c r="B896" s="46" t="s">
        <v>14</v>
      </c>
      <c r="C896" s="46" t="s">
        <v>14</v>
      </c>
      <c r="D896" s="46" t="s">
        <v>14</v>
      </c>
      <c r="E896" s="46" t="s">
        <v>14</v>
      </c>
      <c r="F896" s="46" t="s">
        <v>14</v>
      </c>
      <c r="G896" s="46" t="s">
        <v>14</v>
      </c>
      <c r="H896" s="57">
        <v>39390</v>
      </c>
      <c r="I896" s="58" t="s">
        <v>14</v>
      </c>
      <c r="J896" s="58" t="s">
        <v>14</v>
      </c>
      <c r="K896" s="56"/>
    </row>
    <row r="897" spans="1:11" x14ac:dyDescent="0.2">
      <c r="A897" s="45">
        <v>39391</v>
      </c>
      <c r="B897" s="46" t="s">
        <v>14</v>
      </c>
      <c r="C897" s="46" t="s">
        <v>14</v>
      </c>
      <c r="D897" s="46" t="s">
        <v>14</v>
      </c>
      <c r="E897" s="46" t="s">
        <v>14</v>
      </c>
      <c r="F897" s="46" t="s">
        <v>14</v>
      </c>
      <c r="G897" s="46" t="s">
        <v>14</v>
      </c>
      <c r="H897" s="57">
        <v>39391</v>
      </c>
      <c r="I897" s="58" t="s">
        <v>14</v>
      </c>
      <c r="J897" s="58" t="s">
        <v>14</v>
      </c>
      <c r="K897" s="56"/>
    </row>
    <row r="898" spans="1:11" x14ac:dyDescent="0.2">
      <c r="A898" s="45">
        <v>39392</v>
      </c>
      <c r="B898" s="46" t="s">
        <v>14</v>
      </c>
      <c r="C898" s="46" t="s">
        <v>14</v>
      </c>
      <c r="D898" s="46" t="s">
        <v>14</v>
      </c>
      <c r="E898" s="46" t="s">
        <v>14</v>
      </c>
      <c r="F898" s="46" t="s">
        <v>14</v>
      </c>
      <c r="G898" s="46" t="s">
        <v>14</v>
      </c>
      <c r="H898" s="57">
        <v>39392</v>
      </c>
      <c r="I898" s="58" t="s">
        <v>14</v>
      </c>
      <c r="J898" s="58" t="s">
        <v>14</v>
      </c>
      <c r="K898" s="56"/>
    </row>
    <row r="899" spans="1:11" x14ac:dyDescent="0.2">
      <c r="A899" s="45">
        <v>39393</v>
      </c>
      <c r="B899" s="46" t="s">
        <v>14</v>
      </c>
      <c r="C899" s="46" t="s">
        <v>14</v>
      </c>
      <c r="D899" s="46" t="s">
        <v>14</v>
      </c>
      <c r="E899" s="46" t="s">
        <v>14</v>
      </c>
      <c r="F899" s="46" t="s">
        <v>14</v>
      </c>
      <c r="G899" s="46" t="s">
        <v>14</v>
      </c>
      <c r="H899" s="57">
        <v>39393</v>
      </c>
      <c r="I899" s="58" t="s">
        <v>14</v>
      </c>
      <c r="J899" s="58" t="s">
        <v>14</v>
      </c>
      <c r="K899" s="56"/>
    </row>
    <row r="900" spans="1:11" x14ac:dyDescent="0.2">
      <c r="A900" s="45">
        <v>39394</v>
      </c>
      <c r="B900" s="46" t="s">
        <v>14</v>
      </c>
      <c r="C900" s="46" t="s">
        <v>14</v>
      </c>
      <c r="D900" s="46" t="s">
        <v>14</v>
      </c>
      <c r="E900" s="46" t="s">
        <v>14</v>
      </c>
      <c r="F900" s="46" t="s">
        <v>14</v>
      </c>
      <c r="G900" s="46" t="s">
        <v>14</v>
      </c>
      <c r="H900" s="57">
        <v>39394</v>
      </c>
      <c r="I900" s="58" t="s">
        <v>14</v>
      </c>
      <c r="J900" s="58" t="s">
        <v>14</v>
      </c>
      <c r="K900" s="56"/>
    </row>
    <row r="901" spans="1:11" x14ac:dyDescent="0.2">
      <c r="A901" s="45">
        <v>39395</v>
      </c>
      <c r="B901" s="46" t="s">
        <v>14</v>
      </c>
      <c r="C901" s="46" t="s">
        <v>14</v>
      </c>
      <c r="D901" s="46" t="s">
        <v>14</v>
      </c>
      <c r="E901" s="46" t="s">
        <v>14</v>
      </c>
      <c r="F901" s="46" t="s">
        <v>14</v>
      </c>
      <c r="G901" s="46" t="s">
        <v>14</v>
      </c>
      <c r="H901" s="57">
        <v>39395</v>
      </c>
      <c r="I901" s="58" t="s">
        <v>14</v>
      </c>
      <c r="J901" s="58" t="s">
        <v>14</v>
      </c>
      <c r="K901" s="56"/>
    </row>
    <row r="902" spans="1:11" x14ac:dyDescent="0.2">
      <c r="A902" s="45">
        <v>39396</v>
      </c>
      <c r="B902" s="46">
        <v>53</v>
      </c>
      <c r="C902" s="46">
        <v>26.5</v>
      </c>
      <c r="D902" s="46">
        <v>23.32</v>
      </c>
      <c r="E902" s="46">
        <v>0</v>
      </c>
      <c r="F902" s="46">
        <v>0</v>
      </c>
      <c r="G902" s="46">
        <v>0</v>
      </c>
      <c r="H902" s="57">
        <v>39396</v>
      </c>
      <c r="I902" s="58">
        <v>23.32</v>
      </c>
      <c r="J902" s="58">
        <v>0</v>
      </c>
      <c r="K902" s="56">
        <f>I902+J902</f>
        <v>23.32</v>
      </c>
    </row>
    <row r="903" spans="1:11" x14ac:dyDescent="0.2">
      <c r="A903" s="45">
        <v>39397</v>
      </c>
      <c r="B903" s="46" t="s">
        <v>14</v>
      </c>
      <c r="C903" s="46" t="s">
        <v>14</v>
      </c>
      <c r="D903" s="46" t="s">
        <v>14</v>
      </c>
      <c r="E903" s="46" t="s">
        <v>14</v>
      </c>
      <c r="F903" s="46" t="s">
        <v>14</v>
      </c>
      <c r="G903" s="46" t="s">
        <v>14</v>
      </c>
      <c r="H903" s="57">
        <v>39397</v>
      </c>
      <c r="I903" s="58" t="s">
        <v>14</v>
      </c>
      <c r="J903" s="58" t="s">
        <v>14</v>
      </c>
      <c r="K903" s="56"/>
    </row>
    <row r="904" spans="1:11" x14ac:dyDescent="0.2">
      <c r="A904" s="45">
        <v>39398</v>
      </c>
      <c r="B904" s="46" t="s">
        <v>14</v>
      </c>
      <c r="C904" s="46" t="s">
        <v>14</v>
      </c>
      <c r="D904" s="46" t="s">
        <v>14</v>
      </c>
      <c r="E904" s="46" t="s">
        <v>14</v>
      </c>
      <c r="F904" s="46" t="s">
        <v>14</v>
      </c>
      <c r="G904" s="46" t="s">
        <v>14</v>
      </c>
      <c r="H904" s="57">
        <v>39398</v>
      </c>
      <c r="I904" s="58" t="s">
        <v>14</v>
      </c>
      <c r="J904" s="58" t="s">
        <v>14</v>
      </c>
      <c r="K904" s="56"/>
    </row>
    <row r="905" spans="1:11" x14ac:dyDescent="0.2">
      <c r="A905" s="45">
        <v>39399</v>
      </c>
      <c r="B905" s="46" t="s">
        <v>14</v>
      </c>
      <c r="C905" s="46" t="s">
        <v>14</v>
      </c>
      <c r="D905" s="46" t="s">
        <v>14</v>
      </c>
      <c r="E905" s="46" t="s">
        <v>14</v>
      </c>
      <c r="F905" s="46" t="s">
        <v>14</v>
      </c>
      <c r="G905" s="46" t="s">
        <v>14</v>
      </c>
      <c r="H905" s="57">
        <v>39399</v>
      </c>
      <c r="I905" s="58" t="s">
        <v>14</v>
      </c>
      <c r="J905" s="58" t="s">
        <v>14</v>
      </c>
      <c r="K905" s="56"/>
    </row>
    <row r="906" spans="1:11" x14ac:dyDescent="0.2">
      <c r="A906" s="45">
        <v>39400</v>
      </c>
      <c r="B906" s="46" t="s">
        <v>14</v>
      </c>
      <c r="C906" s="46" t="s">
        <v>14</v>
      </c>
      <c r="D906" s="46" t="s">
        <v>14</v>
      </c>
      <c r="E906" s="46" t="s">
        <v>14</v>
      </c>
      <c r="F906" s="46" t="s">
        <v>14</v>
      </c>
      <c r="G906" s="46" t="s">
        <v>14</v>
      </c>
      <c r="H906" s="57">
        <v>39400</v>
      </c>
      <c r="I906" s="58" t="s">
        <v>14</v>
      </c>
      <c r="J906" s="58" t="s">
        <v>14</v>
      </c>
      <c r="K906" s="56"/>
    </row>
    <row r="907" spans="1:11" x14ac:dyDescent="0.2">
      <c r="A907" s="45">
        <v>39401</v>
      </c>
      <c r="B907" s="46">
        <v>70</v>
      </c>
      <c r="C907" s="46">
        <v>35</v>
      </c>
      <c r="D907" s="46">
        <v>30.8</v>
      </c>
      <c r="E907" s="46">
        <v>0</v>
      </c>
      <c r="F907" s="46">
        <v>0</v>
      </c>
      <c r="G907" s="46">
        <v>0</v>
      </c>
      <c r="H907" s="57">
        <v>39401</v>
      </c>
      <c r="I907" s="58">
        <v>30.8</v>
      </c>
      <c r="J907" s="58">
        <v>0</v>
      </c>
      <c r="K907" s="56">
        <f t="shared" ref="K907:K938" si="41">I907+J907</f>
        <v>30.8</v>
      </c>
    </row>
    <row r="908" spans="1:11" x14ac:dyDescent="0.2">
      <c r="A908" s="45">
        <v>39402</v>
      </c>
      <c r="B908" s="46">
        <v>838</v>
      </c>
      <c r="C908" s="46">
        <v>375.31</v>
      </c>
      <c r="D908" s="46">
        <v>330.27280000000002</v>
      </c>
      <c r="E908" s="46">
        <v>0</v>
      </c>
      <c r="F908" s="46">
        <v>0</v>
      </c>
      <c r="G908" s="46">
        <v>0</v>
      </c>
      <c r="H908" s="57">
        <v>39402</v>
      </c>
      <c r="I908" s="58">
        <v>330.27280000000002</v>
      </c>
      <c r="J908" s="58">
        <v>0</v>
      </c>
      <c r="K908" s="56">
        <f t="shared" si="41"/>
        <v>330.27280000000002</v>
      </c>
    </row>
    <row r="909" spans="1:11" x14ac:dyDescent="0.2">
      <c r="A909" s="45">
        <v>39403</v>
      </c>
      <c r="B909" s="46">
        <v>763</v>
      </c>
      <c r="C909" s="46">
        <v>288</v>
      </c>
      <c r="D909" s="46">
        <v>253.44</v>
      </c>
      <c r="E909" s="46">
        <v>0</v>
      </c>
      <c r="F909" s="46">
        <v>0</v>
      </c>
      <c r="G909" s="46">
        <v>0</v>
      </c>
      <c r="H909" s="57">
        <v>39403</v>
      </c>
      <c r="I909" s="58">
        <v>253.44</v>
      </c>
      <c r="J909" s="58">
        <v>0</v>
      </c>
      <c r="K909" s="56">
        <f t="shared" si="41"/>
        <v>253.44</v>
      </c>
    </row>
    <row r="910" spans="1:11" x14ac:dyDescent="0.2">
      <c r="A910" s="45">
        <v>39404</v>
      </c>
      <c r="B910" s="46">
        <v>153</v>
      </c>
      <c r="C910" s="46">
        <v>70.89</v>
      </c>
      <c r="D910" s="46">
        <v>62.383200000000002</v>
      </c>
      <c r="E910" s="46">
        <v>0</v>
      </c>
      <c r="F910" s="46">
        <v>0</v>
      </c>
      <c r="G910" s="46">
        <v>0</v>
      </c>
      <c r="H910" s="57">
        <v>39404</v>
      </c>
      <c r="I910" s="58">
        <v>62.383200000000002</v>
      </c>
      <c r="J910" s="58">
        <v>0</v>
      </c>
      <c r="K910" s="56">
        <f t="shared" si="41"/>
        <v>62.383200000000002</v>
      </c>
    </row>
    <row r="911" spans="1:11" x14ac:dyDescent="0.2">
      <c r="A911" s="45">
        <v>39405</v>
      </c>
      <c r="B911" s="46">
        <v>25</v>
      </c>
      <c r="C911" s="46">
        <v>12.5</v>
      </c>
      <c r="D911" s="46">
        <v>11</v>
      </c>
      <c r="E911" s="46">
        <v>0</v>
      </c>
      <c r="F911" s="46">
        <v>0</v>
      </c>
      <c r="G911" s="46">
        <v>0</v>
      </c>
      <c r="H911" s="57">
        <v>39405</v>
      </c>
      <c r="I911" s="58">
        <v>11</v>
      </c>
      <c r="J911" s="58">
        <v>0</v>
      </c>
      <c r="K911" s="56">
        <f t="shared" si="41"/>
        <v>11</v>
      </c>
    </row>
    <row r="912" spans="1:11" x14ac:dyDescent="0.2">
      <c r="A912" s="45">
        <v>39406</v>
      </c>
      <c r="B912" s="46">
        <v>157</v>
      </c>
      <c r="C912" s="46">
        <v>56.06</v>
      </c>
      <c r="D912" s="46">
        <v>49.332799999999999</v>
      </c>
      <c r="E912" s="46">
        <v>41</v>
      </c>
      <c r="F912" s="46">
        <v>41</v>
      </c>
      <c r="G912" s="46">
        <v>24.19</v>
      </c>
      <c r="H912" s="57">
        <v>39406</v>
      </c>
      <c r="I912" s="58">
        <v>49.332799999999999</v>
      </c>
      <c r="J912" s="58">
        <v>24.19</v>
      </c>
      <c r="K912" s="56">
        <f t="shared" si="41"/>
        <v>73.522800000000004</v>
      </c>
    </row>
    <row r="913" spans="1:11" x14ac:dyDescent="0.2">
      <c r="A913" s="45">
        <v>39407</v>
      </c>
      <c r="B913" s="46">
        <v>2765</v>
      </c>
      <c r="C913" s="46">
        <v>1133.96</v>
      </c>
      <c r="D913" s="46">
        <v>997.88480000000004</v>
      </c>
      <c r="E913" s="46">
        <v>800</v>
      </c>
      <c r="F913" s="46">
        <v>800</v>
      </c>
      <c r="G913" s="46">
        <v>472</v>
      </c>
      <c r="H913" s="57">
        <v>39407</v>
      </c>
      <c r="I913" s="58">
        <v>997.88480000000004</v>
      </c>
      <c r="J913" s="58">
        <v>472</v>
      </c>
      <c r="K913" s="56">
        <f t="shared" si="41"/>
        <v>1469.8848</v>
      </c>
    </row>
    <row r="914" spans="1:11" x14ac:dyDescent="0.2">
      <c r="A914" s="45">
        <v>39408</v>
      </c>
      <c r="B914" s="46">
        <v>2868</v>
      </c>
      <c r="C914" s="46">
        <v>1311.6</v>
      </c>
      <c r="D914" s="46">
        <v>1154.2080000000001</v>
      </c>
      <c r="E914" s="46">
        <v>149</v>
      </c>
      <c r="F914" s="46">
        <v>149</v>
      </c>
      <c r="G914" s="46">
        <v>87.91</v>
      </c>
      <c r="H914" s="57">
        <v>39408</v>
      </c>
      <c r="I914" s="58">
        <v>1154.2080000000001</v>
      </c>
      <c r="J914" s="58">
        <v>87.91</v>
      </c>
      <c r="K914" s="56">
        <f t="shared" si="41"/>
        <v>1242.1180000000002</v>
      </c>
    </row>
    <row r="915" spans="1:11" x14ac:dyDescent="0.2">
      <c r="A915" s="45">
        <v>39409</v>
      </c>
      <c r="B915" s="46">
        <v>1103</v>
      </c>
      <c r="C915" s="46">
        <v>438.96</v>
      </c>
      <c r="D915" s="46">
        <v>386.28480000000002</v>
      </c>
      <c r="E915" s="46">
        <v>0</v>
      </c>
      <c r="F915" s="46">
        <v>0</v>
      </c>
      <c r="G915" s="46">
        <v>0</v>
      </c>
      <c r="H915" s="57">
        <v>39409</v>
      </c>
      <c r="I915" s="58">
        <v>386.28480000000002</v>
      </c>
      <c r="J915" s="58">
        <v>0</v>
      </c>
      <c r="K915" s="56">
        <f t="shared" si="41"/>
        <v>386.28480000000002</v>
      </c>
    </row>
    <row r="916" spans="1:11" x14ac:dyDescent="0.2">
      <c r="A916" s="45">
        <v>39410</v>
      </c>
      <c r="B916" s="46">
        <v>854</v>
      </c>
      <c r="C916" s="46">
        <v>339.62</v>
      </c>
      <c r="D916" s="46">
        <v>298.86559999999997</v>
      </c>
      <c r="E916" s="46">
        <v>0</v>
      </c>
      <c r="F916" s="46">
        <v>0</v>
      </c>
      <c r="G916" s="46">
        <v>0</v>
      </c>
      <c r="H916" s="57">
        <v>39410</v>
      </c>
      <c r="I916" s="58">
        <v>298.86559999999997</v>
      </c>
      <c r="J916" s="58">
        <v>0</v>
      </c>
      <c r="K916" s="56">
        <f t="shared" si="41"/>
        <v>298.86559999999997</v>
      </c>
    </row>
    <row r="917" spans="1:11" x14ac:dyDescent="0.2">
      <c r="A917" s="45">
        <v>39411</v>
      </c>
      <c r="B917" s="46">
        <v>639</v>
      </c>
      <c r="C917" s="46">
        <v>264.93</v>
      </c>
      <c r="D917" s="46">
        <v>233.13839999999999</v>
      </c>
      <c r="E917" s="46">
        <v>0</v>
      </c>
      <c r="F917" s="46">
        <v>0</v>
      </c>
      <c r="G917" s="46">
        <v>0</v>
      </c>
      <c r="H917" s="57">
        <v>39411</v>
      </c>
      <c r="I917" s="58">
        <v>233.13839999999999</v>
      </c>
      <c r="J917" s="58">
        <v>0</v>
      </c>
      <c r="K917" s="56">
        <f t="shared" si="41"/>
        <v>233.13839999999999</v>
      </c>
    </row>
    <row r="918" spans="1:11" x14ac:dyDescent="0.2">
      <c r="A918" s="45">
        <v>39412</v>
      </c>
      <c r="B918" s="46">
        <v>238</v>
      </c>
      <c r="C918" s="46">
        <v>97.41</v>
      </c>
      <c r="D918" s="46">
        <v>85.720799999999997</v>
      </c>
      <c r="E918" s="46">
        <v>0</v>
      </c>
      <c r="F918" s="46">
        <v>0</v>
      </c>
      <c r="G918" s="46">
        <v>0</v>
      </c>
      <c r="H918" s="57">
        <v>39412</v>
      </c>
      <c r="I918" s="58">
        <v>85.720799999999997</v>
      </c>
      <c r="J918" s="58">
        <v>0</v>
      </c>
      <c r="K918" s="56">
        <f t="shared" si="41"/>
        <v>85.720799999999997</v>
      </c>
    </row>
    <row r="919" spans="1:11" x14ac:dyDescent="0.2">
      <c r="A919" s="45">
        <v>39413</v>
      </c>
      <c r="B919" s="46">
        <v>863</v>
      </c>
      <c r="C919" s="46">
        <v>343.95</v>
      </c>
      <c r="D919" s="46">
        <v>302.67599999999999</v>
      </c>
      <c r="E919" s="46">
        <v>0</v>
      </c>
      <c r="F919" s="46">
        <v>0</v>
      </c>
      <c r="G919" s="46">
        <v>0</v>
      </c>
      <c r="H919" s="57">
        <v>39413</v>
      </c>
      <c r="I919" s="58">
        <v>302.67599999999999</v>
      </c>
      <c r="J919" s="58">
        <v>0</v>
      </c>
      <c r="K919" s="56">
        <f t="shared" si="41"/>
        <v>302.67599999999999</v>
      </c>
    </row>
    <row r="920" spans="1:11" x14ac:dyDescent="0.2">
      <c r="A920" s="45">
        <v>39414</v>
      </c>
      <c r="B920" s="46">
        <v>14</v>
      </c>
      <c r="C920" s="46">
        <v>7</v>
      </c>
      <c r="D920" s="46">
        <v>6.16</v>
      </c>
      <c r="E920" s="46">
        <v>0</v>
      </c>
      <c r="F920" s="46">
        <v>0</v>
      </c>
      <c r="G920" s="46">
        <v>0</v>
      </c>
      <c r="H920" s="57">
        <v>39414</v>
      </c>
      <c r="I920" s="58">
        <v>6.16</v>
      </c>
      <c r="J920" s="58">
        <v>0</v>
      </c>
      <c r="K920" s="56">
        <f t="shared" si="41"/>
        <v>6.16</v>
      </c>
    </row>
    <row r="921" spans="1:11" x14ac:dyDescent="0.2">
      <c r="A921" s="45">
        <v>39415</v>
      </c>
      <c r="B921" s="46">
        <v>25</v>
      </c>
      <c r="C921" s="46">
        <v>12.5</v>
      </c>
      <c r="D921" s="46">
        <v>11</v>
      </c>
      <c r="E921" s="46">
        <v>0</v>
      </c>
      <c r="F921" s="46">
        <v>0</v>
      </c>
      <c r="G921" s="46">
        <v>0</v>
      </c>
      <c r="H921" s="57">
        <v>39415</v>
      </c>
      <c r="I921" s="58">
        <v>11</v>
      </c>
      <c r="J921" s="58">
        <v>0</v>
      </c>
      <c r="K921" s="56">
        <f t="shared" si="41"/>
        <v>11</v>
      </c>
    </row>
    <row r="922" spans="1:11" x14ac:dyDescent="0.2">
      <c r="A922" s="45">
        <v>39416</v>
      </c>
      <c r="B922" s="46">
        <v>109</v>
      </c>
      <c r="C922" s="46">
        <v>52.46</v>
      </c>
      <c r="D922" s="46">
        <v>46.1648</v>
      </c>
      <c r="E922" s="46">
        <v>0</v>
      </c>
      <c r="F922" s="46">
        <v>0</v>
      </c>
      <c r="G922" s="46">
        <v>0</v>
      </c>
      <c r="H922" s="57">
        <v>39416</v>
      </c>
      <c r="I922" s="58">
        <v>46.1648</v>
      </c>
      <c r="J922" s="58">
        <v>0</v>
      </c>
      <c r="K922" s="56">
        <f t="shared" si="41"/>
        <v>46.1648</v>
      </c>
    </row>
    <row r="923" spans="1:11" x14ac:dyDescent="0.2">
      <c r="A923" s="45">
        <v>39417</v>
      </c>
      <c r="B923" s="46">
        <v>3088</v>
      </c>
      <c r="C923" s="46">
        <v>1304.1600000000001</v>
      </c>
      <c r="D923" s="46">
        <v>1147.6608000000001</v>
      </c>
      <c r="E923" s="46">
        <v>477</v>
      </c>
      <c r="F923" s="46">
        <v>477</v>
      </c>
      <c r="G923" s="46">
        <v>281.43</v>
      </c>
      <c r="H923" s="57">
        <v>39417</v>
      </c>
      <c r="I923" s="58">
        <v>1147.6608000000001</v>
      </c>
      <c r="J923" s="58">
        <v>281.43</v>
      </c>
      <c r="K923" s="56">
        <f t="shared" si="41"/>
        <v>1429.0908000000002</v>
      </c>
    </row>
    <row r="924" spans="1:11" x14ac:dyDescent="0.2">
      <c r="A924" s="45">
        <v>39418</v>
      </c>
      <c r="B924" s="46">
        <v>3372</v>
      </c>
      <c r="C924" s="46">
        <v>1242.32</v>
      </c>
      <c r="D924" s="46">
        <v>1093.2416000000001</v>
      </c>
      <c r="E924" s="46">
        <v>0</v>
      </c>
      <c r="F924" s="46">
        <v>0</v>
      </c>
      <c r="G924" s="46">
        <v>0</v>
      </c>
      <c r="H924" s="57">
        <v>39418</v>
      </c>
      <c r="I924" s="58">
        <v>1093.2416000000001</v>
      </c>
      <c r="J924" s="58">
        <v>0</v>
      </c>
      <c r="K924" s="56">
        <f t="shared" si="41"/>
        <v>1093.2416000000001</v>
      </c>
    </row>
    <row r="925" spans="1:11" x14ac:dyDescent="0.2">
      <c r="A925" s="45">
        <v>39419</v>
      </c>
      <c r="B925" s="46">
        <v>235</v>
      </c>
      <c r="C925" s="46">
        <v>114.62</v>
      </c>
      <c r="D925" s="46">
        <v>100.8656</v>
      </c>
      <c r="E925" s="46">
        <v>0</v>
      </c>
      <c r="F925" s="46">
        <v>0</v>
      </c>
      <c r="G925" s="46">
        <v>0</v>
      </c>
      <c r="H925" s="57">
        <v>39419</v>
      </c>
      <c r="I925" s="58">
        <v>100.8656</v>
      </c>
      <c r="J925" s="58">
        <v>0</v>
      </c>
      <c r="K925" s="56">
        <f t="shared" si="41"/>
        <v>100.8656</v>
      </c>
    </row>
    <row r="926" spans="1:11" x14ac:dyDescent="0.2">
      <c r="A926" s="45">
        <v>39420</v>
      </c>
      <c r="B926" s="46">
        <v>10024</v>
      </c>
      <c r="C926" s="46">
        <v>4085.44</v>
      </c>
      <c r="D926" s="46">
        <v>3595.1871999999998</v>
      </c>
      <c r="E926" s="46">
        <v>1631</v>
      </c>
      <c r="F926" s="46">
        <v>1631</v>
      </c>
      <c r="G926" s="46">
        <v>962.29</v>
      </c>
      <c r="H926" s="57">
        <v>39420</v>
      </c>
      <c r="I926" s="58">
        <v>3595.1871999999998</v>
      </c>
      <c r="J926" s="58">
        <v>962.29</v>
      </c>
      <c r="K926" s="56">
        <f t="shared" si="41"/>
        <v>4557.4771999999994</v>
      </c>
    </row>
    <row r="927" spans="1:11" x14ac:dyDescent="0.2">
      <c r="A927" s="45">
        <v>39421</v>
      </c>
      <c r="B927" s="46">
        <v>12459</v>
      </c>
      <c r="C927" s="46">
        <v>5158.62</v>
      </c>
      <c r="D927" s="46">
        <v>4539.5856000000003</v>
      </c>
      <c r="E927" s="46">
        <v>487</v>
      </c>
      <c r="F927" s="46">
        <v>487</v>
      </c>
      <c r="G927" s="46">
        <v>287.33</v>
      </c>
      <c r="H927" s="57">
        <v>39421</v>
      </c>
      <c r="I927" s="58">
        <v>4539.5856000000003</v>
      </c>
      <c r="J927" s="58">
        <v>287.33</v>
      </c>
      <c r="K927" s="56">
        <f t="shared" si="41"/>
        <v>4826.9156000000003</v>
      </c>
    </row>
    <row r="928" spans="1:11" x14ac:dyDescent="0.2">
      <c r="A928" s="45">
        <v>39422</v>
      </c>
      <c r="B928" s="46">
        <v>5529</v>
      </c>
      <c r="C928" s="46">
        <v>2423.54</v>
      </c>
      <c r="D928" s="46">
        <v>2132.7152000000001</v>
      </c>
      <c r="E928" s="46">
        <v>973</v>
      </c>
      <c r="F928" s="46">
        <v>973</v>
      </c>
      <c r="G928" s="46">
        <v>574.07000000000005</v>
      </c>
      <c r="H928" s="57">
        <v>39422</v>
      </c>
      <c r="I928" s="58">
        <v>2132.7152000000001</v>
      </c>
      <c r="J928" s="58">
        <v>574.07000000000005</v>
      </c>
      <c r="K928" s="56">
        <f t="shared" si="41"/>
        <v>2706.7852000000003</v>
      </c>
    </row>
    <row r="929" spans="1:11" x14ac:dyDescent="0.2">
      <c r="A929" s="45">
        <v>39423</v>
      </c>
      <c r="B929" s="46">
        <v>7599</v>
      </c>
      <c r="C929" s="46">
        <v>3462.38</v>
      </c>
      <c r="D929" s="46">
        <v>3046.8944000000001</v>
      </c>
      <c r="E929" s="46">
        <v>55</v>
      </c>
      <c r="F929" s="46">
        <v>55</v>
      </c>
      <c r="G929" s="46">
        <v>32.450000000000003</v>
      </c>
      <c r="H929" s="57">
        <v>39423</v>
      </c>
      <c r="I929" s="58">
        <v>3046.8944000000001</v>
      </c>
      <c r="J929" s="58">
        <v>32.450000000000003</v>
      </c>
      <c r="K929" s="56">
        <f t="shared" si="41"/>
        <v>3079.3444</v>
      </c>
    </row>
    <row r="930" spans="1:11" x14ac:dyDescent="0.2">
      <c r="A930" s="45">
        <v>39424</v>
      </c>
      <c r="B930" s="46">
        <v>377</v>
      </c>
      <c r="C930" s="46">
        <v>175.06</v>
      </c>
      <c r="D930" s="46">
        <v>154.05279999999999</v>
      </c>
      <c r="E930" s="46">
        <v>57</v>
      </c>
      <c r="F930" s="46">
        <v>57</v>
      </c>
      <c r="G930" s="46">
        <v>33.630000000000003</v>
      </c>
      <c r="H930" s="57">
        <v>39424</v>
      </c>
      <c r="I930" s="58">
        <v>154.05279999999999</v>
      </c>
      <c r="J930" s="58">
        <v>33.630000000000003</v>
      </c>
      <c r="K930" s="56">
        <f t="shared" si="41"/>
        <v>187.68279999999999</v>
      </c>
    </row>
    <row r="931" spans="1:11" x14ac:dyDescent="0.2">
      <c r="A931" s="45">
        <v>39425</v>
      </c>
      <c r="B931" s="46">
        <v>10303</v>
      </c>
      <c r="C931" s="46">
        <v>4478.22</v>
      </c>
      <c r="D931" s="46">
        <v>3940.8335999999999</v>
      </c>
      <c r="E931" s="46">
        <v>64</v>
      </c>
      <c r="F931" s="46">
        <v>64</v>
      </c>
      <c r="G931" s="46">
        <v>37.76</v>
      </c>
      <c r="H931" s="57">
        <v>39425</v>
      </c>
      <c r="I931" s="58">
        <v>3940.8335999999999</v>
      </c>
      <c r="J931" s="58">
        <v>37.76</v>
      </c>
      <c r="K931" s="56">
        <f t="shared" si="41"/>
        <v>3978.5936000000002</v>
      </c>
    </row>
    <row r="932" spans="1:11" x14ac:dyDescent="0.2">
      <c r="A932" s="45">
        <v>39426</v>
      </c>
      <c r="B932" s="46">
        <v>2996</v>
      </c>
      <c r="C932" s="46">
        <v>1364.72</v>
      </c>
      <c r="D932" s="46">
        <v>1200.9536000000001</v>
      </c>
      <c r="E932" s="46">
        <v>15</v>
      </c>
      <c r="F932" s="46">
        <v>15</v>
      </c>
      <c r="G932" s="46">
        <v>8.85</v>
      </c>
      <c r="H932" s="57">
        <v>39426</v>
      </c>
      <c r="I932" s="58">
        <v>1200.9536000000001</v>
      </c>
      <c r="J932" s="58">
        <v>8.85</v>
      </c>
      <c r="K932" s="56">
        <f t="shared" si="41"/>
        <v>1209.8036</v>
      </c>
    </row>
    <row r="933" spans="1:11" x14ac:dyDescent="0.2">
      <c r="A933" s="45">
        <v>39427</v>
      </c>
      <c r="B933" s="46">
        <v>26090</v>
      </c>
      <c r="C933" s="46">
        <v>11148.04</v>
      </c>
      <c r="D933" s="46">
        <v>9810.2752</v>
      </c>
      <c r="E933" s="46">
        <v>1232</v>
      </c>
      <c r="F933" s="46">
        <v>1232</v>
      </c>
      <c r="G933" s="46">
        <v>726.88</v>
      </c>
      <c r="H933" s="57">
        <v>39427</v>
      </c>
      <c r="I933" s="58">
        <v>9810.2752</v>
      </c>
      <c r="J933" s="58">
        <v>726.88</v>
      </c>
      <c r="K933" s="56">
        <f t="shared" si="41"/>
        <v>10537.155199999999</v>
      </c>
    </row>
    <row r="934" spans="1:11" x14ac:dyDescent="0.2">
      <c r="A934" s="45">
        <v>39428</v>
      </c>
      <c r="B934" s="46">
        <v>12597</v>
      </c>
      <c r="C934" s="46">
        <v>4952.74</v>
      </c>
      <c r="D934" s="46">
        <v>4358.4111999999996</v>
      </c>
      <c r="E934" s="46">
        <v>0</v>
      </c>
      <c r="F934" s="46">
        <v>0</v>
      </c>
      <c r="G934" s="46">
        <v>0</v>
      </c>
      <c r="H934" s="57">
        <v>39428</v>
      </c>
      <c r="I934" s="58">
        <v>4358.4111999999996</v>
      </c>
      <c r="J934" s="58">
        <v>0</v>
      </c>
      <c r="K934" s="56">
        <f t="shared" si="41"/>
        <v>4358.4111999999996</v>
      </c>
    </row>
    <row r="935" spans="1:11" x14ac:dyDescent="0.2">
      <c r="A935" s="45">
        <v>39429</v>
      </c>
      <c r="B935" s="46">
        <v>3300</v>
      </c>
      <c r="C935" s="46">
        <v>1406.64</v>
      </c>
      <c r="D935" s="46">
        <v>1237.8432</v>
      </c>
      <c r="E935" s="46">
        <v>53</v>
      </c>
      <c r="F935" s="46">
        <v>53</v>
      </c>
      <c r="G935" s="46">
        <v>31.27</v>
      </c>
      <c r="H935" s="57">
        <v>39429</v>
      </c>
      <c r="I935" s="58">
        <v>1237.8432</v>
      </c>
      <c r="J935" s="58">
        <v>31.27</v>
      </c>
      <c r="K935" s="56">
        <f t="shared" si="41"/>
        <v>1269.1132</v>
      </c>
    </row>
    <row r="936" spans="1:11" x14ac:dyDescent="0.2">
      <c r="A936" s="45">
        <v>39430</v>
      </c>
      <c r="B936" s="46">
        <v>243</v>
      </c>
      <c r="C936" s="46">
        <v>121.5</v>
      </c>
      <c r="D936" s="46">
        <v>106.92</v>
      </c>
      <c r="E936" s="46">
        <v>0</v>
      </c>
      <c r="F936" s="46">
        <v>0</v>
      </c>
      <c r="G936" s="46">
        <v>0</v>
      </c>
      <c r="H936" s="57">
        <v>39430</v>
      </c>
      <c r="I936" s="58">
        <v>106.92</v>
      </c>
      <c r="J936" s="58">
        <v>0</v>
      </c>
      <c r="K936" s="56">
        <f t="shared" si="41"/>
        <v>106.92</v>
      </c>
    </row>
    <row r="937" spans="1:11" x14ac:dyDescent="0.2">
      <c r="A937" s="45">
        <v>39431</v>
      </c>
      <c r="B937" s="46">
        <v>15256</v>
      </c>
      <c r="C937" s="46">
        <v>6730.72</v>
      </c>
      <c r="D937" s="46">
        <v>5923.0335999999998</v>
      </c>
      <c r="E937" s="46">
        <v>2902</v>
      </c>
      <c r="F937" s="46">
        <v>2902</v>
      </c>
      <c r="G937" s="46">
        <v>1712.18</v>
      </c>
      <c r="H937" s="57">
        <v>39431</v>
      </c>
      <c r="I937" s="58">
        <v>5923.0335999999998</v>
      </c>
      <c r="J937" s="58">
        <v>1712.18</v>
      </c>
      <c r="K937" s="56">
        <f t="shared" si="41"/>
        <v>7635.2136</v>
      </c>
    </row>
    <row r="938" spans="1:11" x14ac:dyDescent="0.2">
      <c r="A938" s="45">
        <v>39432</v>
      </c>
      <c r="B938" s="46">
        <v>14376</v>
      </c>
      <c r="C938" s="46">
        <v>5680.64</v>
      </c>
      <c r="D938" s="46">
        <v>4998.9632000000001</v>
      </c>
      <c r="E938" s="46">
        <v>0</v>
      </c>
      <c r="F938" s="46">
        <v>0</v>
      </c>
      <c r="G938" s="46">
        <v>0</v>
      </c>
      <c r="H938" s="57">
        <v>39432</v>
      </c>
      <c r="I938" s="58">
        <v>4998.9632000000001</v>
      </c>
      <c r="J938" s="58">
        <v>0</v>
      </c>
      <c r="K938" s="56">
        <f t="shared" si="41"/>
        <v>4998.9632000000001</v>
      </c>
    </row>
    <row r="939" spans="1:11" x14ac:dyDescent="0.2">
      <c r="A939" s="45">
        <v>39433</v>
      </c>
      <c r="B939" s="46">
        <v>1815</v>
      </c>
      <c r="C939" s="46">
        <v>821.9</v>
      </c>
      <c r="D939" s="46">
        <v>723.27200000000005</v>
      </c>
      <c r="E939" s="46">
        <v>84</v>
      </c>
      <c r="F939" s="46">
        <v>84</v>
      </c>
      <c r="G939" s="46">
        <v>49.56</v>
      </c>
      <c r="H939" s="57">
        <v>39433</v>
      </c>
      <c r="I939" s="58">
        <v>723.27200000000005</v>
      </c>
      <c r="J939" s="58">
        <v>49.56</v>
      </c>
      <c r="K939" s="56">
        <f t="shared" ref="K939:K970" si="42">I939+J939</f>
        <v>772.83200000000011</v>
      </c>
    </row>
    <row r="940" spans="1:11" x14ac:dyDescent="0.2">
      <c r="A940" s="45">
        <v>39434</v>
      </c>
      <c r="B940" s="46">
        <v>1091</v>
      </c>
      <c r="C940" s="46">
        <v>471.26</v>
      </c>
      <c r="D940" s="46">
        <v>414.7088</v>
      </c>
      <c r="E940" s="46">
        <v>0</v>
      </c>
      <c r="F940" s="46">
        <v>0</v>
      </c>
      <c r="G940" s="46">
        <v>0</v>
      </c>
      <c r="H940" s="57">
        <v>39434</v>
      </c>
      <c r="I940" s="58">
        <v>414.7088</v>
      </c>
      <c r="J940" s="58">
        <v>0</v>
      </c>
      <c r="K940" s="56">
        <f t="shared" si="42"/>
        <v>414.7088</v>
      </c>
    </row>
    <row r="941" spans="1:11" x14ac:dyDescent="0.2">
      <c r="A941" s="45">
        <v>39435</v>
      </c>
      <c r="B941" s="46">
        <v>1074</v>
      </c>
      <c r="C941" s="46">
        <v>485.8</v>
      </c>
      <c r="D941" s="46">
        <v>427.50400000000002</v>
      </c>
      <c r="E941" s="46">
        <v>0</v>
      </c>
      <c r="F941" s="46">
        <v>0</v>
      </c>
      <c r="G941" s="46">
        <v>0</v>
      </c>
      <c r="H941" s="57">
        <v>39435</v>
      </c>
      <c r="I941" s="58">
        <v>427.50400000000002</v>
      </c>
      <c r="J941" s="58">
        <v>0</v>
      </c>
      <c r="K941" s="56">
        <f t="shared" si="42"/>
        <v>427.50400000000002</v>
      </c>
    </row>
    <row r="942" spans="1:11" x14ac:dyDescent="0.2">
      <c r="A942" s="45">
        <v>39436</v>
      </c>
      <c r="B942" s="46">
        <v>1056</v>
      </c>
      <c r="C942" s="46">
        <v>450.08</v>
      </c>
      <c r="D942" s="46">
        <v>396.07040000000001</v>
      </c>
      <c r="E942" s="46">
        <v>0</v>
      </c>
      <c r="F942" s="46">
        <v>0</v>
      </c>
      <c r="G942" s="46">
        <v>0</v>
      </c>
      <c r="H942" s="57">
        <v>39436</v>
      </c>
      <c r="I942" s="58">
        <v>396.07040000000001</v>
      </c>
      <c r="J942" s="58">
        <v>0</v>
      </c>
      <c r="K942" s="56">
        <f t="shared" si="42"/>
        <v>396.07040000000001</v>
      </c>
    </row>
    <row r="943" spans="1:11" x14ac:dyDescent="0.2">
      <c r="A943" s="45">
        <v>39437</v>
      </c>
      <c r="B943" s="46">
        <v>202</v>
      </c>
      <c r="C943" s="46">
        <v>68.680000000000007</v>
      </c>
      <c r="D943" s="46">
        <v>60.438400000000001</v>
      </c>
      <c r="E943" s="46">
        <v>0</v>
      </c>
      <c r="F943" s="46">
        <v>0</v>
      </c>
      <c r="G943" s="46">
        <v>0</v>
      </c>
      <c r="H943" s="57">
        <v>39437</v>
      </c>
      <c r="I943" s="58">
        <v>60.438400000000001</v>
      </c>
      <c r="J943" s="58">
        <v>0</v>
      </c>
      <c r="K943" s="56">
        <f t="shared" si="42"/>
        <v>60.438400000000001</v>
      </c>
    </row>
    <row r="944" spans="1:11" x14ac:dyDescent="0.2">
      <c r="A944" s="45">
        <v>39438</v>
      </c>
      <c r="B944" s="46">
        <v>132</v>
      </c>
      <c r="C944" s="46">
        <v>44.88</v>
      </c>
      <c r="D944" s="46">
        <v>39.494399999999999</v>
      </c>
      <c r="E944" s="46">
        <v>0</v>
      </c>
      <c r="F944" s="46">
        <v>0</v>
      </c>
      <c r="G944" s="46">
        <v>0</v>
      </c>
      <c r="H944" s="57">
        <v>39438</v>
      </c>
      <c r="I944" s="58">
        <v>39.494399999999999</v>
      </c>
      <c r="J944" s="58">
        <v>0</v>
      </c>
      <c r="K944" s="56">
        <f t="shared" si="42"/>
        <v>39.494399999999999</v>
      </c>
    </row>
    <row r="945" spans="1:11" x14ac:dyDescent="0.2">
      <c r="A945" s="45">
        <v>39439</v>
      </c>
      <c r="B945" s="46">
        <v>6956</v>
      </c>
      <c r="C945" s="46">
        <v>3003.6</v>
      </c>
      <c r="D945" s="46">
        <v>2643.1680000000001</v>
      </c>
      <c r="E945" s="46">
        <v>2366</v>
      </c>
      <c r="F945" s="46">
        <v>2366</v>
      </c>
      <c r="G945" s="46">
        <v>1395.94</v>
      </c>
      <c r="H945" s="57">
        <v>39439</v>
      </c>
      <c r="I945" s="58">
        <v>2643.1680000000001</v>
      </c>
      <c r="J945" s="58">
        <v>1395.94</v>
      </c>
      <c r="K945" s="56">
        <f t="shared" si="42"/>
        <v>4039.1080000000002</v>
      </c>
    </row>
    <row r="946" spans="1:11" x14ac:dyDescent="0.2">
      <c r="A946" s="45">
        <v>39440</v>
      </c>
      <c r="B946" s="46">
        <v>635</v>
      </c>
      <c r="C946" s="46">
        <v>296.86</v>
      </c>
      <c r="D946" s="46">
        <v>261.23680000000002</v>
      </c>
      <c r="E946" s="46">
        <v>0</v>
      </c>
      <c r="F946" s="46">
        <v>0</v>
      </c>
      <c r="G946" s="46">
        <v>0</v>
      </c>
      <c r="H946" s="57">
        <v>39440</v>
      </c>
      <c r="I946" s="58">
        <v>261.23680000000002</v>
      </c>
      <c r="J946" s="58">
        <v>0</v>
      </c>
      <c r="K946" s="56">
        <f t="shared" si="42"/>
        <v>261.23680000000002</v>
      </c>
    </row>
    <row r="947" spans="1:11" x14ac:dyDescent="0.2">
      <c r="A947" s="45">
        <v>39441</v>
      </c>
      <c r="B947" s="46">
        <v>809</v>
      </c>
      <c r="C947" s="46">
        <v>337.94</v>
      </c>
      <c r="D947" s="46">
        <v>297.38720000000001</v>
      </c>
      <c r="E947" s="46">
        <v>0</v>
      </c>
      <c r="F947" s="46">
        <v>0</v>
      </c>
      <c r="G947" s="46">
        <v>0</v>
      </c>
      <c r="H947" s="57">
        <v>39441</v>
      </c>
      <c r="I947" s="58">
        <v>297.38720000000001</v>
      </c>
      <c r="J947" s="58">
        <v>0</v>
      </c>
      <c r="K947" s="56">
        <f t="shared" si="42"/>
        <v>297.38720000000001</v>
      </c>
    </row>
    <row r="948" spans="1:11" x14ac:dyDescent="0.2">
      <c r="A948" s="45">
        <v>39442</v>
      </c>
      <c r="B948" s="46">
        <v>2083</v>
      </c>
      <c r="C948" s="46">
        <v>870.78</v>
      </c>
      <c r="D948" s="46">
        <v>766.28639999999996</v>
      </c>
      <c r="E948" s="46">
        <v>0</v>
      </c>
      <c r="F948" s="46">
        <v>0</v>
      </c>
      <c r="G948" s="46">
        <v>0</v>
      </c>
      <c r="H948" s="57">
        <v>39442</v>
      </c>
      <c r="I948" s="58">
        <v>766.28639999999996</v>
      </c>
      <c r="J948" s="58">
        <v>0</v>
      </c>
      <c r="K948" s="56">
        <f t="shared" si="42"/>
        <v>766.28639999999996</v>
      </c>
    </row>
    <row r="949" spans="1:11" x14ac:dyDescent="0.2">
      <c r="A949" s="45">
        <v>39443</v>
      </c>
      <c r="B949" s="46">
        <v>6092</v>
      </c>
      <c r="C949" s="46">
        <v>2635.92</v>
      </c>
      <c r="D949" s="46">
        <v>2319.6095999999998</v>
      </c>
      <c r="E949" s="46">
        <v>183</v>
      </c>
      <c r="F949" s="46">
        <v>183</v>
      </c>
      <c r="G949" s="46">
        <v>107.97</v>
      </c>
      <c r="H949" s="57">
        <v>39443</v>
      </c>
      <c r="I949" s="58">
        <v>2319.6095999999998</v>
      </c>
      <c r="J949" s="58">
        <v>107.97</v>
      </c>
      <c r="K949" s="56">
        <f t="shared" si="42"/>
        <v>2427.5795999999996</v>
      </c>
    </row>
    <row r="950" spans="1:11" x14ac:dyDescent="0.2">
      <c r="A950" s="45">
        <v>39444</v>
      </c>
      <c r="B950" s="46">
        <v>16902</v>
      </c>
      <c r="C950" s="46">
        <v>7270.2</v>
      </c>
      <c r="D950" s="46">
        <v>6397.7759999999998</v>
      </c>
      <c r="E950" s="46">
        <v>2046</v>
      </c>
      <c r="F950" s="46">
        <v>2046</v>
      </c>
      <c r="G950" s="46">
        <v>1207.1400000000001</v>
      </c>
      <c r="H950" s="57">
        <v>39444</v>
      </c>
      <c r="I950" s="58">
        <v>6397.7759999999998</v>
      </c>
      <c r="J950" s="58">
        <v>1207.1400000000001</v>
      </c>
      <c r="K950" s="56">
        <f t="shared" si="42"/>
        <v>7604.9160000000002</v>
      </c>
    </row>
    <row r="951" spans="1:11" x14ac:dyDescent="0.2">
      <c r="A951" s="45">
        <v>39445</v>
      </c>
      <c r="B951" s="46">
        <v>4111</v>
      </c>
      <c r="C951" s="46">
        <v>1949.26</v>
      </c>
      <c r="D951" s="46">
        <v>1715.3488</v>
      </c>
      <c r="E951" s="46">
        <v>0</v>
      </c>
      <c r="F951" s="46">
        <v>0</v>
      </c>
      <c r="G951" s="46">
        <v>0</v>
      </c>
      <c r="H951" s="57">
        <v>39445</v>
      </c>
      <c r="I951" s="58">
        <v>1715.3488</v>
      </c>
      <c r="J951" s="58">
        <v>0</v>
      </c>
      <c r="K951" s="56">
        <f t="shared" si="42"/>
        <v>1715.3488</v>
      </c>
    </row>
    <row r="952" spans="1:11" x14ac:dyDescent="0.2">
      <c r="A952" s="45">
        <v>39446</v>
      </c>
      <c r="B952" s="46">
        <v>3546</v>
      </c>
      <c r="C952" s="46">
        <v>1558.6</v>
      </c>
      <c r="D952" s="46">
        <v>1371.568</v>
      </c>
      <c r="E952" s="46">
        <v>481</v>
      </c>
      <c r="F952" s="46">
        <v>481</v>
      </c>
      <c r="G952" s="46">
        <v>283.79000000000002</v>
      </c>
      <c r="H952" s="57">
        <v>39446</v>
      </c>
      <c r="I952" s="58">
        <v>1371.568</v>
      </c>
      <c r="J952" s="58">
        <v>283.79000000000002</v>
      </c>
      <c r="K952" s="56">
        <f t="shared" si="42"/>
        <v>1655.3579999999999</v>
      </c>
    </row>
    <row r="953" spans="1:11" x14ac:dyDescent="0.2">
      <c r="A953" s="45">
        <v>39447</v>
      </c>
      <c r="B953" s="46">
        <v>3542</v>
      </c>
      <c r="C953" s="46">
        <v>1555</v>
      </c>
      <c r="D953" s="46">
        <v>1368.4</v>
      </c>
      <c r="E953" s="46">
        <v>255</v>
      </c>
      <c r="F953" s="46">
        <v>255</v>
      </c>
      <c r="G953" s="46">
        <v>150.44999999999999</v>
      </c>
      <c r="H953" s="57">
        <v>39447</v>
      </c>
      <c r="I953" s="58">
        <v>1368.4</v>
      </c>
      <c r="J953" s="58">
        <v>150.44999999999999</v>
      </c>
      <c r="K953" s="56">
        <f t="shared" si="42"/>
        <v>1518.8500000000001</v>
      </c>
    </row>
    <row r="954" spans="1:11" x14ac:dyDescent="0.2">
      <c r="A954" s="45">
        <v>39448</v>
      </c>
      <c r="B954" s="46">
        <v>1265</v>
      </c>
      <c r="C954" s="46">
        <v>608.02</v>
      </c>
      <c r="D954" s="46">
        <v>535.05759999999998</v>
      </c>
      <c r="E954" s="46">
        <v>28</v>
      </c>
      <c r="F954" s="46">
        <v>28</v>
      </c>
      <c r="G954" s="46">
        <v>16.52</v>
      </c>
      <c r="H954" s="57">
        <v>39448</v>
      </c>
      <c r="I954" s="58">
        <v>535.05759999999998</v>
      </c>
      <c r="J954" s="58">
        <v>16.52</v>
      </c>
      <c r="K954" s="56">
        <f t="shared" si="42"/>
        <v>551.57759999999996</v>
      </c>
    </row>
    <row r="955" spans="1:11" x14ac:dyDescent="0.2">
      <c r="A955" s="45">
        <v>39449</v>
      </c>
      <c r="B955" s="46">
        <v>1891</v>
      </c>
      <c r="C955" s="46">
        <v>893.34</v>
      </c>
      <c r="D955" s="46">
        <v>786.13919999999996</v>
      </c>
      <c r="E955" s="46">
        <v>159</v>
      </c>
      <c r="F955" s="46">
        <v>159</v>
      </c>
      <c r="G955" s="46">
        <v>93.81</v>
      </c>
      <c r="H955" s="57">
        <v>39449</v>
      </c>
      <c r="I955" s="58">
        <v>786.13919999999996</v>
      </c>
      <c r="J955" s="58">
        <v>93.81</v>
      </c>
      <c r="K955" s="56">
        <f t="shared" si="42"/>
        <v>879.94920000000002</v>
      </c>
    </row>
    <row r="956" spans="1:11" x14ac:dyDescent="0.2">
      <c r="A956" s="45">
        <v>39450</v>
      </c>
      <c r="B956" s="46">
        <v>1039</v>
      </c>
      <c r="C956" s="46">
        <v>462.38</v>
      </c>
      <c r="D956" s="46">
        <v>406.89440000000002</v>
      </c>
      <c r="E956" s="46">
        <v>0</v>
      </c>
      <c r="F956" s="46">
        <v>0</v>
      </c>
      <c r="G956" s="46">
        <v>0</v>
      </c>
      <c r="H956" s="57">
        <v>39450</v>
      </c>
      <c r="I956" s="58">
        <v>406.89440000000002</v>
      </c>
      <c r="J956" s="58">
        <v>0</v>
      </c>
      <c r="K956" s="56">
        <f t="shared" si="42"/>
        <v>406.89440000000002</v>
      </c>
    </row>
    <row r="957" spans="1:11" x14ac:dyDescent="0.2">
      <c r="A957" s="45">
        <v>39451</v>
      </c>
      <c r="B957" s="46">
        <v>410</v>
      </c>
      <c r="C957" s="46">
        <v>205</v>
      </c>
      <c r="D957" s="46">
        <v>180.4</v>
      </c>
      <c r="E957" s="46">
        <v>0</v>
      </c>
      <c r="F957" s="46">
        <v>0</v>
      </c>
      <c r="G957" s="46">
        <v>0</v>
      </c>
      <c r="H957" s="57">
        <v>39451</v>
      </c>
      <c r="I957" s="58">
        <v>180.4</v>
      </c>
      <c r="J957" s="58">
        <v>0</v>
      </c>
      <c r="K957" s="56">
        <f t="shared" si="42"/>
        <v>180.4</v>
      </c>
    </row>
    <row r="958" spans="1:11" x14ac:dyDescent="0.2">
      <c r="A958" s="45">
        <v>39452</v>
      </c>
      <c r="B958" s="46">
        <v>179</v>
      </c>
      <c r="C958" s="46">
        <v>66.459999999999994</v>
      </c>
      <c r="D958" s="46">
        <v>58.4848</v>
      </c>
      <c r="E958" s="46">
        <v>0</v>
      </c>
      <c r="F958" s="46">
        <v>0</v>
      </c>
      <c r="G958" s="46">
        <v>0</v>
      </c>
      <c r="H958" s="57">
        <v>39452</v>
      </c>
      <c r="I958" s="58">
        <v>58.4848</v>
      </c>
      <c r="J958" s="58">
        <v>0</v>
      </c>
      <c r="K958" s="56">
        <f t="shared" si="42"/>
        <v>58.4848</v>
      </c>
    </row>
    <row r="959" spans="1:11" x14ac:dyDescent="0.2">
      <c r="A959" s="45">
        <v>39453</v>
      </c>
      <c r="B959" s="46">
        <v>20</v>
      </c>
      <c r="C959" s="46">
        <v>6.8</v>
      </c>
      <c r="D959" s="46">
        <v>5.984</v>
      </c>
      <c r="E959" s="46">
        <v>0</v>
      </c>
      <c r="F959" s="46">
        <v>0</v>
      </c>
      <c r="G959" s="46">
        <v>0</v>
      </c>
      <c r="H959" s="57">
        <v>39453</v>
      </c>
      <c r="I959" s="58">
        <v>5.984</v>
      </c>
      <c r="J959" s="58">
        <v>0</v>
      </c>
      <c r="K959" s="56">
        <f t="shared" si="42"/>
        <v>5.984</v>
      </c>
    </row>
    <row r="960" spans="1:11" x14ac:dyDescent="0.2">
      <c r="A960" s="45">
        <v>39454</v>
      </c>
      <c r="B960" s="46">
        <v>147</v>
      </c>
      <c r="C960" s="46">
        <v>52.92</v>
      </c>
      <c r="D960" s="46">
        <v>46.569600000000001</v>
      </c>
      <c r="E960" s="46">
        <v>0</v>
      </c>
      <c r="F960" s="46">
        <v>0</v>
      </c>
      <c r="G960" s="46">
        <v>0</v>
      </c>
      <c r="H960" s="57">
        <v>39454</v>
      </c>
      <c r="I960" s="58">
        <v>46.569600000000001</v>
      </c>
      <c r="J960" s="58">
        <v>0</v>
      </c>
      <c r="K960" s="56">
        <f t="shared" si="42"/>
        <v>46.569600000000001</v>
      </c>
    </row>
    <row r="961" spans="1:11" x14ac:dyDescent="0.2">
      <c r="A961" s="45">
        <v>39455</v>
      </c>
      <c r="B961" s="46">
        <v>222</v>
      </c>
      <c r="C961" s="46">
        <v>87.76</v>
      </c>
      <c r="D961" s="46">
        <v>77.228800000000007</v>
      </c>
      <c r="E961" s="46">
        <v>0</v>
      </c>
      <c r="F961" s="46">
        <v>0</v>
      </c>
      <c r="G961" s="46">
        <v>0</v>
      </c>
      <c r="H961" s="57">
        <v>39455</v>
      </c>
      <c r="I961" s="58">
        <v>77.228800000000007</v>
      </c>
      <c r="J961" s="58">
        <v>0</v>
      </c>
      <c r="K961" s="56">
        <f t="shared" si="42"/>
        <v>77.228800000000007</v>
      </c>
    </row>
    <row r="962" spans="1:11" x14ac:dyDescent="0.2">
      <c r="A962" s="45">
        <v>39456</v>
      </c>
      <c r="B962" s="46">
        <v>1221</v>
      </c>
      <c r="C962" s="46">
        <v>538.82000000000005</v>
      </c>
      <c r="D962" s="46">
        <v>474.16160000000002</v>
      </c>
      <c r="E962" s="46">
        <v>0</v>
      </c>
      <c r="F962" s="46">
        <v>0</v>
      </c>
      <c r="G962" s="46">
        <v>0</v>
      </c>
      <c r="H962" s="57">
        <v>39456</v>
      </c>
      <c r="I962" s="58">
        <v>474.16160000000002</v>
      </c>
      <c r="J962" s="58">
        <v>0</v>
      </c>
      <c r="K962" s="56">
        <f t="shared" si="42"/>
        <v>474.16160000000002</v>
      </c>
    </row>
    <row r="963" spans="1:11" x14ac:dyDescent="0.2">
      <c r="A963" s="45">
        <v>39457</v>
      </c>
      <c r="B963" s="46">
        <v>13995</v>
      </c>
      <c r="C963" s="46">
        <v>6413.98</v>
      </c>
      <c r="D963" s="46">
        <v>5644.3023999999996</v>
      </c>
      <c r="E963" s="46">
        <v>1631</v>
      </c>
      <c r="F963" s="46">
        <v>1631</v>
      </c>
      <c r="G963" s="46">
        <v>962.29</v>
      </c>
      <c r="H963" s="57">
        <v>39457</v>
      </c>
      <c r="I963" s="58">
        <v>5644.3023999999996</v>
      </c>
      <c r="J963" s="58">
        <v>962.29</v>
      </c>
      <c r="K963" s="56">
        <f t="shared" si="42"/>
        <v>6606.5923999999995</v>
      </c>
    </row>
    <row r="964" spans="1:11" x14ac:dyDescent="0.2">
      <c r="A964" s="45">
        <v>39458</v>
      </c>
      <c r="B964" s="46">
        <v>5303</v>
      </c>
      <c r="C964" s="46">
        <v>2385.5</v>
      </c>
      <c r="D964" s="46">
        <v>2099.2399999999998</v>
      </c>
      <c r="E964" s="46">
        <v>0</v>
      </c>
      <c r="F964" s="46">
        <v>0</v>
      </c>
      <c r="G964" s="46">
        <v>0</v>
      </c>
      <c r="H964" s="57">
        <v>39458</v>
      </c>
      <c r="I964" s="58">
        <v>2099.2399999999998</v>
      </c>
      <c r="J964" s="58">
        <v>0</v>
      </c>
      <c r="K964" s="56">
        <f t="shared" si="42"/>
        <v>2099.2399999999998</v>
      </c>
    </row>
    <row r="965" spans="1:11" x14ac:dyDescent="0.2">
      <c r="A965" s="45">
        <v>39459</v>
      </c>
      <c r="B965" s="46">
        <v>1156</v>
      </c>
      <c r="C965" s="46">
        <v>500.02</v>
      </c>
      <c r="D965" s="46">
        <v>440.01760000000002</v>
      </c>
      <c r="E965" s="46">
        <v>39</v>
      </c>
      <c r="F965" s="46">
        <v>39</v>
      </c>
      <c r="G965" s="46">
        <v>23.01</v>
      </c>
      <c r="H965" s="57">
        <v>39459</v>
      </c>
      <c r="I965" s="58">
        <v>440.01760000000002</v>
      </c>
      <c r="J965" s="58">
        <v>23.01</v>
      </c>
      <c r="K965" s="56">
        <f t="shared" si="42"/>
        <v>463.02760000000001</v>
      </c>
    </row>
    <row r="966" spans="1:11" x14ac:dyDescent="0.2">
      <c r="A966" s="45">
        <v>39460</v>
      </c>
      <c r="B966" s="46">
        <v>3564</v>
      </c>
      <c r="C966" s="46">
        <v>1596.92</v>
      </c>
      <c r="D966" s="46">
        <v>1405.2896000000001</v>
      </c>
      <c r="E966" s="46">
        <v>35</v>
      </c>
      <c r="F966" s="46">
        <v>35</v>
      </c>
      <c r="G966" s="46">
        <v>20.65</v>
      </c>
      <c r="H966" s="57">
        <v>39460</v>
      </c>
      <c r="I966" s="58">
        <v>1405.2896000000001</v>
      </c>
      <c r="J966" s="58">
        <v>20.65</v>
      </c>
      <c r="K966" s="56">
        <f t="shared" si="42"/>
        <v>1425.9396000000002</v>
      </c>
    </row>
    <row r="967" spans="1:11" x14ac:dyDescent="0.2">
      <c r="A967" s="45">
        <v>39461</v>
      </c>
      <c r="B967" s="46">
        <v>3182</v>
      </c>
      <c r="C967" s="46">
        <v>1471.3</v>
      </c>
      <c r="D967" s="46">
        <v>1294.7439999999999</v>
      </c>
      <c r="E967" s="46">
        <v>0</v>
      </c>
      <c r="F967" s="46">
        <v>0</v>
      </c>
      <c r="G967" s="46">
        <v>0</v>
      </c>
      <c r="H967" s="57">
        <v>39461</v>
      </c>
      <c r="I967" s="58">
        <v>1294.7439999999999</v>
      </c>
      <c r="J967" s="58">
        <v>0</v>
      </c>
      <c r="K967" s="56">
        <f t="shared" si="42"/>
        <v>1294.7439999999999</v>
      </c>
    </row>
    <row r="968" spans="1:11" x14ac:dyDescent="0.2">
      <c r="A968" s="45">
        <v>39462</v>
      </c>
      <c r="B968" s="46">
        <v>75</v>
      </c>
      <c r="C968" s="46">
        <v>36</v>
      </c>
      <c r="D968" s="46">
        <v>31.68</v>
      </c>
      <c r="E968" s="46">
        <v>14</v>
      </c>
      <c r="F968" s="46">
        <v>14</v>
      </c>
      <c r="G968" s="46">
        <v>8.26</v>
      </c>
      <c r="H968" s="57">
        <v>39462</v>
      </c>
      <c r="I968" s="58">
        <v>31.68</v>
      </c>
      <c r="J968" s="58">
        <v>8.26</v>
      </c>
      <c r="K968" s="56">
        <f t="shared" si="42"/>
        <v>39.94</v>
      </c>
    </row>
    <row r="969" spans="1:11" x14ac:dyDescent="0.2">
      <c r="A969" s="45">
        <v>39463</v>
      </c>
      <c r="B969" s="46">
        <v>1269</v>
      </c>
      <c r="C969" s="46">
        <v>577.4</v>
      </c>
      <c r="D969" s="46">
        <v>508.11200000000002</v>
      </c>
      <c r="E969" s="46">
        <v>0</v>
      </c>
      <c r="F969" s="46">
        <v>0</v>
      </c>
      <c r="G969" s="46">
        <v>0</v>
      </c>
      <c r="H969" s="57">
        <v>39463</v>
      </c>
      <c r="I969" s="58">
        <v>508.11200000000002</v>
      </c>
      <c r="J969" s="58">
        <v>0</v>
      </c>
      <c r="K969" s="56">
        <f t="shared" si="42"/>
        <v>508.11200000000002</v>
      </c>
    </row>
    <row r="970" spans="1:11" x14ac:dyDescent="0.2">
      <c r="A970" s="45">
        <v>39464</v>
      </c>
      <c r="B970" s="46">
        <v>4487</v>
      </c>
      <c r="C970" s="46">
        <v>2103.3000000000002</v>
      </c>
      <c r="D970" s="46">
        <v>1850.904</v>
      </c>
      <c r="E970" s="46">
        <v>1384</v>
      </c>
      <c r="F970" s="46">
        <v>1384</v>
      </c>
      <c r="G970" s="46">
        <v>816.56</v>
      </c>
      <c r="H970" s="57">
        <v>39464</v>
      </c>
      <c r="I970" s="58">
        <v>1850.904</v>
      </c>
      <c r="J970" s="58">
        <v>816.56</v>
      </c>
      <c r="K970" s="56">
        <f t="shared" si="42"/>
        <v>2667.4639999999999</v>
      </c>
    </row>
    <row r="971" spans="1:11" x14ac:dyDescent="0.2">
      <c r="A971" s="45">
        <v>39465</v>
      </c>
      <c r="B971" s="46">
        <v>2651</v>
      </c>
      <c r="C971" s="46">
        <v>1254.5</v>
      </c>
      <c r="D971" s="46">
        <v>1103.96</v>
      </c>
      <c r="E971" s="46">
        <v>225</v>
      </c>
      <c r="F971" s="46">
        <v>225</v>
      </c>
      <c r="G971" s="46">
        <v>132.75</v>
      </c>
      <c r="H971" s="57">
        <v>39465</v>
      </c>
      <c r="I971" s="58">
        <v>1103.96</v>
      </c>
      <c r="J971" s="58">
        <v>132.75</v>
      </c>
      <c r="K971" s="56">
        <f t="shared" ref="K971:K1002" si="43">I971+J971</f>
        <v>1236.71</v>
      </c>
    </row>
    <row r="972" spans="1:11" x14ac:dyDescent="0.2">
      <c r="A972" s="45">
        <v>39466</v>
      </c>
      <c r="B972" s="46">
        <v>1045</v>
      </c>
      <c r="C972" s="46">
        <v>522.5</v>
      </c>
      <c r="D972" s="46">
        <v>459.8</v>
      </c>
      <c r="E972" s="46">
        <v>0</v>
      </c>
      <c r="F972" s="46">
        <v>0</v>
      </c>
      <c r="G972" s="46">
        <v>0</v>
      </c>
      <c r="H972" s="57">
        <v>39466</v>
      </c>
      <c r="I972" s="58">
        <v>459.8</v>
      </c>
      <c r="J972" s="58">
        <v>0</v>
      </c>
      <c r="K972" s="56">
        <f t="shared" si="43"/>
        <v>459.8</v>
      </c>
    </row>
    <row r="973" spans="1:11" x14ac:dyDescent="0.2">
      <c r="A973" s="45">
        <v>39467</v>
      </c>
      <c r="B973" s="46">
        <v>658</v>
      </c>
      <c r="C973" s="46">
        <v>321.2</v>
      </c>
      <c r="D973" s="46">
        <v>282.65600000000001</v>
      </c>
      <c r="E973" s="46">
        <v>0</v>
      </c>
      <c r="F973" s="46">
        <v>0</v>
      </c>
      <c r="G973" s="46">
        <v>0</v>
      </c>
      <c r="H973" s="57">
        <v>39467</v>
      </c>
      <c r="I973" s="58">
        <v>282.65600000000001</v>
      </c>
      <c r="J973" s="58">
        <v>0</v>
      </c>
      <c r="K973" s="56">
        <f t="shared" si="43"/>
        <v>282.65600000000001</v>
      </c>
    </row>
    <row r="974" spans="1:11" x14ac:dyDescent="0.2">
      <c r="A974" s="45">
        <v>39468</v>
      </c>
      <c r="B974" s="46">
        <v>24867</v>
      </c>
      <c r="C974" s="46">
        <v>12239.42</v>
      </c>
      <c r="D974" s="46">
        <v>10770.6896</v>
      </c>
      <c r="E974" s="46">
        <v>4476</v>
      </c>
      <c r="F974" s="46">
        <v>4476</v>
      </c>
      <c r="G974" s="46">
        <v>2640.84</v>
      </c>
      <c r="H974" s="57">
        <v>39468</v>
      </c>
      <c r="I974" s="58">
        <v>10770.6896</v>
      </c>
      <c r="J974" s="58">
        <v>2640.84</v>
      </c>
      <c r="K974" s="56">
        <f t="shared" si="43"/>
        <v>13411.5296</v>
      </c>
    </row>
    <row r="975" spans="1:11" x14ac:dyDescent="0.2">
      <c r="A975" s="45">
        <v>39469</v>
      </c>
      <c r="B975" s="46">
        <v>13314</v>
      </c>
      <c r="C975" s="46">
        <v>6587.44</v>
      </c>
      <c r="D975" s="46">
        <v>5796.9471999999996</v>
      </c>
      <c r="E975" s="46">
        <v>452</v>
      </c>
      <c r="F975" s="46">
        <v>452</v>
      </c>
      <c r="G975" s="46">
        <v>266.68</v>
      </c>
      <c r="H975" s="57">
        <v>39469</v>
      </c>
      <c r="I975" s="58">
        <v>5796.9471999999996</v>
      </c>
      <c r="J975" s="58">
        <v>266.68</v>
      </c>
      <c r="K975" s="56">
        <f t="shared" si="43"/>
        <v>6063.6271999999999</v>
      </c>
    </row>
    <row r="976" spans="1:11" x14ac:dyDescent="0.2">
      <c r="A976" s="45">
        <v>39470</v>
      </c>
      <c r="B976" s="46">
        <v>10424</v>
      </c>
      <c r="C976" s="46">
        <v>5137.68</v>
      </c>
      <c r="D976" s="46">
        <v>4521.1584000000003</v>
      </c>
      <c r="E976" s="46">
        <v>2084</v>
      </c>
      <c r="F976" s="46">
        <v>2084</v>
      </c>
      <c r="G976" s="46">
        <v>1229.56</v>
      </c>
      <c r="H976" s="57">
        <v>39470</v>
      </c>
      <c r="I976" s="58">
        <v>4521.1584000000003</v>
      </c>
      <c r="J976" s="58">
        <v>1229.56</v>
      </c>
      <c r="K976" s="56">
        <f t="shared" si="43"/>
        <v>5750.7183999999997</v>
      </c>
    </row>
    <row r="977" spans="1:11" x14ac:dyDescent="0.2">
      <c r="A977" s="45">
        <v>39471</v>
      </c>
      <c r="B977" s="46">
        <v>1064</v>
      </c>
      <c r="C977" s="46">
        <v>528.54</v>
      </c>
      <c r="D977" s="46">
        <v>465.11520000000002</v>
      </c>
      <c r="E977" s="46">
        <v>0</v>
      </c>
      <c r="F977" s="46">
        <v>0</v>
      </c>
      <c r="G977" s="46">
        <v>0</v>
      </c>
      <c r="H977" s="57">
        <v>39471</v>
      </c>
      <c r="I977" s="58">
        <v>465.11520000000002</v>
      </c>
      <c r="J977" s="58">
        <v>0</v>
      </c>
      <c r="K977" s="56">
        <f t="shared" si="43"/>
        <v>465.11520000000002</v>
      </c>
    </row>
    <row r="978" spans="1:11" x14ac:dyDescent="0.2">
      <c r="A978" s="45">
        <v>39472</v>
      </c>
      <c r="B978" s="46">
        <v>6356</v>
      </c>
      <c r="C978" s="46">
        <v>3136.24</v>
      </c>
      <c r="D978" s="46">
        <v>2759.8912</v>
      </c>
      <c r="E978" s="46">
        <v>1228</v>
      </c>
      <c r="F978" s="46">
        <v>1228</v>
      </c>
      <c r="G978" s="46">
        <v>724.52</v>
      </c>
      <c r="H978" s="57">
        <v>39472</v>
      </c>
      <c r="I978" s="58">
        <v>2759.8912</v>
      </c>
      <c r="J978" s="58">
        <v>724.52</v>
      </c>
      <c r="K978" s="56">
        <f t="shared" si="43"/>
        <v>3484.4112</v>
      </c>
    </row>
    <row r="979" spans="1:11" x14ac:dyDescent="0.2">
      <c r="A979" s="45">
        <v>39473</v>
      </c>
      <c r="B979" s="46">
        <v>8189</v>
      </c>
      <c r="C979" s="46">
        <v>4035.84</v>
      </c>
      <c r="D979" s="46">
        <v>3551.5392000000002</v>
      </c>
      <c r="E979" s="46">
        <v>599</v>
      </c>
      <c r="F979" s="46">
        <v>599</v>
      </c>
      <c r="G979" s="46">
        <v>353.41</v>
      </c>
      <c r="H979" s="57">
        <v>39473</v>
      </c>
      <c r="I979" s="58">
        <v>3551.5392000000002</v>
      </c>
      <c r="J979" s="58">
        <v>353.41</v>
      </c>
      <c r="K979" s="56">
        <f t="shared" si="43"/>
        <v>3904.9492</v>
      </c>
    </row>
    <row r="980" spans="1:11" x14ac:dyDescent="0.2">
      <c r="A980" s="45">
        <v>39474</v>
      </c>
      <c r="B980" s="46">
        <v>2325</v>
      </c>
      <c r="C980" s="46">
        <v>1142.3800000000001</v>
      </c>
      <c r="D980" s="46">
        <v>1005.2944</v>
      </c>
      <c r="E980" s="46">
        <v>0</v>
      </c>
      <c r="F980" s="46">
        <v>0</v>
      </c>
      <c r="G980" s="46">
        <v>0</v>
      </c>
      <c r="H980" s="57">
        <v>39474</v>
      </c>
      <c r="I980" s="58">
        <v>1005.2944</v>
      </c>
      <c r="J980" s="58">
        <v>0</v>
      </c>
      <c r="K980" s="56">
        <f t="shared" si="43"/>
        <v>1005.2944</v>
      </c>
    </row>
    <row r="981" spans="1:11" x14ac:dyDescent="0.2">
      <c r="A981" s="45">
        <v>39475</v>
      </c>
      <c r="B981" s="46">
        <v>1097</v>
      </c>
      <c r="C981" s="46">
        <v>540.41999999999996</v>
      </c>
      <c r="D981" s="46">
        <v>475.56959999999998</v>
      </c>
      <c r="E981" s="46">
        <v>0</v>
      </c>
      <c r="F981" s="46">
        <v>0</v>
      </c>
      <c r="G981" s="46">
        <v>0</v>
      </c>
      <c r="H981" s="57">
        <v>39475</v>
      </c>
      <c r="I981" s="58">
        <v>475.56959999999998</v>
      </c>
      <c r="J981" s="58">
        <v>0</v>
      </c>
      <c r="K981" s="56">
        <f t="shared" si="43"/>
        <v>475.56959999999998</v>
      </c>
    </row>
    <row r="982" spans="1:11" x14ac:dyDescent="0.2">
      <c r="A982" s="45">
        <v>39476</v>
      </c>
      <c r="B982" s="46">
        <v>2117</v>
      </c>
      <c r="C982" s="46">
        <v>1035.46</v>
      </c>
      <c r="D982" s="46">
        <v>911.20479999999998</v>
      </c>
      <c r="E982" s="46">
        <v>365</v>
      </c>
      <c r="F982" s="46">
        <v>365</v>
      </c>
      <c r="G982" s="46">
        <v>215.35</v>
      </c>
      <c r="H982" s="57">
        <v>39476</v>
      </c>
      <c r="I982" s="58">
        <v>911.20479999999998</v>
      </c>
      <c r="J982" s="58">
        <v>215.35</v>
      </c>
      <c r="K982" s="56">
        <f t="shared" si="43"/>
        <v>1126.5547999999999</v>
      </c>
    </row>
    <row r="983" spans="1:11" x14ac:dyDescent="0.2">
      <c r="A983" s="45">
        <v>39477</v>
      </c>
      <c r="B983" s="46">
        <v>608</v>
      </c>
      <c r="C983" s="46">
        <v>302.33999999999997</v>
      </c>
      <c r="D983" s="46">
        <v>266.05919999999998</v>
      </c>
      <c r="E983" s="46">
        <v>0</v>
      </c>
      <c r="F983" s="46">
        <v>0</v>
      </c>
      <c r="G983" s="46">
        <v>0</v>
      </c>
      <c r="H983" s="57">
        <v>39477</v>
      </c>
      <c r="I983" s="58">
        <v>266.05919999999998</v>
      </c>
      <c r="J983" s="58">
        <v>0</v>
      </c>
      <c r="K983" s="56">
        <f t="shared" si="43"/>
        <v>266.05919999999998</v>
      </c>
    </row>
    <row r="984" spans="1:11" x14ac:dyDescent="0.2">
      <c r="A984" s="45">
        <v>39478</v>
      </c>
      <c r="B984" s="46">
        <v>13767</v>
      </c>
      <c r="C984" s="46">
        <v>6790.76</v>
      </c>
      <c r="D984" s="46">
        <v>5975.8688000000002</v>
      </c>
      <c r="E984" s="46">
        <v>3223</v>
      </c>
      <c r="F984" s="46">
        <v>3223</v>
      </c>
      <c r="G984" s="46">
        <v>1901.57</v>
      </c>
      <c r="H984" s="57">
        <v>39478</v>
      </c>
      <c r="I984" s="58">
        <v>5975.8688000000002</v>
      </c>
      <c r="J984" s="58">
        <v>1901.57</v>
      </c>
      <c r="K984" s="56">
        <f t="shared" si="43"/>
        <v>7877.4387999999999</v>
      </c>
    </row>
    <row r="985" spans="1:11" x14ac:dyDescent="0.2">
      <c r="A985" s="45">
        <v>39479</v>
      </c>
      <c r="B985" s="46">
        <v>16819</v>
      </c>
      <c r="C985" s="46">
        <v>7780.2</v>
      </c>
      <c r="D985" s="46">
        <v>6846.576</v>
      </c>
      <c r="E985" s="46">
        <v>1417</v>
      </c>
      <c r="F985" s="46">
        <v>1417</v>
      </c>
      <c r="G985" s="46">
        <v>836.03</v>
      </c>
      <c r="H985" s="57">
        <v>39479</v>
      </c>
      <c r="I985" s="58">
        <v>6846.576</v>
      </c>
      <c r="J985" s="58">
        <v>836.03</v>
      </c>
      <c r="K985" s="56">
        <f t="shared" si="43"/>
        <v>7682.6059999999998</v>
      </c>
    </row>
    <row r="986" spans="1:11" x14ac:dyDescent="0.2">
      <c r="A986" s="45">
        <v>39480</v>
      </c>
      <c r="B986" s="46">
        <v>3156</v>
      </c>
      <c r="C986" s="46">
        <v>1502.1</v>
      </c>
      <c r="D986" s="46">
        <v>1321.848</v>
      </c>
      <c r="E986" s="46">
        <v>131</v>
      </c>
      <c r="F986" s="46">
        <v>131</v>
      </c>
      <c r="G986" s="46">
        <v>77.290000000000006</v>
      </c>
      <c r="H986" s="57">
        <v>39480</v>
      </c>
      <c r="I986" s="58">
        <v>1321.848</v>
      </c>
      <c r="J986" s="58">
        <v>77.290000000000006</v>
      </c>
      <c r="K986" s="56">
        <f t="shared" si="43"/>
        <v>1399.1379999999999</v>
      </c>
    </row>
    <row r="987" spans="1:11" x14ac:dyDescent="0.2">
      <c r="A987" s="45">
        <v>39481</v>
      </c>
      <c r="B987" s="46">
        <v>4842</v>
      </c>
      <c r="C987" s="46">
        <v>2292</v>
      </c>
      <c r="D987" s="46">
        <v>2016.96</v>
      </c>
      <c r="E987" s="46">
        <v>579</v>
      </c>
      <c r="F987" s="46">
        <v>579</v>
      </c>
      <c r="G987" s="46">
        <v>341.61</v>
      </c>
      <c r="H987" s="57">
        <v>39481</v>
      </c>
      <c r="I987" s="58">
        <v>2016.96</v>
      </c>
      <c r="J987" s="58">
        <v>341.61</v>
      </c>
      <c r="K987" s="56">
        <f t="shared" si="43"/>
        <v>2358.5700000000002</v>
      </c>
    </row>
    <row r="988" spans="1:11" x14ac:dyDescent="0.2">
      <c r="A988" s="45">
        <v>39482</v>
      </c>
      <c r="B988" s="46">
        <v>2635</v>
      </c>
      <c r="C988" s="46">
        <v>1210.2</v>
      </c>
      <c r="D988" s="46">
        <v>1064.9760000000001</v>
      </c>
      <c r="E988" s="46">
        <v>80</v>
      </c>
      <c r="F988" s="46">
        <v>80</v>
      </c>
      <c r="G988" s="46">
        <v>47.2</v>
      </c>
      <c r="H988" s="57">
        <v>39482</v>
      </c>
      <c r="I988" s="58">
        <v>1064.9760000000001</v>
      </c>
      <c r="J988" s="58">
        <v>47.2</v>
      </c>
      <c r="K988" s="56">
        <f t="shared" si="43"/>
        <v>1112.1760000000002</v>
      </c>
    </row>
    <row r="989" spans="1:11" x14ac:dyDescent="0.2">
      <c r="A989" s="45">
        <v>39483</v>
      </c>
      <c r="B989" s="46">
        <v>8051</v>
      </c>
      <c r="C989" s="46">
        <v>3788.7</v>
      </c>
      <c r="D989" s="46">
        <v>3334.056</v>
      </c>
      <c r="E989" s="46">
        <v>1566</v>
      </c>
      <c r="F989" s="46">
        <v>1566</v>
      </c>
      <c r="G989" s="46">
        <v>923.94</v>
      </c>
      <c r="H989" s="57">
        <v>39483</v>
      </c>
      <c r="I989" s="58">
        <v>3334.056</v>
      </c>
      <c r="J989" s="58">
        <v>923.94</v>
      </c>
      <c r="K989" s="56">
        <f t="shared" si="43"/>
        <v>4257.9960000000001</v>
      </c>
    </row>
    <row r="990" spans="1:11" x14ac:dyDescent="0.2">
      <c r="A990" s="45">
        <v>39484</v>
      </c>
      <c r="B990" s="46">
        <v>7678</v>
      </c>
      <c r="C990" s="46">
        <v>3576.1</v>
      </c>
      <c r="D990" s="46">
        <v>3146.9679999999998</v>
      </c>
      <c r="E990" s="46">
        <v>783</v>
      </c>
      <c r="F990" s="46">
        <v>783</v>
      </c>
      <c r="G990" s="46">
        <v>461.97</v>
      </c>
      <c r="H990" s="57">
        <v>39484</v>
      </c>
      <c r="I990" s="58">
        <v>3146.9679999999998</v>
      </c>
      <c r="J990" s="58">
        <v>461.97</v>
      </c>
      <c r="K990" s="56">
        <f t="shared" si="43"/>
        <v>3608.9380000000001</v>
      </c>
    </row>
    <row r="991" spans="1:11" x14ac:dyDescent="0.2">
      <c r="A991" s="45">
        <v>39485</v>
      </c>
      <c r="B991" s="46">
        <v>19251</v>
      </c>
      <c r="C991" s="46">
        <v>8548</v>
      </c>
      <c r="D991" s="46">
        <v>7522.24</v>
      </c>
      <c r="E991" s="46">
        <v>0</v>
      </c>
      <c r="F991" s="46">
        <v>0</v>
      </c>
      <c r="G991" s="46">
        <v>0</v>
      </c>
      <c r="H991" s="57">
        <v>39485</v>
      </c>
      <c r="I991" s="58">
        <v>7522.24</v>
      </c>
      <c r="J991" s="58">
        <v>0</v>
      </c>
      <c r="K991" s="56">
        <f t="shared" si="43"/>
        <v>7522.24</v>
      </c>
    </row>
    <row r="992" spans="1:11" x14ac:dyDescent="0.2">
      <c r="A992" s="45">
        <v>39486</v>
      </c>
      <c r="B992" s="46">
        <v>9607</v>
      </c>
      <c r="C992" s="46">
        <v>4429.7</v>
      </c>
      <c r="D992" s="46">
        <v>3898.136</v>
      </c>
      <c r="E992" s="46">
        <v>2558</v>
      </c>
      <c r="F992" s="46">
        <v>2558</v>
      </c>
      <c r="G992" s="46">
        <v>1509.22</v>
      </c>
      <c r="H992" s="57">
        <v>39486</v>
      </c>
      <c r="I992" s="58">
        <v>3898.136</v>
      </c>
      <c r="J992" s="58">
        <v>1509.22</v>
      </c>
      <c r="K992" s="56">
        <f t="shared" si="43"/>
        <v>5407.3559999999998</v>
      </c>
    </row>
    <row r="993" spans="1:11" x14ac:dyDescent="0.2">
      <c r="A993" s="45">
        <v>39487</v>
      </c>
      <c r="B993" s="46">
        <v>4789</v>
      </c>
      <c r="C993" s="46">
        <v>2205.1</v>
      </c>
      <c r="D993" s="46">
        <v>1940.4880000000001</v>
      </c>
      <c r="E993" s="46">
        <v>532</v>
      </c>
      <c r="F993" s="46">
        <v>532</v>
      </c>
      <c r="G993" s="46">
        <v>313.88</v>
      </c>
      <c r="H993" s="57">
        <v>39487</v>
      </c>
      <c r="I993" s="58">
        <v>1940.4880000000001</v>
      </c>
      <c r="J993" s="58">
        <v>313.88</v>
      </c>
      <c r="K993" s="56">
        <f t="shared" si="43"/>
        <v>2254.3679999999999</v>
      </c>
    </row>
    <row r="994" spans="1:11" x14ac:dyDescent="0.2">
      <c r="A994" s="45">
        <v>39488</v>
      </c>
      <c r="B994" s="46">
        <v>274</v>
      </c>
      <c r="C994" s="46">
        <v>137</v>
      </c>
      <c r="D994" s="46">
        <v>120.56</v>
      </c>
      <c r="E994" s="46">
        <v>0</v>
      </c>
      <c r="F994" s="46">
        <v>0</v>
      </c>
      <c r="G994" s="46">
        <v>0</v>
      </c>
      <c r="H994" s="57">
        <v>39488</v>
      </c>
      <c r="I994" s="58">
        <v>120.56</v>
      </c>
      <c r="J994" s="58">
        <v>0</v>
      </c>
      <c r="K994" s="56">
        <f t="shared" si="43"/>
        <v>120.56</v>
      </c>
    </row>
    <row r="995" spans="1:11" x14ac:dyDescent="0.2">
      <c r="A995" s="45">
        <v>39489</v>
      </c>
      <c r="B995" s="46">
        <v>233</v>
      </c>
      <c r="C995" s="46">
        <v>116.5</v>
      </c>
      <c r="D995" s="46">
        <v>102.52</v>
      </c>
      <c r="E995" s="46">
        <v>0</v>
      </c>
      <c r="F995" s="46">
        <v>0</v>
      </c>
      <c r="G995" s="46">
        <v>0</v>
      </c>
      <c r="H995" s="57">
        <v>39489</v>
      </c>
      <c r="I995" s="58">
        <v>102.52</v>
      </c>
      <c r="J995" s="58">
        <v>0</v>
      </c>
      <c r="K995" s="56">
        <f t="shared" si="43"/>
        <v>102.52</v>
      </c>
    </row>
    <row r="996" spans="1:11" x14ac:dyDescent="0.2">
      <c r="A996" s="45">
        <v>39490</v>
      </c>
      <c r="B996" s="46">
        <v>25199</v>
      </c>
      <c r="C996" s="46">
        <v>11656.4</v>
      </c>
      <c r="D996" s="46">
        <v>10257.632</v>
      </c>
      <c r="E996" s="46">
        <v>5257</v>
      </c>
      <c r="F996" s="46">
        <v>5257</v>
      </c>
      <c r="G996" s="46">
        <v>3101.63</v>
      </c>
      <c r="H996" s="57">
        <v>39490</v>
      </c>
      <c r="I996" s="58">
        <v>10257.632</v>
      </c>
      <c r="J996" s="58">
        <v>3101.63</v>
      </c>
      <c r="K996" s="56">
        <f t="shared" si="43"/>
        <v>13359.261999999999</v>
      </c>
    </row>
    <row r="997" spans="1:11" x14ac:dyDescent="0.2">
      <c r="A997" s="45">
        <v>39491</v>
      </c>
      <c r="B997" s="46">
        <v>3975</v>
      </c>
      <c r="C997" s="46">
        <v>1854.4</v>
      </c>
      <c r="D997" s="46">
        <v>1631.8720000000001</v>
      </c>
      <c r="E997" s="46">
        <v>163</v>
      </c>
      <c r="F997" s="46">
        <v>163</v>
      </c>
      <c r="G997" s="46">
        <v>96.17</v>
      </c>
      <c r="H997" s="57">
        <v>39491</v>
      </c>
      <c r="I997" s="58">
        <v>1631.8720000000001</v>
      </c>
      <c r="J997" s="58">
        <v>96.17</v>
      </c>
      <c r="K997" s="56">
        <f t="shared" si="43"/>
        <v>1728.0420000000001</v>
      </c>
    </row>
    <row r="998" spans="1:11" x14ac:dyDescent="0.2">
      <c r="A998" s="45">
        <v>39492</v>
      </c>
      <c r="B998" s="46">
        <v>7112</v>
      </c>
      <c r="C998" s="46">
        <v>3313.2</v>
      </c>
      <c r="D998" s="46">
        <v>2915.616</v>
      </c>
      <c r="E998" s="46">
        <v>1372</v>
      </c>
      <c r="F998" s="46">
        <v>1372</v>
      </c>
      <c r="G998" s="46">
        <v>809.48</v>
      </c>
      <c r="H998" s="57">
        <v>39492</v>
      </c>
      <c r="I998" s="58">
        <v>2915.616</v>
      </c>
      <c r="J998" s="58">
        <v>809.48</v>
      </c>
      <c r="K998" s="56">
        <f t="shared" si="43"/>
        <v>3725.096</v>
      </c>
    </row>
    <row r="999" spans="1:11" x14ac:dyDescent="0.2">
      <c r="A999" s="45">
        <v>39493</v>
      </c>
      <c r="B999" s="46">
        <v>2318</v>
      </c>
      <c r="C999" s="46">
        <v>1097.3</v>
      </c>
      <c r="D999" s="46">
        <v>965.62400000000002</v>
      </c>
      <c r="E999" s="46">
        <v>0</v>
      </c>
      <c r="F999" s="46">
        <v>0</v>
      </c>
      <c r="G999" s="46">
        <v>0</v>
      </c>
      <c r="H999" s="57">
        <v>39493</v>
      </c>
      <c r="I999" s="58">
        <v>965.62400000000002</v>
      </c>
      <c r="J999" s="58">
        <v>0</v>
      </c>
      <c r="K999" s="56">
        <f t="shared" si="43"/>
        <v>965.62400000000002</v>
      </c>
    </row>
    <row r="1000" spans="1:11" x14ac:dyDescent="0.2">
      <c r="A1000" s="45">
        <v>39494</v>
      </c>
      <c r="B1000" s="46">
        <v>67</v>
      </c>
      <c r="C1000" s="46">
        <v>33.5</v>
      </c>
      <c r="D1000" s="46">
        <v>29.48</v>
      </c>
      <c r="E1000" s="46">
        <v>0</v>
      </c>
      <c r="F1000" s="46">
        <v>0</v>
      </c>
      <c r="G1000" s="46">
        <v>0</v>
      </c>
      <c r="H1000" s="57">
        <v>39494</v>
      </c>
      <c r="I1000" s="58">
        <v>29.48</v>
      </c>
      <c r="J1000" s="58">
        <v>0</v>
      </c>
      <c r="K1000" s="56">
        <f t="shared" si="43"/>
        <v>29.48</v>
      </c>
    </row>
    <row r="1001" spans="1:11" x14ac:dyDescent="0.2">
      <c r="A1001" s="45">
        <v>39495</v>
      </c>
      <c r="B1001" s="46">
        <v>5489</v>
      </c>
      <c r="C1001" s="46">
        <v>2447.1999999999998</v>
      </c>
      <c r="D1001" s="46">
        <v>2153.5360000000001</v>
      </c>
      <c r="E1001" s="46">
        <v>789</v>
      </c>
      <c r="F1001" s="46">
        <v>789</v>
      </c>
      <c r="G1001" s="46">
        <v>465.51</v>
      </c>
      <c r="H1001" s="57">
        <v>39495</v>
      </c>
      <c r="I1001" s="58">
        <v>2153.5360000000001</v>
      </c>
      <c r="J1001" s="58">
        <v>465.51</v>
      </c>
      <c r="K1001" s="56">
        <f t="shared" si="43"/>
        <v>2619.0460000000003</v>
      </c>
    </row>
    <row r="1002" spans="1:11" x14ac:dyDescent="0.2">
      <c r="A1002" s="45">
        <v>39496</v>
      </c>
      <c r="B1002" s="46">
        <v>10605</v>
      </c>
      <c r="C1002" s="46">
        <v>4867.3</v>
      </c>
      <c r="D1002" s="46">
        <v>4283.2240000000002</v>
      </c>
      <c r="E1002" s="46">
        <v>2698</v>
      </c>
      <c r="F1002" s="46">
        <v>2698</v>
      </c>
      <c r="G1002" s="46">
        <v>1591.82</v>
      </c>
      <c r="H1002" s="57">
        <v>39496</v>
      </c>
      <c r="I1002" s="58">
        <v>4283.2240000000002</v>
      </c>
      <c r="J1002" s="58">
        <v>1591.82</v>
      </c>
      <c r="K1002" s="56">
        <f t="shared" si="43"/>
        <v>5875.0439999999999</v>
      </c>
    </row>
    <row r="1003" spans="1:11" x14ac:dyDescent="0.2">
      <c r="A1003" s="45">
        <v>39497</v>
      </c>
      <c r="B1003" s="46">
        <v>1285</v>
      </c>
      <c r="C1003" s="46">
        <v>557.4</v>
      </c>
      <c r="D1003" s="46">
        <v>490.512</v>
      </c>
      <c r="E1003" s="46">
        <v>20</v>
      </c>
      <c r="F1003" s="46">
        <v>20</v>
      </c>
      <c r="G1003" s="46">
        <v>11.8</v>
      </c>
      <c r="H1003" s="57">
        <v>39497</v>
      </c>
      <c r="I1003" s="58">
        <v>490.512</v>
      </c>
      <c r="J1003" s="58">
        <v>11.8</v>
      </c>
      <c r="K1003" s="56">
        <f t="shared" ref="K1003:K1019" si="44">I1003+J1003</f>
        <v>502.31200000000001</v>
      </c>
    </row>
    <row r="1004" spans="1:11" x14ac:dyDescent="0.2">
      <c r="A1004" s="45">
        <v>39498</v>
      </c>
      <c r="B1004" s="46">
        <v>2588</v>
      </c>
      <c r="C1004" s="46">
        <v>1178.7</v>
      </c>
      <c r="D1004" s="46">
        <v>1037.2560000000001</v>
      </c>
      <c r="E1004" s="46">
        <v>0</v>
      </c>
      <c r="F1004" s="46">
        <v>0</v>
      </c>
      <c r="G1004" s="46">
        <v>0</v>
      </c>
      <c r="H1004" s="57">
        <v>39498</v>
      </c>
      <c r="I1004" s="58">
        <v>1037.2560000000001</v>
      </c>
      <c r="J1004" s="58">
        <v>0</v>
      </c>
      <c r="K1004" s="56">
        <f t="shared" si="44"/>
        <v>1037.2560000000001</v>
      </c>
    </row>
    <row r="1005" spans="1:11" x14ac:dyDescent="0.2">
      <c r="A1005" s="45">
        <v>39499</v>
      </c>
      <c r="B1005" s="46">
        <v>1335</v>
      </c>
      <c r="C1005" s="46">
        <v>633.79999999999995</v>
      </c>
      <c r="D1005" s="46">
        <v>557.74400000000003</v>
      </c>
      <c r="E1005" s="46">
        <v>60</v>
      </c>
      <c r="F1005" s="46">
        <v>60</v>
      </c>
      <c r="G1005" s="46">
        <v>35.4</v>
      </c>
      <c r="H1005" s="57">
        <v>39499</v>
      </c>
      <c r="I1005" s="58">
        <v>557.74400000000003</v>
      </c>
      <c r="J1005" s="58">
        <v>35.4</v>
      </c>
      <c r="K1005" s="56">
        <f t="shared" si="44"/>
        <v>593.14400000000001</v>
      </c>
    </row>
    <row r="1006" spans="1:11" x14ac:dyDescent="0.2">
      <c r="A1006" s="45">
        <v>39500</v>
      </c>
      <c r="B1006" s="46">
        <v>237</v>
      </c>
      <c r="C1006" s="46">
        <v>108.3</v>
      </c>
      <c r="D1006" s="46">
        <v>95.304000000000002</v>
      </c>
      <c r="E1006" s="46">
        <v>0</v>
      </c>
      <c r="F1006" s="46">
        <v>0</v>
      </c>
      <c r="G1006" s="46">
        <v>0</v>
      </c>
      <c r="H1006" s="57">
        <v>39500</v>
      </c>
      <c r="I1006" s="58">
        <v>95.304000000000002</v>
      </c>
      <c r="J1006" s="58">
        <v>0</v>
      </c>
      <c r="K1006" s="56">
        <f t="shared" si="44"/>
        <v>95.304000000000002</v>
      </c>
    </row>
    <row r="1007" spans="1:11" x14ac:dyDescent="0.2">
      <c r="A1007" s="45">
        <v>39501</v>
      </c>
      <c r="B1007" s="46">
        <v>1836</v>
      </c>
      <c r="C1007" s="46">
        <v>863.3</v>
      </c>
      <c r="D1007" s="46">
        <v>759.70399999999995</v>
      </c>
      <c r="E1007" s="46">
        <v>0</v>
      </c>
      <c r="F1007" s="46">
        <v>0</v>
      </c>
      <c r="G1007" s="46">
        <v>0</v>
      </c>
      <c r="H1007" s="57">
        <v>39501</v>
      </c>
      <c r="I1007" s="58">
        <v>759.70399999999995</v>
      </c>
      <c r="J1007" s="58">
        <v>0</v>
      </c>
      <c r="K1007" s="56">
        <f t="shared" si="44"/>
        <v>759.70399999999995</v>
      </c>
    </row>
    <row r="1008" spans="1:11" x14ac:dyDescent="0.2">
      <c r="A1008" s="45">
        <v>39502</v>
      </c>
      <c r="B1008" s="46">
        <v>1824</v>
      </c>
      <c r="C1008" s="46">
        <v>843.6</v>
      </c>
      <c r="D1008" s="46">
        <v>742.36800000000005</v>
      </c>
      <c r="E1008" s="46">
        <v>20</v>
      </c>
      <c r="F1008" s="46">
        <v>20</v>
      </c>
      <c r="G1008" s="46">
        <v>11.8</v>
      </c>
      <c r="H1008" s="57">
        <v>39502</v>
      </c>
      <c r="I1008" s="58">
        <v>742.36800000000005</v>
      </c>
      <c r="J1008" s="58">
        <v>11.8</v>
      </c>
      <c r="K1008" s="56">
        <f t="shared" si="44"/>
        <v>754.16800000000001</v>
      </c>
    </row>
    <row r="1009" spans="1:11" x14ac:dyDescent="0.2">
      <c r="A1009" s="45">
        <v>39503</v>
      </c>
      <c r="B1009" s="46">
        <v>3689</v>
      </c>
      <c r="C1009" s="46">
        <v>1751.1</v>
      </c>
      <c r="D1009" s="46">
        <v>1540.9680000000001</v>
      </c>
      <c r="E1009" s="46">
        <v>744</v>
      </c>
      <c r="F1009" s="46">
        <v>744</v>
      </c>
      <c r="G1009" s="46">
        <v>438.96</v>
      </c>
      <c r="H1009" s="57">
        <v>39503</v>
      </c>
      <c r="I1009" s="58">
        <v>1540.9680000000001</v>
      </c>
      <c r="J1009" s="58">
        <v>438.96</v>
      </c>
      <c r="K1009" s="56">
        <f t="shared" si="44"/>
        <v>1979.9280000000001</v>
      </c>
    </row>
    <row r="1010" spans="1:11" x14ac:dyDescent="0.2">
      <c r="A1010" s="45">
        <v>39504</v>
      </c>
      <c r="B1010" s="46">
        <v>14594</v>
      </c>
      <c r="C1010" s="46">
        <v>6735.2</v>
      </c>
      <c r="D1010" s="46">
        <v>5926.9759999999997</v>
      </c>
      <c r="E1010" s="46">
        <v>411</v>
      </c>
      <c r="F1010" s="46">
        <v>411</v>
      </c>
      <c r="G1010" s="46">
        <v>242.49</v>
      </c>
      <c r="H1010" s="57">
        <v>39504</v>
      </c>
      <c r="I1010" s="58">
        <v>5926.9759999999997</v>
      </c>
      <c r="J1010" s="58">
        <v>242.49</v>
      </c>
      <c r="K1010" s="56">
        <f t="shared" si="44"/>
        <v>6169.4659999999994</v>
      </c>
    </row>
    <row r="1011" spans="1:11" x14ac:dyDescent="0.2">
      <c r="A1011" s="45">
        <v>39505</v>
      </c>
      <c r="B1011" s="46">
        <v>748</v>
      </c>
      <c r="C1011" s="46">
        <v>374</v>
      </c>
      <c r="D1011" s="46">
        <v>329.12</v>
      </c>
      <c r="E1011" s="46">
        <v>0</v>
      </c>
      <c r="F1011" s="46">
        <v>0</v>
      </c>
      <c r="G1011" s="46">
        <v>0</v>
      </c>
      <c r="H1011" s="57">
        <v>39505</v>
      </c>
      <c r="I1011" s="58">
        <v>329.12</v>
      </c>
      <c r="J1011" s="58">
        <v>0</v>
      </c>
      <c r="K1011" s="56">
        <f t="shared" si="44"/>
        <v>329.12</v>
      </c>
    </row>
    <row r="1012" spans="1:11" x14ac:dyDescent="0.2">
      <c r="A1012" s="45">
        <v>39506</v>
      </c>
      <c r="B1012" s="46">
        <v>591</v>
      </c>
      <c r="C1012" s="46">
        <v>261.5</v>
      </c>
      <c r="D1012" s="46">
        <v>230.12</v>
      </c>
      <c r="E1012" s="46">
        <v>0</v>
      </c>
      <c r="F1012" s="46">
        <v>0</v>
      </c>
      <c r="G1012" s="46">
        <v>0</v>
      </c>
      <c r="H1012" s="57">
        <v>39506</v>
      </c>
      <c r="I1012" s="58">
        <v>230.12</v>
      </c>
      <c r="J1012" s="58">
        <v>0</v>
      </c>
      <c r="K1012" s="56">
        <f t="shared" si="44"/>
        <v>230.12</v>
      </c>
    </row>
    <row r="1013" spans="1:11" x14ac:dyDescent="0.2">
      <c r="A1013" s="45">
        <v>39507</v>
      </c>
      <c r="B1013" s="46">
        <v>10138</v>
      </c>
      <c r="C1013" s="46">
        <v>4612</v>
      </c>
      <c r="D1013" s="46">
        <v>4058.56</v>
      </c>
      <c r="E1013" s="46">
        <v>1056</v>
      </c>
      <c r="F1013" s="46">
        <v>1056</v>
      </c>
      <c r="G1013" s="46">
        <v>623.04</v>
      </c>
      <c r="H1013" s="57">
        <v>39507</v>
      </c>
      <c r="I1013" s="58">
        <v>4058.56</v>
      </c>
      <c r="J1013" s="58">
        <v>623.04</v>
      </c>
      <c r="K1013" s="56">
        <f t="shared" si="44"/>
        <v>4681.6000000000004</v>
      </c>
    </row>
    <row r="1014" spans="1:11" x14ac:dyDescent="0.2">
      <c r="A1014" s="45">
        <v>39508</v>
      </c>
      <c r="B1014" s="46">
        <v>811</v>
      </c>
      <c r="C1014" s="46">
        <v>394.22</v>
      </c>
      <c r="D1014" s="46">
        <v>346.91359999999997</v>
      </c>
      <c r="E1014" s="46">
        <v>65</v>
      </c>
      <c r="F1014" s="46">
        <v>65</v>
      </c>
      <c r="G1014" s="46">
        <v>38.35</v>
      </c>
      <c r="H1014" s="57">
        <v>39508</v>
      </c>
      <c r="I1014" s="58">
        <v>346.91359999999997</v>
      </c>
      <c r="J1014" s="58">
        <v>38.35</v>
      </c>
      <c r="K1014" s="56">
        <f t="shared" si="44"/>
        <v>385.2636</v>
      </c>
    </row>
    <row r="1015" spans="1:11" x14ac:dyDescent="0.2">
      <c r="A1015" s="45">
        <v>39509</v>
      </c>
      <c r="B1015" s="46">
        <v>70</v>
      </c>
      <c r="C1015" s="46">
        <v>35</v>
      </c>
      <c r="D1015" s="46">
        <v>30.8</v>
      </c>
      <c r="E1015" s="46">
        <v>0</v>
      </c>
      <c r="F1015" s="46">
        <v>0</v>
      </c>
      <c r="G1015" s="46">
        <v>0</v>
      </c>
      <c r="H1015" s="57">
        <v>39509</v>
      </c>
      <c r="I1015" s="58">
        <v>30.8</v>
      </c>
      <c r="J1015" s="58">
        <v>0</v>
      </c>
      <c r="K1015" s="56">
        <f t="shared" si="44"/>
        <v>30.8</v>
      </c>
    </row>
    <row r="1016" spans="1:11" x14ac:dyDescent="0.2">
      <c r="A1016" s="45">
        <v>39510</v>
      </c>
      <c r="B1016" s="46">
        <v>3229</v>
      </c>
      <c r="C1016" s="46">
        <v>1495.46</v>
      </c>
      <c r="D1016" s="46">
        <v>1316.0047999999999</v>
      </c>
      <c r="E1016" s="46">
        <v>595</v>
      </c>
      <c r="F1016" s="46">
        <v>595</v>
      </c>
      <c r="G1016" s="46">
        <v>351.05</v>
      </c>
      <c r="H1016" s="57">
        <v>39510</v>
      </c>
      <c r="I1016" s="58">
        <v>1316.0047999999999</v>
      </c>
      <c r="J1016" s="58">
        <v>351.05</v>
      </c>
      <c r="K1016" s="56">
        <f t="shared" si="44"/>
        <v>1667.0547999999999</v>
      </c>
    </row>
    <row r="1017" spans="1:11" x14ac:dyDescent="0.2">
      <c r="A1017" s="45">
        <v>39511</v>
      </c>
      <c r="B1017" s="46">
        <v>887</v>
      </c>
      <c r="C1017" s="46">
        <v>507.1</v>
      </c>
      <c r="D1017" s="46">
        <v>446.24799999999999</v>
      </c>
      <c r="E1017" s="46">
        <v>0</v>
      </c>
      <c r="F1017" s="46">
        <v>0</v>
      </c>
      <c r="G1017" s="46">
        <v>0</v>
      </c>
      <c r="H1017" s="57">
        <v>39511</v>
      </c>
      <c r="I1017" s="58">
        <v>446.24799999999999</v>
      </c>
      <c r="J1017" s="58">
        <v>0</v>
      </c>
      <c r="K1017" s="56">
        <f t="shared" si="44"/>
        <v>446.24799999999999</v>
      </c>
    </row>
    <row r="1018" spans="1:11" x14ac:dyDescent="0.2">
      <c r="A1018" s="45">
        <v>39512</v>
      </c>
      <c r="B1018" s="46">
        <v>2879</v>
      </c>
      <c r="C1018" s="46">
        <v>1312.42</v>
      </c>
      <c r="D1018" s="46">
        <v>1154.9295999999999</v>
      </c>
      <c r="E1018" s="46">
        <v>417</v>
      </c>
      <c r="F1018" s="46">
        <v>417</v>
      </c>
      <c r="G1018" s="46">
        <v>246.03</v>
      </c>
      <c r="H1018" s="57">
        <v>39512</v>
      </c>
      <c r="I1018" s="58">
        <v>1154.9295999999999</v>
      </c>
      <c r="J1018" s="58">
        <v>246.03</v>
      </c>
      <c r="K1018" s="56">
        <f t="shared" si="44"/>
        <v>1400.9595999999999</v>
      </c>
    </row>
    <row r="1019" spans="1:11" x14ac:dyDescent="0.2">
      <c r="A1019" s="45">
        <v>39513</v>
      </c>
      <c r="B1019" s="46">
        <v>1814</v>
      </c>
      <c r="C1019" s="46">
        <v>878.93</v>
      </c>
      <c r="D1019" s="46">
        <v>773.45839999999998</v>
      </c>
      <c r="E1019" s="46">
        <v>60</v>
      </c>
      <c r="F1019" s="46">
        <v>60</v>
      </c>
      <c r="G1019" s="46">
        <v>35.4</v>
      </c>
      <c r="H1019" s="57">
        <v>39513</v>
      </c>
      <c r="I1019" s="58">
        <v>773.45839999999998</v>
      </c>
      <c r="J1019" s="58">
        <v>35.4</v>
      </c>
      <c r="K1019" s="56">
        <f t="shared" si="44"/>
        <v>808.85839999999996</v>
      </c>
    </row>
    <row r="1020" spans="1:11" x14ac:dyDescent="0.2">
      <c r="A1020" s="45">
        <v>39514</v>
      </c>
      <c r="B1020" s="46" t="s">
        <v>14</v>
      </c>
      <c r="C1020" s="46" t="s">
        <v>14</v>
      </c>
      <c r="D1020" s="46" t="s">
        <v>14</v>
      </c>
      <c r="E1020" s="46" t="s">
        <v>14</v>
      </c>
      <c r="F1020" s="46" t="s">
        <v>14</v>
      </c>
      <c r="G1020" s="46" t="s">
        <v>14</v>
      </c>
      <c r="H1020" s="57">
        <v>39514</v>
      </c>
      <c r="I1020" s="58" t="s">
        <v>14</v>
      </c>
      <c r="J1020" s="58" t="s">
        <v>14</v>
      </c>
      <c r="K1020" s="56"/>
    </row>
    <row r="1021" spans="1:11" x14ac:dyDescent="0.2">
      <c r="A1021" s="45">
        <v>39515</v>
      </c>
      <c r="B1021" s="46">
        <v>13240</v>
      </c>
      <c r="C1021" s="46">
        <v>5906.76</v>
      </c>
      <c r="D1021" s="46">
        <v>5197.9488000000001</v>
      </c>
      <c r="E1021" s="46">
        <v>1226</v>
      </c>
      <c r="F1021" s="46">
        <v>1226</v>
      </c>
      <c r="G1021" s="46">
        <v>723.34</v>
      </c>
      <c r="H1021" s="57">
        <v>39515</v>
      </c>
      <c r="I1021" s="58">
        <v>5197.9488000000001</v>
      </c>
      <c r="J1021" s="58">
        <v>723.34</v>
      </c>
      <c r="K1021" s="56">
        <f t="shared" ref="K1021:K1031" si="45">I1021+J1021</f>
        <v>5921.2888000000003</v>
      </c>
    </row>
    <row r="1022" spans="1:11" x14ac:dyDescent="0.2">
      <c r="A1022" s="45">
        <v>39516</v>
      </c>
      <c r="B1022" s="46">
        <v>3106</v>
      </c>
      <c r="C1022" s="46">
        <v>1424</v>
      </c>
      <c r="D1022" s="46">
        <v>1253.1199999999999</v>
      </c>
      <c r="E1022" s="46">
        <v>663</v>
      </c>
      <c r="F1022" s="46">
        <v>663</v>
      </c>
      <c r="G1022" s="46">
        <v>391.17</v>
      </c>
      <c r="H1022" s="57">
        <v>39516</v>
      </c>
      <c r="I1022" s="58">
        <v>1253.1199999999999</v>
      </c>
      <c r="J1022" s="58">
        <v>391.17</v>
      </c>
      <c r="K1022" s="56">
        <f t="shared" si="45"/>
        <v>1644.29</v>
      </c>
    </row>
    <row r="1023" spans="1:11" x14ac:dyDescent="0.2">
      <c r="A1023" s="45">
        <v>39517</v>
      </c>
      <c r="B1023" s="46">
        <v>761</v>
      </c>
      <c r="C1023" s="46">
        <v>344.41</v>
      </c>
      <c r="D1023" s="46">
        <v>303.08080000000001</v>
      </c>
      <c r="E1023" s="46">
        <v>0</v>
      </c>
      <c r="F1023" s="46">
        <v>0</v>
      </c>
      <c r="G1023" s="46">
        <v>0</v>
      </c>
      <c r="H1023" s="57">
        <v>39517</v>
      </c>
      <c r="I1023" s="58">
        <v>303.08080000000001</v>
      </c>
      <c r="J1023" s="58">
        <v>0</v>
      </c>
      <c r="K1023" s="56">
        <f t="shared" si="45"/>
        <v>303.08080000000001</v>
      </c>
    </row>
    <row r="1024" spans="1:11" x14ac:dyDescent="0.2">
      <c r="A1024" s="45">
        <v>39518</v>
      </c>
      <c r="B1024" s="46">
        <v>1265</v>
      </c>
      <c r="C1024" s="46">
        <v>633.82000000000005</v>
      </c>
      <c r="D1024" s="46">
        <v>557.76160000000004</v>
      </c>
      <c r="E1024" s="46">
        <v>0</v>
      </c>
      <c r="F1024" s="46">
        <v>0</v>
      </c>
      <c r="G1024" s="46">
        <v>0</v>
      </c>
      <c r="H1024" s="57">
        <v>39518</v>
      </c>
      <c r="I1024" s="58">
        <v>557.76160000000004</v>
      </c>
      <c r="J1024" s="58">
        <v>0</v>
      </c>
      <c r="K1024" s="56">
        <f t="shared" si="45"/>
        <v>557.76160000000004</v>
      </c>
    </row>
    <row r="1025" spans="1:11" x14ac:dyDescent="0.2">
      <c r="A1025" s="45">
        <v>39519</v>
      </c>
      <c r="B1025" s="46">
        <v>1277</v>
      </c>
      <c r="C1025" s="46">
        <v>585.70000000000005</v>
      </c>
      <c r="D1025" s="46">
        <v>515.41600000000005</v>
      </c>
      <c r="E1025" s="46">
        <v>0</v>
      </c>
      <c r="F1025" s="46">
        <v>0</v>
      </c>
      <c r="G1025" s="46">
        <v>0</v>
      </c>
      <c r="H1025" s="57">
        <v>39519</v>
      </c>
      <c r="I1025" s="58">
        <v>515.41600000000005</v>
      </c>
      <c r="J1025" s="58">
        <v>0</v>
      </c>
      <c r="K1025" s="56">
        <f t="shared" si="45"/>
        <v>515.41600000000005</v>
      </c>
    </row>
    <row r="1026" spans="1:11" x14ac:dyDescent="0.2">
      <c r="A1026" s="45">
        <v>39520</v>
      </c>
      <c r="B1026" s="46">
        <v>41</v>
      </c>
      <c r="C1026" s="46">
        <v>15.58</v>
      </c>
      <c r="D1026" s="46">
        <v>13.7104</v>
      </c>
      <c r="E1026" s="46">
        <v>0</v>
      </c>
      <c r="F1026" s="46">
        <v>0</v>
      </c>
      <c r="G1026" s="46">
        <v>0</v>
      </c>
      <c r="H1026" s="57">
        <v>39520</v>
      </c>
      <c r="I1026" s="58">
        <v>13.7104</v>
      </c>
      <c r="J1026" s="58">
        <v>0</v>
      </c>
      <c r="K1026" s="56">
        <f t="shared" si="45"/>
        <v>13.7104</v>
      </c>
    </row>
    <row r="1027" spans="1:11" x14ac:dyDescent="0.2">
      <c r="A1027" s="45">
        <v>39521</v>
      </c>
      <c r="B1027" s="46">
        <v>669</v>
      </c>
      <c r="C1027" s="46">
        <v>291.3</v>
      </c>
      <c r="D1027" s="46">
        <v>256.34399999999999</v>
      </c>
      <c r="E1027" s="46">
        <v>0</v>
      </c>
      <c r="F1027" s="46">
        <v>0</v>
      </c>
      <c r="G1027" s="46">
        <v>0</v>
      </c>
      <c r="H1027" s="57">
        <v>39521</v>
      </c>
      <c r="I1027" s="58">
        <v>256.34399999999999</v>
      </c>
      <c r="J1027" s="58">
        <v>0</v>
      </c>
      <c r="K1027" s="56">
        <f t="shared" si="45"/>
        <v>256.34399999999999</v>
      </c>
    </row>
    <row r="1028" spans="1:11" x14ac:dyDescent="0.2">
      <c r="A1028" s="45">
        <v>39522</v>
      </c>
      <c r="B1028" s="46">
        <v>669</v>
      </c>
      <c r="C1028" s="46">
        <v>303.77999999999997</v>
      </c>
      <c r="D1028" s="46">
        <v>267.32639999999998</v>
      </c>
      <c r="E1028" s="46">
        <v>0</v>
      </c>
      <c r="F1028" s="46">
        <v>0</v>
      </c>
      <c r="G1028" s="46">
        <v>0</v>
      </c>
      <c r="H1028" s="57">
        <v>39522</v>
      </c>
      <c r="I1028" s="58">
        <v>267.32639999999998</v>
      </c>
      <c r="J1028" s="58">
        <v>0</v>
      </c>
      <c r="K1028" s="56">
        <f t="shared" si="45"/>
        <v>267.32639999999998</v>
      </c>
    </row>
    <row r="1029" spans="1:11" x14ac:dyDescent="0.2">
      <c r="A1029" s="45">
        <v>39523</v>
      </c>
      <c r="B1029" s="46">
        <v>282</v>
      </c>
      <c r="C1029" s="46">
        <v>128.88</v>
      </c>
      <c r="D1029" s="46">
        <v>113.4144</v>
      </c>
      <c r="E1029" s="46">
        <v>0</v>
      </c>
      <c r="F1029" s="46">
        <v>0</v>
      </c>
      <c r="G1029" s="46">
        <v>0</v>
      </c>
      <c r="H1029" s="57">
        <v>39523</v>
      </c>
      <c r="I1029" s="58">
        <v>113.4144</v>
      </c>
      <c r="J1029" s="58">
        <v>0</v>
      </c>
      <c r="K1029" s="56">
        <f t="shared" si="45"/>
        <v>113.4144</v>
      </c>
    </row>
    <row r="1030" spans="1:11" x14ac:dyDescent="0.2">
      <c r="A1030" s="45">
        <v>39524</v>
      </c>
      <c r="B1030" s="46">
        <v>935</v>
      </c>
      <c r="C1030" s="46">
        <v>436.06</v>
      </c>
      <c r="D1030" s="46">
        <v>383.7328</v>
      </c>
      <c r="E1030" s="46">
        <v>75</v>
      </c>
      <c r="F1030" s="46">
        <v>75</v>
      </c>
      <c r="G1030" s="46">
        <v>44.25</v>
      </c>
      <c r="H1030" s="57">
        <v>39524</v>
      </c>
      <c r="I1030" s="58">
        <v>383.7328</v>
      </c>
      <c r="J1030" s="58">
        <v>44.25</v>
      </c>
      <c r="K1030" s="56">
        <f t="shared" si="45"/>
        <v>427.9828</v>
      </c>
    </row>
    <row r="1031" spans="1:11" x14ac:dyDescent="0.2">
      <c r="A1031" s="45">
        <v>39525</v>
      </c>
      <c r="B1031" s="46">
        <v>363</v>
      </c>
      <c r="C1031" s="46">
        <v>199.1</v>
      </c>
      <c r="D1031" s="46">
        <v>175.208</v>
      </c>
      <c r="E1031" s="46">
        <v>65</v>
      </c>
      <c r="F1031" s="46">
        <v>65</v>
      </c>
      <c r="G1031" s="46">
        <v>38.35</v>
      </c>
      <c r="H1031" s="57">
        <v>39525</v>
      </c>
      <c r="I1031" s="58">
        <v>175.208</v>
      </c>
      <c r="J1031" s="58">
        <v>38.35</v>
      </c>
      <c r="K1031" s="56">
        <f t="shared" si="45"/>
        <v>213.55799999999999</v>
      </c>
    </row>
    <row r="1032" spans="1:11" x14ac:dyDescent="0.2">
      <c r="A1032" s="45">
        <v>39526</v>
      </c>
      <c r="B1032" s="46" t="s">
        <v>14</v>
      </c>
      <c r="C1032" s="46" t="s">
        <v>14</v>
      </c>
      <c r="D1032" s="46" t="s">
        <v>14</v>
      </c>
      <c r="E1032" s="46" t="s">
        <v>14</v>
      </c>
      <c r="F1032" s="46" t="s">
        <v>14</v>
      </c>
      <c r="G1032" s="46" t="s">
        <v>14</v>
      </c>
      <c r="H1032" s="57">
        <v>39526</v>
      </c>
      <c r="I1032" s="58" t="s">
        <v>14</v>
      </c>
      <c r="J1032" s="58" t="s">
        <v>14</v>
      </c>
      <c r="K1032" s="56"/>
    </row>
    <row r="1033" spans="1:11" x14ac:dyDescent="0.2">
      <c r="A1033" s="45">
        <v>39527</v>
      </c>
      <c r="B1033" s="46">
        <v>855</v>
      </c>
      <c r="C1033" s="46">
        <v>375.18</v>
      </c>
      <c r="D1033" s="46">
        <v>330.15839999999997</v>
      </c>
      <c r="E1033" s="46">
        <v>0</v>
      </c>
      <c r="F1033" s="46">
        <v>0</v>
      </c>
      <c r="G1033" s="46">
        <v>0</v>
      </c>
      <c r="H1033" s="57">
        <v>39527</v>
      </c>
      <c r="I1033" s="58">
        <v>330.15839999999997</v>
      </c>
      <c r="J1033" s="58">
        <v>0</v>
      </c>
      <c r="K1033" s="56">
        <f>I1033+J1033</f>
        <v>330.15839999999997</v>
      </c>
    </row>
    <row r="1034" spans="1:11" x14ac:dyDescent="0.2">
      <c r="A1034" s="45">
        <v>39528</v>
      </c>
      <c r="B1034" s="46">
        <v>9285</v>
      </c>
      <c r="C1034" s="46">
        <v>4101.54</v>
      </c>
      <c r="D1034" s="46">
        <v>3609.3552</v>
      </c>
      <c r="E1034" s="46">
        <v>1632</v>
      </c>
      <c r="F1034" s="46">
        <v>1632</v>
      </c>
      <c r="G1034" s="46">
        <v>962.88</v>
      </c>
      <c r="H1034" s="57">
        <v>39528</v>
      </c>
      <c r="I1034" s="58">
        <v>3609.3552</v>
      </c>
      <c r="J1034" s="58">
        <v>962.88</v>
      </c>
      <c r="K1034" s="56">
        <f>I1034+J1034</f>
        <v>4572.2352000000001</v>
      </c>
    </row>
    <row r="1035" spans="1:11" x14ac:dyDescent="0.2">
      <c r="A1035" s="45">
        <v>39529</v>
      </c>
      <c r="B1035" s="46">
        <v>20718</v>
      </c>
      <c r="C1035" s="46">
        <v>8476.2000000000007</v>
      </c>
      <c r="D1035" s="46">
        <v>7459.0559999999996</v>
      </c>
      <c r="E1035" s="46">
        <v>100</v>
      </c>
      <c r="F1035" s="46">
        <v>100</v>
      </c>
      <c r="G1035" s="46">
        <v>59</v>
      </c>
      <c r="H1035" s="57">
        <v>39529</v>
      </c>
      <c r="I1035" s="58">
        <v>7459.0559999999996</v>
      </c>
      <c r="J1035" s="58">
        <v>59</v>
      </c>
      <c r="K1035" s="56">
        <f>I1035+J1035</f>
        <v>7518.0559999999996</v>
      </c>
    </row>
    <row r="1036" spans="1:11" x14ac:dyDescent="0.2">
      <c r="A1036" s="45">
        <v>39530</v>
      </c>
      <c r="B1036" s="46">
        <v>1914</v>
      </c>
      <c r="C1036" s="46">
        <v>873.96</v>
      </c>
      <c r="D1036" s="46">
        <v>769.08479999999997</v>
      </c>
      <c r="E1036" s="46">
        <v>142</v>
      </c>
      <c r="F1036" s="46">
        <v>142</v>
      </c>
      <c r="G1036" s="46">
        <v>83.78</v>
      </c>
      <c r="H1036" s="57">
        <v>39530</v>
      </c>
      <c r="I1036" s="58">
        <v>769.08479999999997</v>
      </c>
      <c r="J1036" s="58">
        <v>83.78</v>
      </c>
      <c r="K1036" s="56">
        <f>I1036+J1036</f>
        <v>852.86479999999995</v>
      </c>
    </row>
    <row r="1037" spans="1:11" x14ac:dyDescent="0.2">
      <c r="A1037" s="45">
        <v>39531</v>
      </c>
      <c r="B1037" s="46">
        <v>849</v>
      </c>
      <c r="C1037" s="46">
        <v>388.39</v>
      </c>
      <c r="D1037" s="46">
        <v>341.78320000000002</v>
      </c>
      <c r="E1037" s="46">
        <v>0</v>
      </c>
      <c r="F1037" s="46">
        <v>0</v>
      </c>
      <c r="G1037" s="46">
        <v>0</v>
      </c>
      <c r="H1037" s="57">
        <v>39531</v>
      </c>
      <c r="I1037" s="58">
        <v>341.78320000000002</v>
      </c>
      <c r="J1037" s="58">
        <v>0</v>
      </c>
      <c r="K1037" s="56">
        <f>I1037+J1037</f>
        <v>341.78320000000002</v>
      </c>
    </row>
    <row r="1038" spans="1:11" x14ac:dyDescent="0.2">
      <c r="A1038" s="45">
        <v>39532</v>
      </c>
      <c r="B1038" s="46" t="s">
        <v>14</v>
      </c>
      <c r="C1038" s="46" t="s">
        <v>14</v>
      </c>
      <c r="D1038" s="46" t="s">
        <v>14</v>
      </c>
      <c r="E1038" s="46" t="s">
        <v>14</v>
      </c>
      <c r="F1038" s="46" t="s">
        <v>14</v>
      </c>
      <c r="G1038" s="46" t="s">
        <v>14</v>
      </c>
      <c r="H1038" s="57">
        <v>39532</v>
      </c>
      <c r="I1038" s="58" t="s">
        <v>14</v>
      </c>
      <c r="J1038" s="58" t="s">
        <v>14</v>
      </c>
      <c r="K1038" s="56"/>
    </row>
    <row r="1039" spans="1:11" x14ac:dyDescent="0.2">
      <c r="A1039" s="45">
        <v>39533</v>
      </c>
      <c r="B1039" s="46">
        <v>998</v>
      </c>
      <c r="C1039" s="46">
        <v>442.96</v>
      </c>
      <c r="D1039" s="46">
        <v>389.8048</v>
      </c>
      <c r="E1039" s="46">
        <v>0</v>
      </c>
      <c r="F1039" s="46">
        <v>0</v>
      </c>
      <c r="G1039" s="46">
        <v>0</v>
      </c>
      <c r="H1039" s="57">
        <v>39533</v>
      </c>
      <c r="I1039" s="58">
        <v>389.8048</v>
      </c>
      <c r="J1039" s="58">
        <v>0</v>
      </c>
      <c r="K1039" s="56">
        <f t="shared" ref="K1039:K1044" si="46">I1039+J1039</f>
        <v>389.8048</v>
      </c>
    </row>
    <row r="1040" spans="1:11" x14ac:dyDescent="0.2">
      <c r="A1040" s="45">
        <v>39534</v>
      </c>
      <c r="B1040" s="46">
        <v>9779</v>
      </c>
      <c r="C1040" s="46">
        <v>4497.34</v>
      </c>
      <c r="D1040" s="46">
        <v>3957.6592000000001</v>
      </c>
      <c r="E1040" s="46">
        <v>2109</v>
      </c>
      <c r="F1040" s="46">
        <v>2109</v>
      </c>
      <c r="G1040" s="46">
        <v>1244.31</v>
      </c>
      <c r="H1040" s="57">
        <v>39534</v>
      </c>
      <c r="I1040" s="58">
        <v>3957.6592000000001</v>
      </c>
      <c r="J1040" s="58">
        <v>1244.31</v>
      </c>
      <c r="K1040" s="56">
        <f t="shared" si="46"/>
        <v>5201.9691999999995</v>
      </c>
    </row>
    <row r="1041" spans="1:26" x14ac:dyDescent="0.2">
      <c r="A1041" s="45">
        <v>39535</v>
      </c>
      <c r="B1041" s="46">
        <v>1491</v>
      </c>
      <c r="C1041" s="46">
        <v>765.76</v>
      </c>
      <c r="D1041" s="46">
        <v>673.86879999999996</v>
      </c>
      <c r="E1041" s="46">
        <v>100</v>
      </c>
      <c r="F1041" s="46">
        <v>100</v>
      </c>
      <c r="G1041" s="46">
        <v>59</v>
      </c>
      <c r="H1041" s="57">
        <v>39535</v>
      </c>
      <c r="I1041" s="58">
        <v>673.86879999999996</v>
      </c>
      <c r="J1041" s="58">
        <v>59</v>
      </c>
      <c r="K1041" s="56">
        <f t="shared" si="46"/>
        <v>732.86879999999996</v>
      </c>
    </row>
    <row r="1042" spans="1:26" x14ac:dyDescent="0.2">
      <c r="A1042" s="45">
        <v>39536</v>
      </c>
      <c r="B1042" s="46">
        <v>1319</v>
      </c>
      <c r="C1042" s="46">
        <v>594.34</v>
      </c>
      <c r="D1042" s="46">
        <v>523.01919999999996</v>
      </c>
      <c r="E1042" s="46">
        <v>0</v>
      </c>
      <c r="F1042" s="46">
        <v>0</v>
      </c>
      <c r="G1042" s="46">
        <v>0</v>
      </c>
      <c r="H1042" s="57">
        <v>39536</v>
      </c>
      <c r="I1042" s="58">
        <v>523.01919999999996</v>
      </c>
      <c r="J1042" s="58">
        <v>0</v>
      </c>
      <c r="K1042" s="56">
        <f t="shared" si="46"/>
        <v>523.01919999999996</v>
      </c>
    </row>
    <row r="1043" spans="1:26" x14ac:dyDescent="0.2">
      <c r="A1043" s="45">
        <v>39537</v>
      </c>
      <c r="B1043" s="46">
        <v>39</v>
      </c>
      <c r="C1043" s="46">
        <v>14.82</v>
      </c>
      <c r="D1043" s="46">
        <v>13.041600000000001</v>
      </c>
      <c r="E1043" s="46">
        <v>0</v>
      </c>
      <c r="F1043" s="46">
        <v>0</v>
      </c>
      <c r="G1043" s="46">
        <v>0</v>
      </c>
      <c r="H1043" s="57">
        <v>39537</v>
      </c>
      <c r="I1043" s="58">
        <v>13.041600000000001</v>
      </c>
      <c r="J1043" s="58">
        <v>0</v>
      </c>
      <c r="K1043" s="56">
        <f t="shared" si="46"/>
        <v>13.041600000000001</v>
      </c>
      <c r="W1043" s="47"/>
      <c r="X1043" s="47"/>
      <c r="Y1043" s="48"/>
      <c r="Z1043" s="49"/>
    </row>
    <row r="1044" spans="1:26" x14ac:dyDescent="0.2">
      <c r="A1044" s="45">
        <v>39538</v>
      </c>
      <c r="B1044" s="46">
        <v>386</v>
      </c>
      <c r="C1044" s="46">
        <v>146.68</v>
      </c>
      <c r="D1044" s="46">
        <v>129.07839999999999</v>
      </c>
      <c r="E1044" s="46">
        <v>0</v>
      </c>
      <c r="F1044" s="46">
        <v>0</v>
      </c>
      <c r="G1044" s="46">
        <v>0</v>
      </c>
      <c r="H1044" s="57">
        <v>39538</v>
      </c>
      <c r="I1044" s="58">
        <v>129.07839999999999</v>
      </c>
      <c r="J1044" s="58">
        <v>0</v>
      </c>
      <c r="K1044" s="56">
        <f t="shared" si="46"/>
        <v>129.07839999999999</v>
      </c>
      <c r="W1044" s="61"/>
      <c r="X1044" s="61"/>
      <c r="Z1044" s="64"/>
    </row>
    <row r="1045" spans="1:26" x14ac:dyDescent="0.2">
      <c r="H1045" s="83">
        <v>39768</v>
      </c>
      <c r="I1045" s="85">
        <v>54.56</v>
      </c>
      <c r="J1045" s="85">
        <v>0</v>
      </c>
      <c r="K1045" s="85">
        <v>54.56</v>
      </c>
      <c r="W1045" s="61"/>
      <c r="X1045" s="61"/>
      <c r="Z1045" s="64"/>
    </row>
    <row r="1046" spans="1:26" x14ac:dyDescent="0.2">
      <c r="A1046" s="84"/>
      <c r="B1046" s="36"/>
      <c r="C1046" s="37"/>
      <c r="D1046" s="38"/>
      <c r="H1046" s="78">
        <v>39769</v>
      </c>
      <c r="I1046" s="75">
        <v>917.40000000000009</v>
      </c>
      <c r="J1046" s="76">
        <v>82.600000000000009</v>
      </c>
      <c r="K1046" s="77">
        <v>1000</v>
      </c>
      <c r="W1046" s="61"/>
      <c r="X1046" s="61"/>
      <c r="Z1046" s="64"/>
    </row>
    <row r="1047" spans="1:26" x14ac:dyDescent="0.2">
      <c r="A1047" s="73"/>
      <c r="B1047" s="41"/>
      <c r="C1047" s="42"/>
      <c r="D1047" s="43"/>
      <c r="H1047" s="79">
        <v>39770</v>
      </c>
      <c r="I1047" s="80">
        <v>204.77599999999998</v>
      </c>
      <c r="J1047" s="81">
        <v>0</v>
      </c>
      <c r="K1047" s="82">
        <v>204.77599999999998</v>
      </c>
      <c r="W1047" s="61"/>
      <c r="X1047" s="61"/>
      <c r="Z1047" s="64"/>
    </row>
    <row r="1048" spans="1:26" x14ac:dyDescent="0.2">
      <c r="A1048" s="73"/>
      <c r="B1048" s="41"/>
      <c r="C1048" s="42"/>
      <c r="D1048" s="43"/>
      <c r="H1048" s="79">
        <v>39771</v>
      </c>
      <c r="I1048" s="80">
        <v>86.679999999999993</v>
      </c>
      <c r="J1048" s="81">
        <v>0</v>
      </c>
      <c r="K1048" s="82">
        <v>86.679999999999993</v>
      </c>
      <c r="O1048" s="47"/>
      <c r="P1048" s="47"/>
      <c r="Q1048" s="48"/>
      <c r="R1048" s="49"/>
      <c r="W1048" s="61"/>
      <c r="X1048" s="61"/>
      <c r="Z1048" s="64"/>
    </row>
    <row r="1049" spans="1:26" x14ac:dyDescent="0.2">
      <c r="A1049" s="73"/>
      <c r="B1049" s="41"/>
      <c r="C1049" s="42"/>
      <c r="D1049" s="43"/>
      <c r="H1049" s="79">
        <v>39772</v>
      </c>
      <c r="I1049" s="80">
        <v>248.46799999999999</v>
      </c>
      <c r="J1049" s="81">
        <v>4.72</v>
      </c>
      <c r="K1049" s="82">
        <v>253.18799999999999</v>
      </c>
      <c r="O1049" s="61"/>
      <c r="P1049" s="61"/>
      <c r="R1049" s="64"/>
      <c r="W1049" s="61"/>
      <c r="X1049" s="61"/>
      <c r="Z1049" s="64"/>
    </row>
    <row r="1050" spans="1:26" x14ac:dyDescent="0.2">
      <c r="A1050" s="73"/>
      <c r="B1050" s="41"/>
      <c r="C1050" s="42"/>
      <c r="D1050" s="43"/>
      <c r="H1050" s="79">
        <v>39773</v>
      </c>
      <c r="I1050" s="80">
        <v>58.519999999999996</v>
      </c>
      <c r="J1050" s="81">
        <v>0</v>
      </c>
      <c r="K1050" s="82">
        <v>58.519999999999996</v>
      </c>
      <c r="O1050" s="61"/>
      <c r="P1050" s="61"/>
      <c r="R1050" s="64"/>
      <c r="W1050" s="61"/>
      <c r="X1050" s="61"/>
      <c r="Z1050" s="64"/>
    </row>
    <row r="1051" spans="1:26" x14ac:dyDescent="0.2">
      <c r="A1051" s="73"/>
      <c r="B1051" s="41"/>
      <c r="C1051" s="42"/>
      <c r="D1051" s="43"/>
      <c r="H1051" s="79">
        <v>39774</v>
      </c>
      <c r="I1051" s="80">
        <v>101.19999999999999</v>
      </c>
      <c r="J1051" s="81">
        <v>0</v>
      </c>
      <c r="K1051" s="82">
        <v>101.19999999999999</v>
      </c>
      <c r="O1051" s="61"/>
      <c r="P1051" s="61"/>
      <c r="R1051" s="64"/>
      <c r="W1051" s="61"/>
      <c r="X1051" s="61"/>
      <c r="Z1051" s="64"/>
    </row>
    <row r="1052" spans="1:26" x14ac:dyDescent="0.2">
      <c r="A1052" s="73"/>
      <c r="B1052" s="41"/>
      <c r="C1052" s="42"/>
      <c r="D1052" s="43"/>
      <c r="H1052" s="79">
        <v>39775</v>
      </c>
      <c r="I1052" s="80">
        <v>184.71199999999999</v>
      </c>
      <c r="J1052" s="81">
        <v>0</v>
      </c>
      <c r="K1052" s="82">
        <v>184.71199999999999</v>
      </c>
      <c r="O1052" s="61"/>
      <c r="P1052" s="61"/>
      <c r="R1052" s="64"/>
      <c r="W1052" s="61"/>
      <c r="X1052" s="61"/>
      <c r="Z1052" s="64"/>
    </row>
    <row r="1053" spans="1:26" x14ac:dyDescent="0.2">
      <c r="A1053" s="73"/>
      <c r="B1053" s="41"/>
      <c r="C1053" s="42"/>
      <c r="D1053" s="43"/>
      <c r="H1053" s="79">
        <v>39776</v>
      </c>
      <c r="I1053" s="80">
        <v>4745.0832</v>
      </c>
      <c r="J1053" s="81">
        <v>592.80840000000001</v>
      </c>
      <c r="K1053" s="82">
        <v>5337.8915999999999</v>
      </c>
      <c r="O1053" s="61"/>
      <c r="P1053" s="61"/>
      <c r="R1053" s="64"/>
      <c r="W1053" s="61"/>
      <c r="X1053" s="61"/>
      <c r="Z1053" s="64"/>
    </row>
    <row r="1054" spans="1:26" x14ac:dyDescent="0.2">
      <c r="A1054" s="73"/>
      <c r="B1054" s="41"/>
      <c r="C1054" s="42"/>
      <c r="D1054" s="43"/>
      <c r="H1054" s="79">
        <v>39777</v>
      </c>
      <c r="I1054" s="80">
        <v>449.59200000000004</v>
      </c>
      <c r="J1054" s="81">
        <v>0</v>
      </c>
      <c r="K1054" s="82">
        <v>449.59200000000004</v>
      </c>
      <c r="O1054" s="61"/>
      <c r="P1054" s="61"/>
      <c r="R1054" s="64"/>
      <c r="W1054" s="61"/>
      <c r="X1054" s="61"/>
      <c r="Z1054" s="64"/>
    </row>
    <row r="1055" spans="1:26" x14ac:dyDescent="0.2">
      <c r="A1055" s="73"/>
      <c r="B1055" s="41"/>
      <c r="C1055" s="42"/>
      <c r="D1055" s="43"/>
      <c r="H1055" s="79">
        <v>39778</v>
      </c>
      <c r="I1055" s="80">
        <v>332.72800000000001</v>
      </c>
      <c r="J1055" s="81">
        <v>17.7</v>
      </c>
      <c r="K1055" s="82">
        <v>350.428</v>
      </c>
      <c r="O1055" s="61"/>
      <c r="P1055" s="61"/>
      <c r="R1055" s="64"/>
      <c r="W1055" s="61"/>
      <c r="X1055" s="61"/>
      <c r="Z1055" s="64"/>
    </row>
    <row r="1056" spans="1:26" x14ac:dyDescent="0.2">
      <c r="A1056" s="73"/>
      <c r="B1056" s="41"/>
      <c r="C1056" s="42"/>
      <c r="D1056" s="43"/>
      <c r="H1056" s="79">
        <v>39779</v>
      </c>
      <c r="I1056" s="80">
        <v>206.00800000000001</v>
      </c>
      <c r="J1056" s="81">
        <v>0</v>
      </c>
      <c r="K1056" s="82">
        <v>206.00800000000001</v>
      </c>
      <c r="O1056" s="61"/>
      <c r="P1056" s="61"/>
      <c r="R1056" s="64"/>
      <c r="W1056" s="61"/>
      <c r="X1056" s="61"/>
      <c r="Z1056" s="64"/>
    </row>
    <row r="1057" spans="1:26" x14ac:dyDescent="0.2">
      <c r="A1057" s="73"/>
      <c r="B1057" s="41"/>
      <c r="C1057" s="42"/>
      <c r="D1057" s="43"/>
      <c r="H1057" s="79">
        <v>39780</v>
      </c>
      <c r="I1057" s="80">
        <v>34.76</v>
      </c>
      <c r="J1057" s="81">
        <v>0</v>
      </c>
      <c r="K1057" s="82">
        <v>34.76</v>
      </c>
      <c r="O1057" s="61"/>
      <c r="P1057" s="61"/>
      <c r="R1057" s="64"/>
      <c r="W1057" s="61"/>
      <c r="X1057" s="61"/>
      <c r="Z1057" s="64"/>
    </row>
    <row r="1058" spans="1:26" x14ac:dyDescent="0.2">
      <c r="A1058" s="73"/>
      <c r="B1058" s="41"/>
      <c r="C1058" s="42"/>
      <c r="D1058" s="43"/>
      <c r="H1058" s="79">
        <v>39781</v>
      </c>
      <c r="I1058" s="80">
        <v>316.27200000000005</v>
      </c>
      <c r="J1058" s="81">
        <v>0</v>
      </c>
      <c r="K1058" s="82">
        <v>316.27200000000005</v>
      </c>
      <c r="O1058" s="61"/>
      <c r="P1058" s="61"/>
      <c r="R1058" s="64"/>
      <c r="W1058" s="61"/>
      <c r="X1058" s="61"/>
      <c r="Z1058" s="64"/>
    </row>
    <row r="1059" spans="1:26" x14ac:dyDescent="0.2">
      <c r="A1059" s="73"/>
      <c r="B1059" s="41"/>
      <c r="C1059" s="42"/>
      <c r="D1059" s="43"/>
      <c r="H1059" s="79">
        <v>39782</v>
      </c>
      <c r="I1059" s="80">
        <v>2053.04</v>
      </c>
      <c r="J1059" s="81">
        <v>1296.8789999999999</v>
      </c>
      <c r="K1059" s="82">
        <v>3349.9190000000003</v>
      </c>
      <c r="O1059" s="61"/>
      <c r="P1059" s="61"/>
      <c r="R1059" s="64"/>
      <c r="W1059" s="61"/>
      <c r="X1059" s="61"/>
      <c r="Z1059" s="64"/>
    </row>
    <row r="1060" spans="1:26" x14ac:dyDescent="0.2">
      <c r="A1060" s="73"/>
      <c r="B1060" s="41"/>
      <c r="C1060" s="42"/>
      <c r="D1060" s="43"/>
      <c r="H1060" s="79">
        <v>39783</v>
      </c>
      <c r="I1060" s="80">
        <v>7552.8640000000005</v>
      </c>
      <c r="J1060" s="81">
        <v>1633.7099999999998</v>
      </c>
      <c r="K1060" s="82">
        <v>9186.5740000000023</v>
      </c>
      <c r="O1060" s="61"/>
      <c r="P1060" s="61"/>
      <c r="R1060" s="64"/>
      <c r="W1060" s="61"/>
      <c r="X1060" s="61"/>
      <c r="Z1060" s="64"/>
    </row>
    <row r="1061" spans="1:26" x14ac:dyDescent="0.2">
      <c r="A1061" s="73"/>
      <c r="B1061" s="41"/>
      <c r="C1061" s="42"/>
      <c r="D1061" s="43"/>
      <c r="H1061" s="79">
        <v>39784</v>
      </c>
      <c r="I1061" s="80">
        <v>1288.672</v>
      </c>
      <c r="J1061" s="81">
        <v>11.799999999999999</v>
      </c>
      <c r="K1061" s="82">
        <v>1300.4719999999998</v>
      </c>
      <c r="O1061" s="61"/>
      <c r="P1061" s="61"/>
      <c r="R1061" s="64"/>
      <c r="W1061" s="61"/>
      <c r="X1061" s="61"/>
      <c r="Z1061" s="64"/>
    </row>
    <row r="1062" spans="1:26" x14ac:dyDescent="0.2">
      <c r="A1062" s="73"/>
      <c r="B1062" s="41"/>
      <c r="C1062" s="42"/>
      <c r="D1062" s="43"/>
      <c r="H1062" s="79">
        <v>39785</v>
      </c>
      <c r="I1062" s="80">
        <v>5194.1647999999996</v>
      </c>
      <c r="J1062" s="81">
        <v>1559.9599999999998</v>
      </c>
      <c r="K1062" s="82">
        <v>6754.1247999999996</v>
      </c>
      <c r="O1062" s="61"/>
      <c r="P1062" s="61"/>
      <c r="R1062" s="64"/>
      <c r="W1062" s="61"/>
      <c r="X1062" s="61"/>
      <c r="Z1062" s="64"/>
    </row>
    <row r="1063" spans="1:26" x14ac:dyDescent="0.2">
      <c r="A1063" s="73"/>
      <c r="B1063" s="41"/>
      <c r="C1063" s="42"/>
      <c r="D1063" s="43"/>
      <c r="H1063" s="79">
        <v>39786</v>
      </c>
      <c r="I1063" s="80">
        <v>916.08</v>
      </c>
      <c r="J1063" s="81">
        <v>210.63</v>
      </c>
      <c r="K1063" s="82">
        <v>1126.71</v>
      </c>
      <c r="O1063" s="61"/>
      <c r="P1063" s="61"/>
      <c r="R1063" s="64"/>
      <c r="W1063" s="61"/>
      <c r="X1063" s="61"/>
      <c r="Z1063" s="64"/>
    </row>
    <row r="1064" spans="1:26" x14ac:dyDescent="0.2">
      <c r="A1064" s="73"/>
      <c r="B1064" s="41"/>
      <c r="C1064" s="42"/>
      <c r="D1064" s="43"/>
      <c r="H1064" s="79">
        <v>39787</v>
      </c>
      <c r="I1064" s="80">
        <v>1082.664</v>
      </c>
      <c r="J1064" s="81">
        <v>348.69</v>
      </c>
      <c r="K1064" s="82">
        <v>1431.354</v>
      </c>
      <c r="O1064" s="61"/>
      <c r="P1064" s="61"/>
      <c r="R1064" s="64"/>
      <c r="W1064" s="61"/>
      <c r="X1064" s="61"/>
      <c r="Z1064" s="64"/>
    </row>
    <row r="1065" spans="1:26" x14ac:dyDescent="0.2">
      <c r="A1065" s="73"/>
      <c r="B1065" s="41"/>
      <c r="C1065" s="42"/>
      <c r="D1065" s="43"/>
      <c r="H1065" s="79">
        <v>39788</v>
      </c>
      <c r="I1065" s="80">
        <v>3220.9935999999998</v>
      </c>
      <c r="J1065" s="81">
        <v>882.64</v>
      </c>
      <c r="K1065" s="82">
        <v>4103.6335999999992</v>
      </c>
      <c r="O1065" s="61"/>
      <c r="P1065" s="61"/>
      <c r="R1065" s="64"/>
      <c r="W1065" s="61"/>
      <c r="X1065" s="61"/>
      <c r="Z1065" s="64"/>
    </row>
    <row r="1066" spans="1:26" x14ac:dyDescent="0.2">
      <c r="A1066" s="73"/>
      <c r="B1066" s="41"/>
      <c r="C1066" s="42"/>
      <c r="D1066" s="43"/>
      <c r="H1066" s="79">
        <v>39789</v>
      </c>
      <c r="I1066" s="80">
        <v>1377.2</v>
      </c>
      <c r="J1066" s="81">
        <v>337.47999999999996</v>
      </c>
      <c r="K1066" s="82">
        <v>1714.6800000000003</v>
      </c>
      <c r="O1066" s="61"/>
      <c r="P1066" s="61"/>
      <c r="R1066" s="64"/>
      <c r="W1066" s="61"/>
      <c r="X1066" s="61"/>
      <c r="Z1066" s="64"/>
    </row>
    <row r="1067" spans="1:26" x14ac:dyDescent="0.2">
      <c r="A1067" s="73"/>
      <c r="B1067" s="41"/>
      <c r="C1067" s="42"/>
      <c r="D1067" s="43"/>
      <c r="H1067" s="79">
        <v>39790</v>
      </c>
      <c r="I1067" s="80">
        <v>3403.4704000000002</v>
      </c>
      <c r="J1067" s="81">
        <v>1132.8</v>
      </c>
      <c r="K1067" s="82">
        <v>4536.2703999999994</v>
      </c>
      <c r="O1067" s="61"/>
      <c r="P1067" s="61"/>
      <c r="R1067" s="64"/>
      <c r="W1067" s="61"/>
      <c r="X1067" s="61"/>
      <c r="Z1067" s="64"/>
    </row>
    <row r="1068" spans="1:26" x14ac:dyDescent="0.2">
      <c r="A1068" s="73"/>
      <c r="B1068" s="41"/>
      <c r="C1068" s="42"/>
      <c r="D1068" s="43"/>
      <c r="H1068" s="79">
        <v>39791</v>
      </c>
      <c r="I1068" s="80">
        <v>10500.8024</v>
      </c>
      <c r="J1068" s="81">
        <v>2416.0499999999997</v>
      </c>
      <c r="K1068" s="82">
        <v>12916.852400000002</v>
      </c>
      <c r="O1068" s="61"/>
      <c r="P1068" s="61"/>
      <c r="R1068" s="64"/>
      <c r="W1068" s="61"/>
      <c r="X1068" s="61"/>
      <c r="Z1068" s="64"/>
    </row>
    <row r="1069" spans="1:26" x14ac:dyDescent="0.2">
      <c r="A1069" s="73"/>
      <c r="B1069" s="41"/>
      <c r="C1069" s="42"/>
      <c r="D1069" s="43"/>
      <c r="H1069" s="79">
        <v>39792</v>
      </c>
      <c r="I1069" s="80">
        <v>825.89760000000012</v>
      </c>
      <c r="J1069" s="81">
        <v>31.86</v>
      </c>
      <c r="K1069" s="82">
        <v>857.75760000000002</v>
      </c>
      <c r="O1069" s="61"/>
      <c r="P1069" s="61"/>
      <c r="R1069" s="64"/>
      <c r="W1069" s="61"/>
      <c r="X1069" s="61"/>
      <c r="Z1069" s="64"/>
    </row>
    <row r="1070" spans="1:26" x14ac:dyDescent="0.2">
      <c r="A1070" s="73"/>
      <c r="B1070" s="41"/>
      <c r="C1070" s="42"/>
      <c r="D1070" s="43"/>
      <c r="H1070" s="79">
        <v>39793</v>
      </c>
      <c r="I1070" s="80">
        <v>229.67999999999998</v>
      </c>
      <c r="J1070" s="81">
        <v>0</v>
      </c>
      <c r="K1070" s="82">
        <v>229.67999999999998</v>
      </c>
      <c r="O1070" s="61"/>
      <c r="P1070" s="61"/>
      <c r="R1070" s="64"/>
      <c r="W1070" s="61"/>
      <c r="X1070" s="61"/>
      <c r="Z1070" s="64"/>
    </row>
    <row r="1071" spans="1:26" x14ac:dyDescent="0.2">
      <c r="A1071" s="73"/>
      <c r="B1071" s="41"/>
      <c r="C1071" s="42"/>
      <c r="D1071" s="43"/>
      <c r="H1071" s="79">
        <v>39794</v>
      </c>
      <c r="I1071" s="80">
        <v>96.500799999999998</v>
      </c>
      <c r="J1071" s="81">
        <v>0</v>
      </c>
      <c r="K1071" s="82">
        <v>96.500799999999998</v>
      </c>
      <c r="O1071" s="61"/>
      <c r="P1071" s="61"/>
      <c r="R1071" s="64"/>
      <c r="W1071" s="61"/>
      <c r="X1071" s="61"/>
      <c r="Z1071" s="64"/>
    </row>
    <row r="1072" spans="1:26" x14ac:dyDescent="0.2">
      <c r="A1072" s="73"/>
      <c r="B1072" s="41"/>
      <c r="C1072" s="42"/>
      <c r="D1072" s="43"/>
      <c r="H1072" s="79">
        <v>39795</v>
      </c>
      <c r="I1072" s="80">
        <v>33.704000000000001</v>
      </c>
      <c r="J1072" s="81">
        <v>18.29</v>
      </c>
      <c r="K1072" s="82">
        <v>51.993999999999993</v>
      </c>
      <c r="O1072" s="61"/>
      <c r="P1072" s="61"/>
      <c r="R1072" s="64"/>
      <c r="W1072" s="61"/>
      <c r="X1072" s="61"/>
      <c r="Z1072" s="64"/>
    </row>
    <row r="1073" spans="1:26" x14ac:dyDescent="0.2">
      <c r="A1073" s="73"/>
      <c r="B1073" s="41"/>
      <c r="C1073" s="42"/>
      <c r="D1073" s="43"/>
      <c r="H1073" s="79">
        <v>39796</v>
      </c>
      <c r="I1073" s="80">
        <v>236.06</v>
      </c>
      <c r="J1073" s="81">
        <v>0</v>
      </c>
      <c r="K1073" s="82">
        <v>236.06</v>
      </c>
      <c r="O1073" s="61"/>
      <c r="P1073" s="61"/>
      <c r="R1073" s="64"/>
      <c r="W1073" s="61"/>
      <c r="X1073" s="61"/>
      <c r="Z1073" s="64"/>
    </row>
    <row r="1074" spans="1:26" x14ac:dyDescent="0.2">
      <c r="A1074" s="73"/>
      <c r="B1074" s="41"/>
      <c r="C1074" s="42"/>
      <c r="D1074" s="43"/>
      <c r="H1074" s="79">
        <v>39797</v>
      </c>
      <c r="I1074" s="80">
        <v>1370.952</v>
      </c>
      <c r="J1074" s="81">
        <v>21.83</v>
      </c>
      <c r="K1074" s="82">
        <v>1392.7819999999999</v>
      </c>
      <c r="O1074" s="61"/>
      <c r="P1074" s="61"/>
      <c r="R1074" s="64"/>
      <c r="W1074" s="61"/>
      <c r="X1074" s="61"/>
      <c r="Z1074" s="64"/>
    </row>
    <row r="1075" spans="1:26" x14ac:dyDescent="0.2">
      <c r="A1075" s="73"/>
      <c r="B1075" s="41"/>
      <c r="C1075" s="42"/>
      <c r="D1075" s="43"/>
      <c r="H1075" s="79">
        <v>39798</v>
      </c>
      <c r="I1075" s="80">
        <v>5216.3935999999994</v>
      </c>
      <c r="J1075" s="81">
        <v>1339.3</v>
      </c>
      <c r="K1075" s="82">
        <v>6555.6935999999996</v>
      </c>
      <c r="O1075" s="61"/>
      <c r="P1075" s="61"/>
      <c r="R1075" s="64"/>
      <c r="W1075" s="61"/>
      <c r="X1075" s="61"/>
      <c r="Z1075" s="64"/>
    </row>
    <row r="1076" spans="1:26" x14ac:dyDescent="0.2">
      <c r="A1076" s="73"/>
      <c r="B1076" s="41"/>
      <c r="C1076" s="42"/>
      <c r="D1076" s="43"/>
      <c r="H1076" s="79">
        <v>39799</v>
      </c>
      <c r="I1076" s="80">
        <v>3211.7975999999999</v>
      </c>
      <c r="J1076" s="81">
        <v>180.53999999999996</v>
      </c>
      <c r="K1076" s="82">
        <v>3392.3375999999998</v>
      </c>
      <c r="O1076" s="61"/>
      <c r="P1076" s="61"/>
      <c r="R1076" s="64"/>
      <c r="W1076" s="61"/>
      <c r="X1076" s="61"/>
      <c r="Z1076" s="64"/>
    </row>
    <row r="1077" spans="1:26" x14ac:dyDescent="0.2">
      <c r="A1077" s="73"/>
      <c r="B1077" s="41"/>
      <c r="C1077" s="42"/>
      <c r="D1077" s="43"/>
      <c r="H1077" s="79">
        <v>39800</v>
      </c>
      <c r="I1077" s="80">
        <v>557.04000000000008</v>
      </c>
      <c r="J1077" s="81">
        <v>145.13999999999999</v>
      </c>
      <c r="K1077" s="82">
        <v>702.18</v>
      </c>
      <c r="O1077" s="61"/>
      <c r="P1077" s="61"/>
      <c r="R1077" s="64"/>
      <c r="W1077" s="61"/>
      <c r="X1077" s="61"/>
      <c r="Z1077" s="64"/>
    </row>
    <row r="1078" spans="1:26" x14ac:dyDescent="0.2">
      <c r="A1078" s="73"/>
      <c r="B1078" s="41"/>
      <c r="C1078" s="42"/>
      <c r="D1078" s="43"/>
      <c r="H1078" s="79">
        <v>39801</v>
      </c>
      <c r="I1078" s="80">
        <v>4025.5600000000004</v>
      </c>
      <c r="J1078" s="81">
        <v>835.43999999999994</v>
      </c>
      <c r="K1078" s="82">
        <v>4861.0000000000009</v>
      </c>
      <c r="O1078" s="61"/>
      <c r="P1078" s="61"/>
      <c r="R1078" s="64"/>
      <c r="W1078" s="61"/>
      <c r="X1078" s="61"/>
      <c r="Z1078" s="64"/>
    </row>
    <row r="1079" spans="1:26" x14ac:dyDescent="0.2">
      <c r="A1079" s="73"/>
      <c r="B1079" s="41"/>
      <c r="C1079" s="42"/>
      <c r="D1079" s="43"/>
      <c r="H1079" s="79">
        <v>39802</v>
      </c>
      <c r="I1079" s="80">
        <v>2480.9488000000001</v>
      </c>
      <c r="J1079" s="81">
        <v>536.9</v>
      </c>
      <c r="K1079" s="82">
        <v>3017.8487999999998</v>
      </c>
      <c r="O1079" s="61"/>
      <c r="P1079" s="61"/>
      <c r="R1079" s="64"/>
      <c r="W1079" s="61"/>
      <c r="X1079" s="61"/>
      <c r="Z1079" s="64"/>
    </row>
    <row r="1080" spans="1:26" x14ac:dyDescent="0.2">
      <c r="A1080" s="73"/>
      <c r="B1080" s="41"/>
      <c r="C1080" s="42"/>
      <c r="D1080" s="43"/>
      <c r="H1080" s="79">
        <v>39803</v>
      </c>
      <c r="I1080" s="80">
        <v>2472.9408000000003</v>
      </c>
      <c r="J1080" s="81">
        <v>325.67999999999995</v>
      </c>
      <c r="K1080" s="82">
        <v>2798.6207999999997</v>
      </c>
      <c r="O1080" s="61"/>
      <c r="P1080" s="61"/>
      <c r="R1080" s="64"/>
      <c r="W1080" s="61"/>
      <c r="X1080" s="61"/>
      <c r="Z1080" s="64"/>
    </row>
    <row r="1081" spans="1:26" x14ac:dyDescent="0.2">
      <c r="A1081" s="73"/>
      <c r="B1081" s="41"/>
      <c r="C1081" s="42"/>
      <c r="D1081" s="43"/>
      <c r="H1081" s="79">
        <v>39804</v>
      </c>
      <c r="I1081" s="80">
        <v>1497.4079999999999</v>
      </c>
      <c r="J1081" s="81">
        <v>0</v>
      </c>
      <c r="K1081" s="82">
        <v>1497.4079999999999</v>
      </c>
      <c r="O1081" s="61"/>
      <c r="P1081" s="61"/>
      <c r="R1081" s="64"/>
      <c r="W1081" s="61"/>
      <c r="X1081" s="61"/>
      <c r="Z1081" s="64"/>
    </row>
    <row r="1082" spans="1:26" x14ac:dyDescent="0.2">
      <c r="A1082" s="73"/>
      <c r="B1082" s="41"/>
      <c r="C1082" s="42"/>
      <c r="D1082" s="43"/>
      <c r="H1082" s="79">
        <v>39805</v>
      </c>
      <c r="I1082" s="80">
        <v>7828.348</v>
      </c>
      <c r="J1082" s="81">
        <v>2187.7200000000003</v>
      </c>
      <c r="K1082" s="82">
        <v>10016.067999999999</v>
      </c>
      <c r="O1082" s="61"/>
      <c r="P1082" s="61"/>
      <c r="R1082" s="64"/>
      <c r="W1082" s="61"/>
      <c r="X1082" s="61"/>
      <c r="Z1082" s="64"/>
    </row>
    <row r="1083" spans="1:26" x14ac:dyDescent="0.2">
      <c r="A1083" s="73"/>
      <c r="B1083" s="41"/>
      <c r="C1083" s="42"/>
      <c r="D1083" s="43"/>
      <c r="H1083" s="79">
        <v>39806</v>
      </c>
      <c r="I1083" s="80">
        <v>5732.7600000000011</v>
      </c>
      <c r="J1083" s="81">
        <v>1527.5099999999995</v>
      </c>
      <c r="K1083" s="82">
        <v>7260.27</v>
      </c>
      <c r="O1083" s="61"/>
      <c r="P1083" s="61"/>
      <c r="R1083" s="64"/>
      <c r="W1083" s="61"/>
      <c r="X1083" s="61"/>
      <c r="Z1083" s="64"/>
    </row>
    <row r="1084" spans="1:26" x14ac:dyDescent="0.2">
      <c r="A1084" s="73"/>
      <c r="B1084" s="41"/>
      <c r="C1084" s="42"/>
      <c r="D1084" s="43"/>
      <c r="H1084" s="79">
        <v>39807</v>
      </c>
      <c r="I1084" s="80">
        <v>414.88480000000004</v>
      </c>
      <c r="J1084" s="81">
        <v>0</v>
      </c>
      <c r="K1084" s="82">
        <v>414.88480000000004</v>
      </c>
      <c r="O1084" s="61"/>
      <c r="P1084" s="61"/>
      <c r="R1084" s="64"/>
      <c r="W1084" s="61"/>
      <c r="X1084" s="61"/>
      <c r="Z1084" s="64"/>
    </row>
    <row r="1085" spans="1:26" x14ac:dyDescent="0.2">
      <c r="A1085" s="73"/>
      <c r="B1085" s="41"/>
      <c r="C1085" s="42"/>
      <c r="D1085" s="43"/>
      <c r="H1085" s="79">
        <v>39808</v>
      </c>
      <c r="I1085" s="80">
        <v>2066.328</v>
      </c>
      <c r="J1085" s="81">
        <v>20.059999999999999</v>
      </c>
      <c r="K1085" s="82">
        <v>2086.3879999999999</v>
      </c>
      <c r="O1085" s="61"/>
      <c r="P1085" s="61"/>
      <c r="R1085" s="64"/>
      <c r="W1085" s="61"/>
      <c r="X1085" s="61"/>
      <c r="Z1085" s="64"/>
    </row>
    <row r="1086" spans="1:26" x14ac:dyDescent="0.2">
      <c r="A1086" s="73"/>
      <c r="B1086" s="41"/>
      <c r="C1086" s="42"/>
      <c r="D1086" s="43"/>
      <c r="H1086" s="79">
        <v>39810</v>
      </c>
      <c r="I1086" s="80">
        <v>2296.7999999999997</v>
      </c>
      <c r="J1086" s="81">
        <v>88.5</v>
      </c>
      <c r="K1086" s="82">
        <v>2385.2999999999997</v>
      </c>
      <c r="O1086" s="61"/>
      <c r="P1086" s="61"/>
      <c r="R1086" s="64"/>
      <c r="W1086" s="61"/>
      <c r="X1086" s="61"/>
      <c r="Z1086" s="64"/>
    </row>
    <row r="1087" spans="1:26" x14ac:dyDescent="0.2">
      <c r="A1087" s="73"/>
      <c r="B1087" s="41"/>
      <c r="C1087" s="42"/>
      <c r="D1087" s="43"/>
      <c r="H1087" s="79">
        <v>39811</v>
      </c>
      <c r="I1087" s="80">
        <v>855.14</v>
      </c>
      <c r="J1087" s="81">
        <v>0</v>
      </c>
      <c r="K1087" s="82">
        <v>855.14</v>
      </c>
      <c r="O1087" s="61"/>
      <c r="P1087" s="61"/>
      <c r="R1087" s="64"/>
      <c r="W1087" s="61"/>
      <c r="X1087" s="61"/>
      <c r="Z1087" s="64"/>
    </row>
    <row r="1088" spans="1:26" x14ac:dyDescent="0.2">
      <c r="A1088" s="73"/>
      <c r="B1088" s="41"/>
      <c r="C1088" s="42"/>
      <c r="D1088" s="43"/>
      <c r="H1088" s="79">
        <v>39812</v>
      </c>
      <c r="I1088" s="80">
        <v>2468.1887999999999</v>
      </c>
      <c r="J1088" s="81">
        <v>478.4899999999999</v>
      </c>
      <c r="K1088" s="82">
        <v>2946.6787999999992</v>
      </c>
      <c r="O1088" s="61"/>
      <c r="P1088" s="61"/>
      <c r="R1088" s="64"/>
      <c r="W1088" s="61"/>
      <c r="X1088" s="61"/>
      <c r="Z1088" s="64"/>
    </row>
    <row r="1089" spans="1:26" x14ac:dyDescent="0.2">
      <c r="A1089" s="73"/>
      <c r="B1089" s="41"/>
      <c r="C1089" s="42"/>
      <c r="D1089" s="43"/>
      <c r="H1089" s="79">
        <v>39813</v>
      </c>
      <c r="I1089" s="80">
        <v>476.52000000000004</v>
      </c>
      <c r="J1089" s="81">
        <v>0</v>
      </c>
      <c r="K1089" s="82">
        <v>476.52000000000004</v>
      </c>
      <c r="O1089" s="61"/>
      <c r="P1089" s="61"/>
      <c r="R1089" s="64"/>
      <c r="W1089" s="61"/>
      <c r="X1089" s="61"/>
      <c r="Z1089" s="64"/>
    </row>
    <row r="1090" spans="1:26" x14ac:dyDescent="0.2">
      <c r="A1090" s="73"/>
      <c r="B1090" s="41"/>
      <c r="C1090" s="42"/>
      <c r="D1090" s="43"/>
      <c r="H1090" s="79">
        <v>39815</v>
      </c>
      <c r="I1090" s="80">
        <v>562.31999999999994</v>
      </c>
      <c r="J1090" s="81">
        <v>0</v>
      </c>
      <c r="K1090" s="82">
        <v>562.31999999999994</v>
      </c>
      <c r="O1090" s="61"/>
      <c r="P1090" s="61"/>
      <c r="R1090" s="64"/>
      <c r="W1090" s="61"/>
      <c r="X1090" s="61"/>
      <c r="Z1090" s="64"/>
    </row>
    <row r="1091" spans="1:26" x14ac:dyDescent="0.2">
      <c r="A1091" s="73"/>
      <c r="B1091" s="41"/>
      <c r="C1091" s="42"/>
      <c r="D1091" s="43"/>
      <c r="H1091" s="79">
        <v>39816</v>
      </c>
      <c r="I1091" s="80">
        <v>9.24</v>
      </c>
      <c r="J1091" s="81">
        <v>0</v>
      </c>
      <c r="K1091" s="82">
        <v>9.24</v>
      </c>
      <c r="O1091" s="61"/>
      <c r="P1091" s="61"/>
      <c r="R1091" s="64"/>
      <c r="W1091" s="61"/>
      <c r="X1091" s="61"/>
      <c r="Z1091" s="64"/>
    </row>
    <row r="1092" spans="1:26" x14ac:dyDescent="0.2">
      <c r="A1092" s="73"/>
      <c r="B1092" s="41"/>
      <c r="C1092" s="42"/>
      <c r="D1092" s="43"/>
      <c r="H1092" s="79">
        <v>39817</v>
      </c>
      <c r="I1092" s="80">
        <v>359.03999999999996</v>
      </c>
      <c r="J1092" s="81">
        <v>37.76</v>
      </c>
      <c r="K1092" s="82">
        <v>396.79999999999995</v>
      </c>
      <c r="O1092" s="61"/>
      <c r="P1092" s="61"/>
      <c r="R1092" s="64"/>
      <c r="W1092" s="61"/>
      <c r="X1092" s="61"/>
      <c r="Z1092" s="64"/>
    </row>
    <row r="1093" spans="1:26" x14ac:dyDescent="0.2">
      <c r="A1093" s="73"/>
      <c r="B1093" s="41"/>
      <c r="C1093" s="42"/>
      <c r="D1093" s="43"/>
      <c r="H1093" s="79">
        <v>39818</v>
      </c>
      <c r="I1093" s="80">
        <v>355.52</v>
      </c>
      <c r="J1093" s="81">
        <v>0</v>
      </c>
      <c r="K1093" s="82">
        <v>355.52</v>
      </c>
      <c r="O1093" s="61"/>
      <c r="P1093" s="61"/>
      <c r="R1093" s="64"/>
      <c r="W1093" s="61"/>
      <c r="X1093" s="61"/>
      <c r="Z1093" s="64"/>
    </row>
    <row r="1094" spans="1:26" x14ac:dyDescent="0.2">
      <c r="A1094" s="73"/>
      <c r="B1094" s="41"/>
      <c r="C1094" s="42"/>
      <c r="D1094" s="43"/>
      <c r="H1094" s="79">
        <v>39819</v>
      </c>
      <c r="I1094" s="80">
        <v>2409.4399999999996</v>
      </c>
      <c r="J1094" s="81">
        <v>574.07000000000005</v>
      </c>
      <c r="K1094" s="82">
        <v>2983.5099999999998</v>
      </c>
      <c r="O1094" s="61"/>
      <c r="P1094" s="61"/>
      <c r="R1094" s="64"/>
      <c r="W1094" s="61"/>
      <c r="X1094" s="61"/>
      <c r="Z1094" s="64"/>
    </row>
    <row r="1095" spans="1:26" x14ac:dyDescent="0.2">
      <c r="A1095" s="73"/>
      <c r="B1095" s="41"/>
      <c r="C1095" s="42"/>
      <c r="D1095" s="43"/>
      <c r="H1095" s="79">
        <v>39820</v>
      </c>
      <c r="I1095" s="80">
        <v>5394.4000000000005</v>
      </c>
      <c r="J1095" s="81">
        <v>937.51</v>
      </c>
      <c r="K1095" s="82">
        <v>6331.91</v>
      </c>
      <c r="O1095" s="61"/>
      <c r="P1095" s="61"/>
      <c r="R1095" s="64"/>
      <c r="W1095" s="61"/>
      <c r="X1095" s="61"/>
      <c r="Z1095" s="64"/>
    </row>
    <row r="1096" spans="1:26" x14ac:dyDescent="0.2">
      <c r="A1096" s="73"/>
      <c r="B1096" s="41"/>
      <c r="C1096" s="42"/>
      <c r="D1096" s="43"/>
      <c r="H1096" s="79">
        <v>39821</v>
      </c>
      <c r="I1096" s="80">
        <v>664.83999999999992</v>
      </c>
      <c r="J1096" s="81">
        <v>0</v>
      </c>
      <c r="K1096" s="82">
        <v>664.83999999999992</v>
      </c>
      <c r="O1096" s="61"/>
      <c r="P1096" s="61"/>
      <c r="R1096" s="64"/>
      <c r="W1096" s="61"/>
      <c r="X1096" s="61"/>
      <c r="Z1096" s="64"/>
    </row>
    <row r="1097" spans="1:26" x14ac:dyDescent="0.2">
      <c r="A1097" s="61"/>
      <c r="B1097" s="61"/>
      <c r="D1097" s="64"/>
      <c r="H1097" s="79">
        <v>39822</v>
      </c>
      <c r="I1097" s="80">
        <v>9149.3599999999988</v>
      </c>
      <c r="J1097" s="81">
        <v>1683.2699999999998</v>
      </c>
      <c r="K1097" s="82">
        <v>10832.629999999997</v>
      </c>
      <c r="O1097" s="61"/>
      <c r="P1097" s="61"/>
      <c r="R1097" s="64"/>
      <c r="W1097" s="61"/>
      <c r="X1097" s="61"/>
      <c r="Z1097" s="64"/>
    </row>
    <row r="1098" spans="1:26" x14ac:dyDescent="0.2">
      <c r="A1098" s="61"/>
      <c r="B1098" s="61"/>
      <c r="D1098" s="64"/>
      <c r="H1098" s="79">
        <v>39823</v>
      </c>
      <c r="I1098" s="80">
        <v>1317.3600000000001</v>
      </c>
      <c r="J1098" s="81">
        <v>304.43999999999994</v>
      </c>
      <c r="K1098" s="82">
        <v>1621.8</v>
      </c>
      <c r="O1098" s="61"/>
      <c r="P1098" s="61"/>
      <c r="R1098" s="64"/>
      <c r="W1098" s="61"/>
      <c r="X1098" s="61"/>
      <c r="Z1098" s="64"/>
    </row>
    <row r="1099" spans="1:26" x14ac:dyDescent="0.2">
      <c r="A1099" s="61"/>
      <c r="B1099" s="61"/>
      <c r="D1099" s="64"/>
      <c r="H1099" s="79">
        <v>39824</v>
      </c>
      <c r="I1099" s="80">
        <v>589.6</v>
      </c>
      <c r="J1099" s="81">
        <v>25.96</v>
      </c>
      <c r="K1099" s="82">
        <v>615.56000000000006</v>
      </c>
      <c r="O1099" s="61"/>
      <c r="P1099" s="61"/>
      <c r="R1099" s="64"/>
      <c r="W1099" s="61"/>
      <c r="X1099" s="61"/>
      <c r="Z1099" s="64"/>
    </row>
    <row r="1100" spans="1:26" x14ac:dyDescent="0.2">
      <c r="A1100" s="61"/>
      <c r="B1100" s="61"/>
      <c r="D1100" s="64"/>
      <c r="H1100" s="79">
        <v>39825</v>
      </c>
      <c r="I1100" s="80">
        <v>2693.2400000000002</v>
      </c>
      <c r="J1100" s="81">
        <v>480.84999999999997</v>
      </c>
      <c r="K1100" s="82">
        <v>3174.09</v>
      </c>
      <c r="O1100" s="61"/>
      <c r="P1100" s="61"/>
      <c r="R1100" s="64"/>
      <c r="W1100" s="61"/>
      <c r="X1100" s="61"/>
      <c r="Z1100" s="64"/>
    </row>
    <row r="1101" spans="1:26" x14ac:dyDescent="0.2">
      <c r="A1101" s="61"/>
      <c r="B1101" s="61"/>
      <c r="D1101" s="64"/>
      <c r="H1101" s="79">
        <v>39826</v>
      </c>
      <c r="I1101" s="80">
        <v>1396.5600000000002</v>
      </c>
      <c r="J1101" s="81">
        <v>17.7</v>
      </c>
      <c r="K1101" s="82">
        <v>1414.2600000000002</v>
      </c>
      <c r="O1101" s="61"/>
      <c r="P1101" s="61"/>
      <c r="R1101" s="64"/>
      <c r="W1101" s="61"/>
      <c r="X1101" s="61"/>
      <c r="Z1101" s="64"/>
    </row>
    <row r="1102" spans="1:26" x14ac:dyDescent="0.2">
      <c r="A1102" s="61"/>
      <c r="B1102" s="61"/>
      <c r="D1102" s="64"/>
      <c r="H1102" s="79">
        <v>39827</v>
      </c>
      <c r="I1102" s="80">
        <v>5115.880000000001</v>
      </c>
      <c r="J1102" s="81">
        <v>765.23</v>
      </c>
      <c r="K1102" s="82">
        <v>5881.1100000000006</v>
      </c>
      <c r="O1102" s="61"/>
      <c r="P1102" s="61"/>
      <c r="R1102" s="64"/>
      <c r="W1102" s="61"/>
      <c r="X1102" s="61"/>
      <c r="Z1102" s="64"/>
    </row>
    <row r="1103" spans="1:26" x14ac:dyDescent="0.2">
      <c r="A1103" s="61"/>
      <c r="B1103" s="61"/>
      <c r="D1103" s="64"/>
      <c r="H1103" s="79">
        <v>39828</v>
      </c>
      <c r="I1103" s="80">
        <v>255.64000000000001</v>
      </c>
      <c r="J1103" s="81">
        <v>0</v>
      </c>
      <c r="K1103" s="82">
        <v>255.64000000000001</v>
      </c>
      <c r="O1103" s="61"/>
      <c r="P1103" s="61"/>
      <c r="R1103" s="64"/>
      <c r="W1103" s="61"/>
      <c r="X1103" s="61"/>
      <c r="Z1103" s="64"/>
    </row>
    <row r="1104" spans="1:26" x14ac:dyDescent="0.2">
      <c r="A1104" s="61"/>
      <c r="B1104" s="61"/>
      <c r="D1104" s="64"/>
      <c r="H1104" s="79">
        <v>39829</v>
      </c>
      <c r="I1104" s="80">
        <v>244.64000000000001</v>
      </c>
      <c r="J1104" s="81">
        <v>120.36</v>
      </c>
      <c r="K1104" s="82">
        <v>365</v>
      </c>
      <c r="O1104" s="61"/>
      <c r="P1104" s="61"/>
      <c r="R1104" s="64"/>
      <c r="W1104" s="61"/>
      <c r="X1104" s="61"/>
      <c r="Z1104" s="64"/>
    </row>
    <row r="1105" spans="1:26" x14ac:dyDescent="0.2">
      <c r="A1105" s="61"/>
      <c r="B1105" s="61"/>
      <c r="D1105" s="64"/>
      <c r="H1105" s="79">
        <v>39830</v>
      </c>
      <c r="I1105" s="80">
        <v>3105.96</v>
      </c>
      <c r="J1105" s="81">
        <v>1040.17</v>
      </c>
      <c r="K1105" s="82">
        <v>4146.13</v>
      </c>
      <c r="O1105" s="61"/>
      <c r="P1105" s="61"/>
      <c r="R1105" s="64"/>
      <c r="W1105" s="61"/>
      <c r="X1105" s="61"/>
      <c r="Z1105" s="64"/>
    </row>
    <row r="1106" spans="1:26" x14ac:dyDescent="0.2">
      <c r="A1106" s="61"/>
      <c r="B1106" s="61"/>
      <c r="D1106" s="64"/>
      <c r="H1106" s="79">
        <v>39831</v>
      </c>
      <c r="I1106" s="80">
        <v>674.96</v>
      </c>
      <c r="J1106" s="81">
        <v>0</v>
      </c>
      <c r="K1106" s="82">
        <v>674.96</v>
      </c>
      <c r="O1106" s="61"/>
      <c r="P1106" s="61"/>
      <c r="R1106" s="64"/>
      <c r="W1106" s="61"/>
      <c r="X1106" s="61"/>
      <c r="Z1106" s="64"/>
    </row>
    <row r="1107" spans="1:26" x14ac:dyDescent="0.2">
      <c r="A1107" s="61"/>
      <c r="B1107" s="61"/>
      <c r="D1107" s="64"/>
      <c r="H1107" s="79">
        <v>39832</v>
      </c>
      <c r="I1107" s="80">
        <v>758.56</v>
      </c>
      <c r="J1107" s="81">
        <v>0</v>
      </c>
      <c r="K1107" s="82">
        <v>758.56</v>
      </c>
      <c r="O1107" s="61"/>
      <c r="P1107" s="61"/>
      <c r="R1107" s="64"/>
      <c r="W1107" s="61"/>
      <c r="X1107" s="61"/>
      <c r="Z1107" s="64"/>
    </row>
    <row r="1108" spans="1:26" x14ac:dyDescent="0.2">
      <c r="A1108" s="61"/>
      <c r="B1108" s="61"/>
      <c r="D1108" s="64"/>
      <c r="H1108" s="79">
        <v>39833</v>
      </c>
      <c r="I1108" s="80">
        <v>812.68</v>
      </c>
      <c r="J1108" s="81">
        <v>10.62</v>
      </c>
      <c r="K1108" s="82">
        <v>823.3</v>
      </c>
      <c r="O1108" s="61"/>
      <c r="P1108" s="61"/>
      <c r="R1108" s="64"/>
      <c r="W1108" s="61"/>
      <c r="X1108" s="61"/>
      <c r="Z1108" s="64"/>
    </row>
    <row r="1109" spans="1:26" x14ac:dyDescent="0.2">
      <c r="A1109" s="61"/>
      <c r="B1109" s="61"/>
      <c r="D1109" s="64"/>
      <c r="H1109" s="79">
        <v>39834</v>
      </c>
      <c r="I1109" s="80">
        <v>70.400000000000006</v>
      </c>
      <c r="J1109" s="81">
        <v>0</v>
      </c>
      <c r="K1109" s="82">
        <v>70.400000000000006</v>
      </c>
      <c r="O1109" s="61"/>
      <c r="P1109" s="61"/>
      <c r="R1109" s="64"/>
      <c r="W1109" s="61"/>
      <c r="X1109" s="61"/>
      <c r="Z1109" s="64"/>
    </row>
    <row r="1110" spans="1:26" x14ac:dyDescent="0.2">
      <c r="A1110" s="61"/>
      <c r="B1110" s="61"/>
      <c r="D1110" s="64"/>
      <c r="H1110" s="79">
        <v>39835</v>
      </c>
      <c r="I1110" s="80">
        <v>968.88</v>
      </c>
      <c r="J1110" s="81">
        <v>11.799999999999999</v>
      </c>
      <c r="K1110" s="82">
        <v>980.68</v>
      </c>
      <c r="O1110" s="61"/>
      <c r="P1110" s="61"/>
      <c r="R1110" s="64"/>
    </row>
    <row r="1111" spans="1:26" x14ac:dyDescent="0.2">
      <c r="A1111" s="61"/>
      <c r="B1111" s="61"/>
      <c r="D1111" s="64"/>
      <c r="H1111" s="79">
        <v>39836</v>
      </c>
      <c r="I1111" s="80">
        <v>543.40000000000009</v>
      </c>
      <c r="J1111" s="81">
        <v>0</v>
      </c>
      <c r="K1111" s="82">
        <v>543.40000000000009</v>
      </c>
      <c r="O1111" s="61"/>
      <c r="P1111" s="61"/>
      <c r="R1111" s="64"/>
    </row>
    <row r="1112" spans="1:26" x14ac:dyDescent="0.2">
      <c r="A1112" s="61"/>
      <c r="B1112" s="61"/>
      <c r="D1112" s="64"/>
      <c r="H1112" s="79">
        <v>39837</v>
      </c>
      <c r="I1112" s="80">
        <v>178.64</v>
      </c>
      <c r="J1112" s="81">
        <v>0</v>
      </c>
      <c r="K1112" s="82">
        <v>178.64</v>
      </c>
      <c r="O1112" s="61"/>
      <c r="P1112" s="61"/>
      <c r="R1112" s="64"/>
    </row>
    <row r="1113" spans="1:26" x14ac:dyDescent="0.2">
      <c r="A1113" s="61"/>
      <c r="B1113" s="61"/>
      <c r="D1113" s="64"/>
      <c r="H1113" s="79">
        <v>39838</v>
      </c>
      <c r="I1113" s="80">
        <v>167.2</v>
      </c>
      <c r="J1113" s="81">
        <v>0</v>
      </c>
      <c r="K1113" s="82">
        <v>167.2</v>
      </c>
      <c r="O1113" s="61"/>
      <c r="P1113" s="61"/>
      <c r="R1113" s="64"/>
    </row>
    <row r="1114" spans="1:26" x14ac:dyDescent="0.2">
      <c r="A1114" s="61"/>
      <c r="B1114" s="61"/>
      <c r="D1114" s="64"/>
      <c r="H1114" s="79">
        <v>39839</v>
      </c>
      <c r="I1114" s="80">
        <v>209.44</v>
      </c>
      <c r="J1114" s="81">
        <v>0</v>
      </c>
      <c r="K1114" s="82">
        <v>209.44</v>
      </c>
      <c r="O1114" s="61"/>
      <c r="P1114" s="61"/>
      <c r="R1114" s="64"/>
    </row>
    <row r="1115" spans="1:26" x14ac:dyDescent="0.2">
      <c r="A1115" s="61"/>
      <c r="B1115" s="61"/>
      <c r="D1115" s="64"/>
      <c r="H1115" s="79">
        <v>39840</v>
      </c>
      <c r="I1115" s="80">
        <v>256.96000000000004</v>
      </c>
      <c r="J1115" s="81">
        <v>0</v>
      </c>
      <c r="K1115" s="82">
        <v>256.96000000000004</v>
      </c>
    </row>
    <row r="1116" spans="1:26" x14ac:dyDescent="0.2">
      <c r="A1116" s="61"/>
      <c r="B1116" s="61"/>
      <c r="D1116" s="64"/>
      <c r="H1116" s="79">
        <v>39841</v>
      </c>
      <c r="I1116" s="80">
        <v>1042.8</v>
      </c>
      <c r="J1116" s="81">
        <v>96.169999999999987</v>
      </c>
      <c r="K1116" s="82">
        <v>1138.97</v>
      </c>
    </row>
    <row r="1117" spans="1:26" x14ac:dyDescent="0.2">
      <c r="A1117" s="61"/>
      <c r="B1117" s="61"/>
      <c r="D1117" s="64"/>
      <c r="H1117" s="79">
        <v>39842</v>
      </c>
      <c r="I1117" s="80">
        <v>2126.52</v>
      </c>
      <c r="J1117" s="81">
        <v>352.23</v>
      </c>
      <c r="K1117" s="82">
        <v>2478.7499999999995</v>
      </c>
    </row>
    <row r="1118" spans="1:26" x14ac:dyDescent="0.2">
      <c r="A1118" s="61"/>
      <c r="B1118" s="61"/>
      <c r="D1118" s="64"/>
      <c r="H1118" s="79">
        <v>39843</v>
      </c>
      <c r="I1118" s="80">
        <v>350.24000000000007</v>
      </c>
      <c r="J1118" s="81">
        <v>0</v>
      </c>
      <c r="K1118" s="82">
        <v>350.24000000000007</v>
      </c>
    </row>
    <row r="1119" spans="1:26" x14ac:dyDescent="0.2">
      <c r="A1119" s="61"/>
      <c r="B1119" s="61"/>
      <c r="D1119" s="64"/>
      <c r="H1119" s="79">
        <v>39845</v>
      </c>
      <c r="I1119" s="80">
        <v>26.839999999999996</v>
      </c>
      <c r="J1119" s="81">
        <v>0</v>
      </c>
      <c r="K1119" s="82">
        <v>26.839999999999996</v>
      </c>
    </row>
    <row r="1120" spans="1:26" x14ac:dyDescent="0.2">
      <c r="A1120" s="61"/>
      <c r="B1120" s="61"/>
      <c r="D1120" s="64"/>
      <c r="H1120" s="79">
        <v>39846</v>
      </c>
      <c r="I1120" s="80">
        <v>600.89040000000011</v>
      </c>
      <c r="J1120" s="81">
        <v>0</v>
      </c>
      <c r="K1120" s="82">
        <v>600.89040000000011</v>
      </c>
    </row>
    <row r="1121" spans="1:11" x14ac:dyDescent="0.2">
      <c r="A1121" s="61"/>
      <c r="B1121" s="61"/>
      <c r="D1121" s="64"/>
      <c r="H1121" s="79">
        <v>39847</v>
      </c>
      <c r="I1121" s="80">
        <v>1813.6448000000003</v>
      </c>
      <c r="J1121" s="81">
        <v>655.4899999999999</v>
      </c>
      <c r="K1121" s="82">
        <v>2469.1347999999998</v>
      </c>
    </row>
    <row r="1122" spans="1:11" x14ac:dyDescent="0.2">
      <c r="A1122" s="61"/>
      <c r="B1122" s="61"/>
      <c r="D1122" s="64"/>
      <c r="H1122" s="79">
        <v>39848</v>
      </c>
      <c r="I1122" s="80">
        <v>187.80959999999999</v>
      </c>
      <c r="J1122" s="81">
        <v>0</v>
      </c>
      <c r="K1122" s="82">
        <v>187.80959999999999</v>
      </c>
    </row>
    <row r="1123" spans="1:11" x14ac:dyDescent="0.2">
      <c r="A1123" s="61"/>
      <c r="B1123" s="61"/>
      <c r="D1123" s="64"/>
      <c r="H1123" s="79">
        <v>39849</v>
      </c>
      <c r="I1123" s="80">
        <v>348.91999999999996</v>
      </c>
      <c r="J1123" s="81">
        <v>0</v>
      </c>
      <c r="K1123" s="82">
        <v>348.91999999999996</v>
      </c>
    </row>
    <row r="1124" spans="1:11" x14ac:dyDescent="0.2">
      <c r="A1124" s="61"/>
      <c r="B1124" s="61"/>
      <c r="D1124" s="64"/>
      <c r="H1124" s="79">
        <v>39850</v>
      </c>
      <c r="I1124" s="80">
        <v>436.69119999999998</v>
      </c>
      <c r="J1124" s="81">
        <v>70.8</v>
      </c>
      <c r="K1124" s="82">
        <v>507.49119999999999</v>
      </c>
    </row>
    <row r="1125" spans="1:11" x14ac:dyDescent="0.2">
      <c r="A1125" s="61"/>
      <c r="B1125" s="61"/>
      <c r="D1125" s="64"/>
      <c r="H1125" s="79">
        <v>39852</v>
      </c>
      <c r="I1125" s="80">
        <v>71.28</v>
      </c>
      <c r="J1125" s="81">
        <v>0</v>
      </c>
      <c r="K1125" s="82">
        <v>71.28</v>
      </c>
    </row>
    <row r="1126" spans="1:11" x14ac:dyDescent="0.2">
      <c r="A1126" s="61"/>
      <c r="B1126" s="61"/>
      <c r="D1126" s="64"/>
      <c r="H1126" s="79">
        <v>39853</v>
      </c>
      <c r="I1126" s="80">
        <v>465.26479999999998</v>
      </c>
      <c r="J1126" s="81">
        <v>87.32</v>
      </c>
      <c r="K1126" s="82">
        <v>552.58479999999997</v>
      </c>
    </row>
    <row r="1127" spans="1:11" x14ac:dyDescent="0.2">
      <c r="A1127" s="61"/>
      <c r="B1127" s="61"/>
      <c r="D1127" s="64"/>
      <c r="H1127" s="79">
        <v>39856</v>
      </c>
      <c r="I1127" s="80">
        <v>8.36</v>
      </c>
      <c r="J1127" s="81">
        <v>0</v>
      </c>
      <c r="K1127" s="82">
        <v>8.36</v>
      </c>
    </row>
    <row r="1128" spans="1:11" x14ac:dyDescent="0.2">
      <c r="A1128" s="61"/>
      <c r="B1128" s="61"/>
      <c r="D1128" s="64"/>
      <c r="H1128" s="79">
        <v>39857</v>
      </c>
      <c r="I1128" s="80">
        <v>1189.6280000000002</v>
      </c>
      <c r="J1128" s="81">
        <v>395.89</v>
      </c>
      <c r="K1128" s="82">
        <v>1585.518</v>
      </c>
    </row>
    <row r="1129" spans="1:11" x14ac:dyDescent="0.2">
      <c r="A1129" s="61"/>
      <c r="B1129" s="61"/>
      <c r="D1129" s="64"/>
      <c r="H1129" s="79">
        <v>39858</v>
      </c>
      <c r="I1129" s="80">
        <v>2916.4256</v>
      </c>
      <c r="J1129" s="81">
        <v>636.6099999999999</v>
      </c>
      <c r="K1129" s="82">
        <v>3553.0356000000002</v>
      </c>
    </row>
    <row r="1130" spans="1:11" x14ac:dyDescent="0.2">
      <c r="A1130" s="61"/>
      <c r="B1130" s="61"/>
      <c r="D1130" s="64"/>
      <c r="H1130" s="79">
        <v>39859</v>
      </c>
      <c r="I1130" s="80">
        <v>305.23680000000002</v>
      </c>
      <c r="J1130" s="81">
        <v>12.979999999999999</v>
      </c>
      <c r="K1130" s="82">
        <v>318.21680000000003</v>
      </c>
    </row>
    <row r="1131" spans="1:11" x14ac:dyDescent="0.2">
      <c r="A1131" s="61"/>
      <c r="B1131" s="61"/>
      <c r="D1131" s="64"/>
      <c r="H1131" s="79">
        <v>39860</v>
      </c>
      <c r="I1131" s="80">
        <v>465.76640000000003</v>
      </c>
      <c r="J1131" s="81">
        <v>0</v>
      </c>
      <c r="K1131" s="82">
        <v>465.76640000000003</v>
      </c>
    </row>
    <row r="1132" spans="1:11" x14ac:dyDescent="0.2">
      <c r="A1132" s="61"/>
      <c r="B1132" s="61"/>
      <c r="D1132" s="64"/>
      <c r="H1132" s="79">
        <v>39861</v>
      </c>
      <c r="I1132" s="80">
        <v>764.71119999999996</v>
      </c>
      <c r="J1132" s="81">
        <v>342.19999999999993</v>
      </c>
      <c r="K1132" s="82">
        <v>1106.9112000000002</v>
      </c>
    </row>
    <row r="1133" spans="1:11" x14ac:dyDescent="0.2">
      <c r="A1133" s="61"/>
      <c r="B1133" s="61"/>
      <c r="D1133" s="64"/>
      <c r="H1133" s="79">
        <v>39862</v>
      </c>
      <c r="I1133" s="80">
        <v>2312.64</v>
      </c>
      <c r="J1133" s="81">
        <v>1144.6000000000001</v>
      </c>
      <c r="K1133" s="82">
        <v>3457.2400000000002</v>
      </c>
    </row>
    <row r="1134" spans="1:11" x14ac:dyDescent="0.2">
      <c r="A1134" s="61"/>
      <c r="B1134" s="61"/>
      <c r="D1134" s="64"/>
      <c r="H1134" s="79">
        <v>39863</v>
      </c>
      <c r="I1134" s="80">
        <v>315.04000000000002</v>
      </c>
      <c r="J1134" s="81">
        <v>0</v>
      </c>
      <c r="K1134" s="82">
        <v>315.04000000000002</v>
      </c>
    </row>
    <row r="1135" spans="1:11" x14ac:dyDescent="0.2">
      <c r="A1135" s="61"/>
      <c r="B1135" s="61"/>
      <c r="D1135" s="64"/>
      <c r="H1135" s="79">
        <v>39864</v>
      </c>
      <c r="I1135" s="80">
        <v>13.64</v>
      </c>
      <c r="J1135" s="81">
        <v>0</v>
      </c>
      <c r="K1135" s="82">
        <v>13.64</v>
      </c>
    </row>
    <row r="1136" spans="1:11" x14ac:dyDescent="0.2">
      <c r="A1136" s="61"/>
      <c r="B1136" s="61"/>
      <c r="D1136" s="64"/>
      <c r="H1136" s="79">
        <v>39865</v>
      </c>
      <c r="I1136" s="80">
        <v>8902.9599999999991</v>
      </c>
      <c r="J1136" s="81">
        <v>2694.5299999999997</v>
      </c>
      <c r="K1136" s="82">
        <v>11597.49</v>
      </c>
    </row>
    <row r="1137" spans="1:11" x14ac:dyDescent="0.2">
      <c r="A1137" s="61"/>
      <c r="B1137" s="61"/>
      <c r="D1137" s="64"/>
      <c r="H1137" s="79">
        <v>39866</v>
      </c>
      <c r="I1137" s="80">
        <v>420.2</v>
      </c>
      <c r="J1137" s="81">
        <v>11.799999999999999</v>
      </c>
      <c r="K1137" s="82">
        <v>432</v>
      </c>
    </row>
    <row r="1138" spans="1:11" x14ac:dyDescent="0.2">
      <c r="A1138" s="61"/>
      <c r="B1138" s="61"/>
      <c r="D1138" s="64"/>
      <c r="H1138" s="79">
        <v>39867</v>
      </c>
      <c r="I1138" s="80">
        <v>450.34879999999998</v>
      </c>
      <c r="J1138" s="81">
        <v>0</v>
      </c>
      <c r="K1138" s="82">
        <v>450.34879999999998</v>
      </c>
    </row>
    <row r="1139" spans="1:11" x14ac:dyDescent="0.2">
      <c r="A1139" s="61"/>
      <c r="B1139" s="61"/>
      <c r="D1139" s="64"/>
      <c r="H1139" s="79">
        <v>39868</v>
      </c>
      <c r="I1139" s="80">
        <v>540.31999999999994</v>
      </c>
      <c r="J1139" s="81">
        <v>0</v>
      </c>
      <c r="K1139" s="82">
        <v>540.31999999999994</v>
      </c>
    </row>
    <row r="1140" spans="1:11" x14ac:dyDescent="0.2">
      <c r="A1140" s="61"/>
      <c r="B1140" s="61"/>
      <c r="D1140" s="64"/>
      <c r="H1140" s="79">
        <v>39870</v>
      </c>
      <c r="I1140" s="80">
        <v>502.03999999999996</v>
      </c>
      <c r="J1140" s="81">
        <v>0</v>
      </c>
      <c r="K1140" s="82">
        <v>502.03999999999996</v>
      </c>
    </row>
    <row r="1141" spans="1:11" x14ac:dyDescent="0.2">
      <c r="A1141" s="61"/>
      <c r="B1141" s="61"/>
      <c r="D1141" s="64"/>
      <c r="H1141" s="79">
        <v>39871</v>
      </c>
      <c r="I1141" s="80">
        <v>5335.88</v>
      </c>
      <c r="J1141" s="81">
        <v>425.39</v>
      </c>
      <c r="K1141" s="82">
        <v>5761.27</v>
      </c>
    </row>
    <row r="1142" spans="1:11" x14ac:dyDescent="0.2">
      <c r="A1142" s="61"/>
      <c r="B1142" s="61"/>
      <c r="D1142" s="64"/>
      <c r="H1142" s="79">
        <v>39872</v>
      </c>
      <c r="I1142" s="80">
        <v>714.11999999999989</v>
      </c>
      <c r="J1142" s="81">
        <v>150.44999999999999</v>
      </c>
      <c r="K1142" s="82">
        <v>864.56999999999994</v>
      </c>
    </row>
    <row r="1143" spans="1:11" x14ac:dyDescent="0.2">
      <c r="A1143" s="61"/>
      <c r="B1143" s="61"/>
      <c r="D1143" s="64"/>
      <c r="H1143" s="79">
        <v>39873</v>
      </c>
      <c r="I1143" s="80">
        <v>214.71999999999997</v>
      </c>
      <c r="J1143" s="81">
        <v>24.189999999999998</v>
      </c>
      <c r="K1143" s="82">
        <v>238.90999999999997</v>
      </c>
    </row>
    <row r="1144" spans="1:11" x14ac:dyDescent="0.2">
      <c r="A1144" s="61"/>
      <c r="B1144" s="61"/>
      <c r="D1144" s="64"/>
      <c r="H1144" s="79">
        <v>39874</v>
      </c>
      <c r="I1144" s="80">
        <v>9639.52</v>
      </c>
      <c r="J1144" s="81">
        <v>2046.7099999999998</v>
      </c>
      <c r="K1144" s="82">
        <v>11686.23</v>
      </c>
    </row>
    <row r="1145" spans="1:11" x14ac:dyDescent="0.2">
      <c r="A1145" s="61"/>
      <c r="B1145" s="61"/>
      <c r="D1145" s="64"/>
      <c r="H1145" s="79">
        <v>39875</v>
      </c>
      <c r="I1145" s="80">
        <v>114.39999999999999</v>
      </c>
      <c r="J1145" s="81">
        <v>18.88</v>
      </c>
      <c r="K1145" s="82">
        <v>133.28</v>
      </c>
    </row>
    <row r="1146" spans="1:11" x14ac:dyDescent="0.2">
      <c r="A1146" s="61"/>
      <c r="B1146" s="61"/>
      <c r="D1146" s="64"/>
      <c r="H1146" s="79">
        <v>39876</v>
      </c>
      <c r="I1146" s="80">
        <v>18.48</v>
      </c>
      <c r="J1146" s="81">
        <v>0</v>
      </c>
      <c r="K1146" s="82">
        <v>18.48</v>
      </c>
    </row>
    <row r="1147" spans="1:11" x14ac:dyDescent="0.2">
      <c r="A1147" s="61"/>
      <c r="B1147" s="61"/>
      <c r="D1147" s="64"/>
      <c r="H1147" s="79">
        <v>39880</v>
      </c>
      <c r="I1147" s="80">
        <v>2429.1607999999997</v>
      </c>
      <c r="J1147" s="81">
        <v>620.67999999999995</v>
      </c>
      <c r="K1147" s="82">
        <v>3049.8407999999995</v>
      </c>
    </row>
    <row r="1148" spans="1:11" x14ac:dyDescent="0.2">
      <c r="A1148" s="61"/>
      <c r="B1148" s="61"/>
      <c r="D1148" s="64"/>
      <c r="H1148" s="79">
        <v>39881</v>
      </c>
      <c r="I1148" s="80">
        <v>472.89440000000002</v>
      </c>
      <c r="J1148" s="81">
        <v>0</v>
      </c>
      <c r="K1148" s="82">
        <v>472.89440000000002</v>
      </c>
    </row>
    <row r="1149" spans="1:11" x14ac:dyDescent="0.2">
      <c r="A1149" s="61"/>
      <c r="B1149" s="61"/>
      <c r="D1149" s="64"/>
      <c r="H1149" s="79">
        <v>39882</v>
      </c>
      <c r="I1149" s="80">
        <v>18.48</v>
      </c>
      <c r="J1149" s="81">
        <v>12.389999999999999</v>
      </c>
      <c r="K1149" s="82">
        <v>30.869999999999997</v>
      </c>
    </row>
    <row r="1150" spans="1:11" x14ac:dyDescent="0.2">
      <c r="A1150" s="61"/>
      <c r="B1150" s="61"/>
      <c r="D1150" s="64"/>
      <c r="H1150" s="79">
        <v>39884</v>
      </c>
      <c r="I1150" s="80">
        <v>7.48</v>
      </c>
      <c r="J1150" s="81">
        <v>0</v>
      </c>
      <c r="K1150" s="82">
        <v>7.48</v>
      </c>
    </row>
    <row r="1151" spans="1:11" x14ac:dyDescent="0.2">
      <c r="A1151" s="61"/>
      <c r="B1151" s="61"/>
      <c r="D1151" s="64"/>
      <c r="H1151" s="79">
        <v>39885</v>
      </c>
      <c r="I1151" s="80">
        <v>484.30799999999999</v>
      </c>
      <c r="J1151" s="81">
        <v>0</v>
      </c>
      <c r="K1151" s="82">
        <v>484.30799999999999</v>
      </c>
    </row>
    <row r="1152" spans="1:11" x14ac:dyDescent="0.2">
      <c r="A1152" s="61"/>
      <c r="B1152" s="61"/>
      <c r="D1152" s="64"/>
      <c r="H1152" s="79">
        <v>39886</v>
      </c>
      <c r="I1152" s="80">
        <v>212.036</v>
      </c>
      <c r="J1152" s="81">
        <v>0</v>
      </c>
      <c r="K1152" s="82">
        <v>212.036</v>
      </c>
    </row>
    <row r="1153" spans="1:11" x14ac:dyDescent="0.2">
      <c r="A1153" s="61"/>
      <c r="B1153" s="61"/>
      <c r="D1153" s="64"/>
      <c r="H1153" s="79">
        <v>39887</v>
      </c>
      <c r="I1153" s="80">
        <v>211.25280000000001</v>
      </c>
      <c r="J1153" s="81">
        <v>0</v>
      </c>
      <c r="K1153" s="82">
        <v>211.25280000000001</v>
      </c>
    </row>
    <row r="1154" spans="1:11" x14ac:dyDescent="0.2">
      <c r="A1154" s="61"/>
      <c r="B1154" s="61"/>
      <c r="D1154" s="64"/>
      <c r="H1154" s="79">
        <v>39888</v>
      </c>
      <c r="I1154" s="80">
        <v>18.04</v>
      </c>
      <c r="J1154" s="81">
        <v>0</v>
      </c>
      <c r="K1154" s="82">
        <v>18.04</v>
      </c>
    </row>
    <row r="1155" spans="1:11" x14ac:dyDescent="0.2">
      <c r="A1155" s="61"/>
      <c r="B1155" s="61"/>
      <c r="D1155" s="64"/>
      <c r="H1155" s="79">
        <v>39890</v>
      </c>
      <c r="I1155" s="80">
        <v>0</v>
      </c>
      <c r="J1155" s="81">
        <v>17.7</v>
      </c>
      <c r="K1155" s="82">
        <v>17.7</v>
      </c>
    </row>
    <row r="1156" spans="1:11" x14ac:dyDescent="0.2">
      <c r="A1156" s="61"/>
      <c r="B1156" s="61"/>
      <c r="D1156" s="64"/>
      <c r="H1156" s="79">
        <v>39891</v>
      </c>
      <c r="I1156" s="80">
        <v>141.68</v>
      </c>
      <c r="J1156" s="81">
        <v>0</v>
      </c>
      <c r="K1156" s="82">
        <v>141.68</v>
      </c>
    </row>
    <row r="1157" spans="1:11" x14ac:dyDescent="0.2">
      <c r="A1157" s="61"/>
      <c r="B1157" s="61"/>
      <c r="D1157" s="64"/>
      <c r="H1157" s="79">
        <v>39892</v>
      </c>
      <c r="I1157" s="80">
        <v>248.3536</v>
      </c>
      <c r="J1157" s="81">
        <v>0</v>
      </c>
      <c r="K1157" s="82">
        <v>248.3536</v>
      </c>
    </row>
    <row r="1158" spans="1:11" x14ac:dyDescent="0.2">
      <c r="A1158" s="61"/>
      <c r="B1158" s="61"/>
      <c r="D1158" s="64"/>
      <c r="H1158" s="79">
        <v>39893</v>
      </c>
      <c r="I1158" s="80">
        <v>44.879999999999995</v>
      </c>
      <c r="J1158" s="81">
        <v>17.7</v>
      </c>
      <c r="K1158" s="82">
        <v>62.58</v>
      </c>
    </row>
    <row r="1159" spans="1:11" x14ac:dyDescent="0.2">
      <c r="A1159" s="61"/>
      <c r="B1159" s="61"/>
      <c r="D1159" s="64"/>
      <c r="H1159" s="79">
        <v>39894</v>
      </c>
      <c r="I1159" s="80">
        <v>34.32</v>
      </c>
      <c r="J1159" s="81">
        <v>0</v>
      </c>
      <c r="K1159" s="82">
        <v>34.32</v>
      </c>
    </row>
    <row r="1160" spans="1:11" x14ac:dyDescent="0.2">
      <c r="A1160" s="61"/>
      <c r="B1160" s="61"/>
      <c r="D1160" s="64"/>
      <c r="H1160" s="79">
        <v>39898</v>
      </c>
      <c r="I1160" s="80">
        <v>81.84</v>
      </c>
      <c r="J1160" s="81">
        <v>0</v>
      </c>
      <c r="K1160" s="82">
        <v>81.84</v>
      </c>
    </row>
    <row r="1161" spans="1:11" x14ac:dyDescent="0.2">
      <c r="A1161" s="61"/>
      <c r="B1161" s="61"/>
      <c r="D1161" s="64"/>
      <c r="H1161" s="79">
        <v>39899</v>
      </c>
      <c r="I1161" s="80">
        <v>11.44</v>
      </c>
      <c r="J1161" s="81">
        <v>0</v>
      </c>
      <c r="K1161" s="82">
        <v>11.44</v>
      </c>
    </row>
    <row r="1162" spans="1:11" x14ac:dyDescent="0.2">
      <c r="A1162" s="61"/>
      <c r="B1162" s="61"/>
      <c r="D1162" s="64"/>
      <c r="H1162" s="79">
        <v>39900</v>
      </c>
      <c r="I1162" s="80">
        <v>1068.32</v>
      </c>
      <c r="J1162" s="81">
        <v>282.02</v>
      </c>
      <c r="K1162" s="82">
        <v>1350.3400000000001</v>
      </c>
    </row>
    <row r="1163" spans="1:11" x14ac:dyDescent="0.2">
      <c r="A1163" s="61"/>
      <c r="B1163" s="61"/>
      <c r="D1163" s="64"/>
      <c r="H1163" s="79">
        <v>39901</v>
      </c>
      <c r="I1163" s="80">
        <v>6837.2832000000008</v>
      </c>
      <c r="J1163" s="81">
        <v>1057.8699999999999</v>
      </c>
      <c r="K1163" s="82">
        <v>7895.1532000000016</v>
      </c>
    </row>
    <row r="1164" spans="1:11" x14ac:dyDescent="0.2">
      <c r="A1164" s="61"/>
      <c r="B1164" s="61"/>
      <c r="D1164" s="64"/>
      <c r="H1164" s="79">
        <v>39902</v>
      </c>
      <c r="I1164" s="80">
        <v>124.96</v>
      </c>
      <c r="J1164" s="81">
        <v>0</v>
      </c>
      <c r="K1164" s="82">
        <v>124.96</v>
      </c>
    </row>
    <row r="1165" spans="1:11" x14ac:dyDescent="0.2">
      <c r="A1165" s="61"/>
      <c r="B1165" s="61"/>
      <c r="D1165" s="64"/>
      <c r="H1165" s="79">
        <v>39903</v>
      </c>
      <c r="I1165" s="80">
        <v>38.456000000000003</v>
      </c>
      <c r="J1165" s="81">
        <v>34.809999999999995</v>
      </c>
      <c r="K1165" s="82">
        <v>73.265999999999991</v>
      </c>
    </row>
    <row r="1166" spans="1:11" x14ac:dyDescent="0.2">
      <c r="A1166" s="60">
        <v>40138</v>
      </c>
      <c r="B1166" s="40"/>
      <c r="C1166" s="40"/>
      <c r="D1166" s="40"/>
      <c r="H1166" s="60">
        <v>40138</v>
      </c>
      <c r="I1166" s="40">
        <v>17.600000000000001</v>
      </c>
      <c r="J1166" s="40">
        <v>0</v>
      </c>
      <c r="K1166" s="40">
        <v>17.600000000000001</v>
      </c>
    </row>
    <row r="1167" spans="1:11" x14ac:dyDescent="0.2">
      <c r="A1167" s="60">
        <v>40139</v>
      </c>
      <c r="B1167" s="40"/>
      <c r="C1167" s="40"/>
      <c r="D1167" s="40"/>
      <c r="H1167" s="60">
        <v>40139</v>
      </c>
      <c r="I1167" s="40">
        <v>48.400000000000006</v>
      </c>
      <c r="J1167" s="40">
        <v>0</v>
      </c>
      <c r="K1167" s="40">
        <v>48.400000000000006</v>
      </c>
    </row>
    <row r="1168" spans="1:11" x14ac:dyDescent="0.2">
      <c r="A1168" s="60">
        <v>40144</v>
      </c>
      <c r="B1168" s="40"/>
      <c r="C1168" s="42"/>
      <c r="D1168" s="40"/>
      <c r="H1168" s="60">
        <v>40144</v>
      </c>
      <c r="I1168" s="40">
        <v>35.200000000000003</v>
      </c>
      <c r="J1168" s="42">
        <v>0</v>
      </c>
      <c r="K1168" s="40">
        <v>35.200000000000003</v>
      </c>
    </row>
    <row r="1169" spans="1:11" x14ac:dyDescent="0.2">
      <c r="A1169" s="60">
        <v>40145</v>
      </c>
      <c r="B1169" s="40"/>
      <c r="C1169" s="42"/>
      <c r="D1169" s="40"/>
      <c r="H1169" s="60">
        <v>40145</v>
      </c>
      <c r="I1169" s="40">
        <v>72.599999999999994</v>
      </c>
      <c r="J1169" s="42">
        <v>0</v>
      </c>
      <c r="K1169" s="40">
        <v>72.599999999999994</v>
      </c>
    </row>
    <row r="1170" spans="1:11" x14ac:dyDescent="0.2">
      <c r="A1170" s="60">
        <v>40146</v>
      </c>
      <c r="B1170" s="40"/>
      <c r="C1170" s="42"/>
      <c r="D1170" s="40"/>
      <c r="H1170" s="60">
        <v>40146</v>
      </c>
      <c r="I1170" s="40">
        <v>35.200000000000003</v>
      </c>
      <c r="J1170" s="42">
        <v>0</v>
      </c>
      <c r="K1170" s="40">
        <v>35.200000000000003</v>
      </c>
    </row>
    <row r="1171" spans="1:11" x14ac:dyDescent="0.2">
      <c r="A1171" s="60">
        <v>40147</v>
      </c>
      <c r="B1171" s="40"/>
      <c r="C1171" s="42"/>
      <c r="D1171" s="40"/>
      <c r="H1171" s="60">
        <v>40147</v>
      </c>
      <c r="I1171" s="40">
        <v>66</v>
      </c>
      <c r="J1171" s="42">
        <v>0</v>
      </c>
      <c r="K1171" s="40">
        <v>66</v>
      </c>
    </row>
    <row r="1172" spans="1:11" x14ac:dyDescent="0.2">
      <c r="A1172" s="60">
        <v>40179</v>
      </c>
      <c r="B1172" s="40"/>
      <c r="C1172" s="42"/>
      <c r="D1172" s="40"/>
      <c r="H1172" s="60">
        <v>40179</v>
      </c>
      <c r="I1172" s="40">
        <v>366.08000000000004</v>
      </c>
      <c r="J1172" s="42">
        <v>0</v>
      </c>
      <c r="K1172" s="40">
        <v>366.08000000000004</v>
      </c>
    </row>
    <row r="1173" spans="1:11" x14ac:dyDescent="0.2">
      <c r="A1173" s="60">
        <v>40180</v>
      </c>
      <c r="B1173" s="40"/>
      <c r="C1173" s="42"/>
      <c r="D1173" s="40"/>
      <c r="H1173" s="60">
        <v>40180</v>
      </c>
      <c r="I1173" s="40">
        <v>457.50320000000005</v>
      </c>
      <c r="J1173" s="42">
        <v>0</v>
      </c>
      <c r="K1173" s="40">
        <v>457.50320000000005</v>
      </c>
    </row>
    <row r="1174" spans="1:11" x14ac:dyDescent="0.2">
      <c r="A1174" s="60">
        <v>40181</v>
      </c>
      <c r="B1174" s="40"/>
      <c r="C1174" s="42"/>
      <c r="D1174" s="40"/>
      <c r="H1174" s="60">
        <v>40181</v>
      </c>
      <c r="I1174" s="40">
        <v>1236.4528000000003</v>
      </c>
      <c r="J1174" s="42">
        <v>403.56000000000006</v>
      </c>
      <c r="K1174" s="40">
        <v>1640.0128</v>
      </c>
    </row>
    <row r="1175" spans="1:11" x14ac:dyDescent="0.2">
      <c r="A1175" s="60">
        <v>40183</v>
      </c>
      <c r="B1175" s="40"/>
      <c r="C1175" s="42"/>
      <c r="D1175" s="40"/>
      <c r="H1175" s="60">
        <v>40183</v>
      </c>
      <c r="I1175" s="40">
        <v>365.64000000000004</v>
      </c>
      <c r="J1175" s="42">
        <v>0</v>
      </c>
      <c r="K1175" s="40">
        <v>365.64000000000004</v>
      </c>
    </row>
    <row r="1176" spans="1:11" x14ac:dyDescent="0.2">
      <c r="A1176" s="60">
        <v>40184</v>
      </c>
      <c r="B1176" s="40"/>
      <c r="C1176" s="42"/>
      <c r="D1176" s="40"/>
      <c r="H1176" s="60">
        <v>40184</v>
      </c>
      <c r="I1176" s="40">
        <v>1060.2504000000001</v>
      </c>
      <c r="J1176" s="42">
        <v>29.5</v>
      </c>
      <c r="K1176" s="40">
        <v>1089.7504000000001</v>
      </c>
    </row>
    <row r="1177" spans="1:11" x14ac:dyDescent="0.2">
      <c r="A1177" s="60">
        <v>40185</v>
      </c>
      <c r="B1177" s="40"/>
      <c r="C1177" s="42"/>
      <c r="D1177" s="40"/>
      <c r="H1177" s="60">
        <v>40185</v>
      </c>
      <c r="I1177" s="40">
        <v>10948.388000000001</v>
      </c>
      <c r="J1177" s="42">
        <v>3095.73</v>
      </c>
      <c r="K1177" s="40">
        <v>14044.117999999999</v>
      </c>
    </row>
    <row r="1178" spans="1:11" x14ac:dyDescent="0.2">
      <c r="A1178" s="60">
        <v>40186</v>
      </c>
      <c r="B1178" s="40"/>
      <c r="C1178" s="42"/>
      <c r="D1178" s="40"/>
      <c r="H1178" s="60">
        <v>40186</v>
      </c>
      <c r="I1178" s="40">
        <v>2814.8208</v>
      </c>
      <c r="J1178" s="42">
        <v>475.54</v>
      </c>
      <c r="K1178" s="40">
        <v>3290.3607999999999</v>
      </c>
    </row>
    <row r="1179" spans="1:11" x14ac:dyDescent="0.2">
      <c r="A1179" s="60">
        <v>40187</v>
      </c>
      <c r="B1179" s="40"/>
      <c r="C1179" s="42"/>
      <c r="D1179" s="40"/>
      <c r="H1179" s="60">
        <v>40187</v>
      </c>
      <c r="I1179" s="40">
        <v>512.00160000000005</v>
      </c>
      <c r="J1179" s="42">
        <v>48.379999999999995</v>
      </c>
      <c r="K1179" s="40">
        <v>560.38159999999993</v>
      </c>
    </row>
    <row r="1180" spans="1:11" x14ac:dyDescent="0.2">
      <c r="A1180" s="60">
        <v>40188</v>
      </c>
      <c r="B1180" s="40"/>
      <c r="C1180" s="42"/>
      <c r="D1180" s="40"/>
      <c r="H1180" s="60">
        <v>40188</v>
      </c>
      <c r="I1180" s="40">
        <v>668.25440000000003</v>
      </c>
      <c r="J1180" s="42">
        <v>0</v>
      </c>
      <c r="K1180" s="40">
        <v>668.25440000000003</v>
      </c>
    </row>
    <row r="1181" spans="1:11" x14ac:dyDescent="0.2">
      <c r="A1181" s="60">
        <v>40189</v>
      </c>
      <c r="B1181" s="40"/>
      <c r="C1181" s="42"/>
      <c r="D1181" s="40"/>
      <c r="H1181" s="60">
        <v>40189</v>
      </c>
      <c r="I1181" s="40">
        <v>1029.1600000000001</v>
      </c>
      <c r="J1181" s="42">
        <v>46.019999999999996</v>
      </c>
      <c r="K1181" s="40">
        <v>1075.18</v>
      </c>
    </row>
    <row r="1182" spans="1:11" x14ac:dyDescent="0.2">
      <c r="A1182" s="60">
        <v>40190</v>
      </c>
      <c r="B1182" s="40"/>
      <c r="C1182" s="42"/>
      <c r="D1182" s="40"/>
      <c r="H1182" s="60">
        <v>40190</v>
      </c>
      <c r="I1182" s="40">
        <v>187.51920000000001</v>
      </c>
      <c r="J1182" s="42">
        <v>0</v>
      </c>
      <c r="K1182" s="40">
        <v>187.51920000000001</v>
      </c>
    </row>
    <row r="1183" spans="1:11" x14ac:dyDescent="0.2">
      <c r="A1183" s="60">
        <v>40191</v>
      </c>
      <c r="B1183" s="40"/>
      <c r="C1183" s="42"/>
      <c r="D1183" s="40"/>
      <c r="H1183" s="60">
        <v>40191</v>
      </c>
      <c r="I1183" s="40">
        <v>276.47840000000002</v>
      </c>
      <c r="J1183" s="42">
        <v>0</v>
      </c>
      <c r="K1183" s="40">
        <v>276.47840000000002</v>
      </c>
    </row>
    <row r="1184" spans="1:11" x14ac:dyDescent="0.2">
      <c r="A1184" s="60">
        <v>40192</v>
      </c>
      <c r="B1184" s="40"/>
      <c r="C1184" s="42"/>
      <c r="D1184" s="40"/>
      <c r="H1184" s="60">
        <v>40192</v>
      </c>
      <c r="I1184" s="40">
        <v>459.84399999999994</v>
      </c>
      <c r="J1184" s="42">
        <v>0</v>
      </c>
      <c r="K1184" s="40">
        <v>459.84399999999994</v>
      </c>
    </row>
    <row r="1185" spans="1:11" x14ac:dyDescent="0.2">
      <c r="A1185" s="60">
        <v>40193</v>
      </c>
      <c r="B1185" s="40"/>
      <c r="C1185" s="42"/>
      <c r="D1185" s="40"/>
      <c r="H1185" s="60">
        <v>40193</v>
      </c>
      <c r="I1185" s="40">
        <v>984.72</v>
      </c>
      <c r="J1185" s="42">
        <v>27.139999999999997</v>
      </c>
      <c r="K1185" s="40">
        <v>1011.8600000000001</v>
      </c>
    </row>
    <row r="1186" spans="1:11" x14ac:dyDescent="0.2">
      <c r="A1186" s="60">
        <v>40194</v>
      </c>
      <c r="B1186" s="40"/>
      <c r="C1186" s="42"/>
      <c r="D1186" s="40"/>
      <c r="H1186" s="60">
        <v>40194</v>
      </c>
      <c r="I1186" s="40">
        <v>293.964</v>
      </c>
      <c r="J1186" s="42">
        <v>0</v>
      </c>
      <c r="K1186" s="40">
        <v>293.964</v>
      </c>
    </row>
    <row r="1187" spans="1:11" x14ac:dyDescent="0.2">
      <c r="A1187" s="60">
        <v>40195</v>
      </c>
      <c r="B1187" s="40"/>
      <c r="C1187" s="42"/>
      <c r="D1187" s="40"/>
      <c r="H1187" s="60">
        <v>40195</v>
      </c>
      <c r="I1187" s="40">
        <v>480.53280000000001</v>
      </c>
      <c r="J1187" s="42">
        <v>221.24999999999997</v>
      </c>
      <c r="K1187" s="40">
        <v>701.78280000000007</v>
      </c>
    </row>
    <row r="1188" spans="1:11" x14ac:dyDescent="0.2">
      <c r="A1188" s="60">
        <v>40196</v>
      </c>
      <c r="B1188" s="40"/>
      <c r="C1188" s="42"/>
      <c r="D1188" s="40"/>
      <c r="H1188" s="60">
        <v>40196</v>
      </c>
      <c r="I1188" s="40">
        <v>850.71360000000004</v>
      </c>
      <c r="J1188" s="42">
        <v>0</v>
      </c>
      <c r="K1188" s="40">
        <v>850.71360000000004</v>
      </c>
    </row>
    <row r="1189" spans="1:11" x14ac:dyDescent="0.2">
      <c r="A1189" s="60">
        <v>40197</v>
      </c>
      <c r="B1189" s="40"/>
      <c r="C1189" s="42"/>
      <c r="D1189" s="40"/>
      <c r="H1189" s="60">
        <v>40197</v>
      </c>
      <c r="I1189" s="40">
        <v>468.6352</v>
      </c>
      <c r="J1189" s="42">
        <v>0</v>
      </c>
      <c r="K1189" s="40">
        <v>468.6352</v>
      </c>
    </row>
    <row r="1190" spans="1:11" x14ac:dyDescent="0.2">
      <c r="A1190" s="60">
        <v>40198</v>
      </c>
      <c r="B1190" s="40"/>
      <c r="C1190" s="42"/>
      <c r="D1190" s="40"/>
      <c r="H1190" s="60">
        <v>40198</v>
      </c>
      <c r="I1190" s="40">
        <v>55.404800000000002</v>
      </c>
      <c r="J1190" s="42">
        <v>0</v>
      </c>
      <c r="K1190" s="40">
        <v>55.404800000000002</v>
      </c>
    </row>
    <row r="1191" spans="1:11" x14ac:dyDescent="0.2">
      <c r="A1191" s="60">
        <v>40199</v>
      </c>
      <c r="B1191" s="40"/>
      <c r="C1191" s="42"/>
      <c r="D1191" s="40"/>
      <c r="H1191" s="60">
        <v>40199</v>
      </c>
      <c r="I1191" s="40">
        <v>41.36</v>
      </c>
      <c r="J1191" s="42">
        <v>0</v>
      </c>
      <c r="K1191" s="40">
        <v>41.36</v>
      </c>
    </row>
    <row r="1192" spans="1:11" x14ac:dyDescent="0.2">
      <c r="A1192" s="60">
        <v>40200</v>
      </c>
      <c r="B1192" s="40"/>
      <c r="C1192" s="42"/>
      <c r="D1192" s="40"/>
      <c r="H1192" s="60">
        <v>40200</v>
      </c>
      <c r="I1192" s="40">
        <v>688.16000000000008</v>
      </c>
      <c r="J1192" s="42">
        <v>0</v>
      </c>
      <c r="K1192" s="40">
        <v>688.16000000000008</v>
      </c>
    </row>
    <row r="1193" spans="1:11" x14ac:dyDescent="0.2">
      <c r="A1193" s="60">
        <v>40201</v>
      </c>
      <c r="B1193" s="40"/>
      <c r="C1193" s="42"/>
      <c r="D1193" s="40"/>
      <c r="H1193" s="60">
        <v>40201</v>
      </c>
      <c r="I1193" s="40">
        <v>68.895200000000003</v>
      </c>
      <c r="J1193" s="42">
        <v>0</v>
      </c>
      <c r="K1193" s="40">
        <v>68.895200000000003</v>
      </c>
    </row>
    <row r="1194" spans="1:11" x14ac:dyDescent="0.2">
      <c r="A1194" s="60">
        <v>40202</v>
      </c>
      <c r="B1194" s="40"/>
      <c r="C1194" s="42"/>
      <c r="D1194" s="40"/>
      <c r="H1194" s="60">
        <v>40202</v>
      </c>
      <c r="I1194" s="40">
        <v>55.281600000000005</v>
      </c>
      <c r="J1194" s="42">
        <v>0</v>
      </c>
      <c r="K1194" s="40">
        <v>55.281600000000005</v>
      </c>
    </row>
    <row r="1195" spans="1:11" x14ac:dyDescent="0.2">
      <c r="A1195" s="60">
        <v>40203</v>
      </c>
      <c r="B1195" s="40"/>
      <c r="C1195" s="42"/>
      <c r="D1195" s="40"/>
      <c r="H1195" s="60">
        <v>40203</v>
      </c>
      <c r="I1195" s="40">
        <v>1846.5479999999998</v>
      </c>
      <c r="J1195" s="42">
        <v>506.80999999999995</v>
      </c>
      <c r="K1195" s="40">
        <v>2353.3580000000002</v>
      </c>
    </row>
    <row r="1196" spans="1:11" x14ac:dyDescent="0.2">
      <c r="A1196" s="60">
        <v>40204</v>
      </c>
      <c r="B1196" s="40"/>
      <c r="C1196" s="42"/>
      <c r="D1196" s="40"/>
      <c r="H1196" s="60">
        <v>40204</v>
      </c>
      <c r="I1196" s="40">
        <v>339.11679999999996</v>
      </c>
      <c r="J1196" s="42">
        <v>15.34</v>
      </c>
      <c r="K1196" s="40">
        <v>354.45679999999999</v>
      </c>
    </row>
    <row r="1197" spans="1:11" x14ac:dyDescent="0.2">
      <c r="A1197" s="60">
        <v>40205</v>
      </c>
      <c r="B1197" s="40"/>
      <c r="C1197" s="42"/>
      <c r="D1197" s="40"/>
      <c r="H1197" s="60">
        <v>40205</v>
      </c>
      <c r="I1197" s="40">
        <v>106.6648</v>
      </c>
      <c r="J1197" s="42">
        <v>0</v>
      </c>
      <c r="K1197" s="40">
        <v>106.6648</v>
      </c>
    </row>
    <row r="1198" spans="1:11" x14ac:dyDescent="0.2">
      <c r="A1198" s="60">
        <v>40206</v>
      </c>
      <c r="B1198" s="40"/>
      <c r="C1198" s="42"/>
      <c r="D1198" s="40"/>
      <c r="H1198" s="60">
        <v>40206</v>
      </c>
      <c r="I1198" s="40">
        <v>79.2</v>
      </c>
      <c r="J1198" s="42">
        <v>0</v>
      </c>
      <c r="K1198" s="40">
        <v>79.2</v>
      </c>
    </row>
    <row r="1199" spans="1:11" x14ac:dyDescent="0.2">
      <c r="A1199" s="60">
        <v>40207</v>
      </c>
      <c r="B1199" s="40"/>
      <c r="C1199" s="42"/>
      <c r="D1199" s="40"/>
      <c r="H1199" s="60">
        <v>40207</v>
      </c>
      <c r="I1199" s="40">
        <v>125.73439999999999</v>
      </c>
      <c r="J1199" s="42">
        <v>0</v>
      </c>
      <c r="K1199" s="40">
        <v>125.73439999999999</v>
      </c>
    </row>
    <row r="1200" spans="1:11" x14ac:dyDescent="0.2">
      <c r="A1200" s="60">
        <v>40208</v>
      </c>
      <c r="B1200" s="40"/>
      <c r="C1200" s="42"/>
      <c r="D1200" s="40"/>
      <c r="H1200" s="60">
        <v>40208</v>
      </c>
      <c r="I1200" s="40">
        <v>2318.1840000000002</v>
      </c>
      <c r="J1200" s="42">
        <v>858.44999999999982</v>
      </c>
      <c r="K1200" s="40">
        <v>3176.634</v>
      </c>
    </row>
    <row r="1201" spans="1:11" x14ac:dyDescent="0.2">
      <c r="A1201" s="60">
        <v>40209</v>
      </c>
      <c r="B1201" s="40"/>
      <c r="C1201" s="42"/>
      <c r="D1201" s="40"/>
      <c r="H1201" s="60">
        <v>40209</v>
      </c>
      <c r="I1201" s="40">
        <v>340.63040000000001</v>
      </c>
      <c r="J1201" s="42">
        <v>0</v>
      </c>
      <c r="K1201" s="40">
        <v>340.63040000000001</v>
      </c>
    </row>
    <row r="1202" spans="1:11" x14ac:dyDescent="0.2">
      <c r="A1202" s="60">
        <v>40210</v>
      </c>
      <c r="B1202" s="40"/>
      <c r="C1202" s="42"/>
      <c r="D1202" s="40"/>
      <c r="H1202" s="60">
        <v>40210</v>
      </c>
      <c r="I1202" s="40">
        <v>752.4</v>
      </c>
      <c r="J1202" s="42">
        <v>455.47999999999996</v>
      </c>
      <c r="K1202" s="40">
        <v>1207.8800000000001</v>
      </c>
    </row>
    <row r="1203" spans="1:11" x14ac:dyDescent="0.2">
      <c r="A1203" s="60">
        <v>40211</v>
      </c>
      <c r="B1203" s="40"/>
      <c r="C1203" s="42"/>
      <c r="D1203" s="40"/>
      <c r="H1203" s="60">
        <v>40211</v>
      </c>
      <c r="I1203" s="40">
        <v>5407.9519999999993</v>
      </c>
      <c r="J1203" s="42">
        <v>1487.39</v>
      </c>
      <c r="K1203" s="40">
        <v>6895.3420000000006</v>
      </c>
    </row>
    <row r="1204" spans="1:11" x14ac:dyDescent="0.2">
      <c r="A1204" s="60">
        <v>40212</v>
      </c>
      <c r="B1204" s="40"/>
      <c r="C1204" s="42"/>
      <c r="D1204" s="40"/>
      <c r="H1204" s="60">
        <v>40212</v>
      </c>
      <c r="I1204" s="40">
        <v>184.90559999999999</v>
      </c>
      <c r="J1204" s="42">
        <v>0</v>
      </c>
      <c r="K1204" s="40">
        <v>184.90559999999999</v>
      </c>
    </row>
    <row r="1205" spans="1:11" x14ac:dyDescent="0.2">
      <c r="A1205" s="60">
        <v>40213</v>
      </c>
      <c r="B1205" s="40"/>
      <c r="C1205" s="42"/>
      <c r="D1205" s="40"/>
      <c r="H1205" s="60">
        <v>40213</v>
      </c>
      <c r="I1205" s="40">
        <v>343.94799999999998</v>
      </c>
      <c r="J1205" s="42">
        <v>0</v>
      </c>
      <c r="K1205" s="40">
        <v>343.94799999999998</v>
      </c>
    </row>
    <row r="1206" spans="1:11" x14ac:dyDescent="0.2">
      <c r="A1206" s="60">
        <v>40214</v>
      </c>
      <c r="B1206" s="40"/>
      <c r="C1206" s="42"/>
      <c r="D1206" s="40"/>
      <c r="H1206" s="60">
        <v>40214</v>
      </c>
      <c r="I1206" s="40">
        <v>132.572</v>
      </c>
      <c r="J1206" s="42">
        <v>0</v>
      </c>
      <c r="K1206" s="40">
        <v>132.572</v>
      </c>
    </row>
    <row r="1207" spans="1:11" x14ac:dyDescent="0.2">
      <c r="A1207" s="60">
        <v>40215</v>
      </c>
      <c r="B1207" s="40"/>
      <c r="C1207" s="42"/>
      <c r="D1207" s="40"/>
      <c r="H1207" s="60">
        <v>40215</v>
      </c>
      <c r="I1207" s="40">
        <v>37.6464</v>
      </c>
      <c r="J1207" s="42">
        <v>0</v>
      </c>
      <c r="K1207" s="40">
        <v>37.6464</v>
      </c>
    </row>
    <row r="1208" spans="1:11" x14ac:dyDescent="0.2">
      <c r="A1208" s="60">
        <v>40216</v>
      </c>
      <c r="B1208" s="40"/>
      <c r="C1208" s="42"/>
      <c r="D1208" s="40"/>
      <c r="H1208" s="60">
        <v>40216</v>
      </c>
      <c r="I1208" s="40">
        <v>112.2968</v>
      </c>
      <c r="J1208" s="42">
        <v>0</v>
      </c>
      <c r="K1208" s="40">
        <v>112.2968</v>
      </c>
    </row>
    <row r="1209" spans="1:11" x14ac:dyDescent="0.2">
      <c r="A1209" s="60">
        <v>40217</v>
      </c>
      <c r="B1209" s="40"/>
      <c r="C1209" s="42"/>
      <c r="D1209" s="40"/>
      <c r="H1209" s="60">
        <v>40217</v>
      </c>
      <c r="I1209" s="40">
        <v>3497.5248000000001</v>
      </c>
      <c r="J1209" s="42">
        <v>1119.23</v>
      </c>
      <c r="K1209" s="40">
        <v>4616.7548000000006</v>
      </c>
    </row>
    <row r="1210" spans="1:11" x14ac:dyDescent="0.2">
      <c r="A1210" s="60">
        <v>40218</v>
      </c>
      <c r="B1210" s="40"/>
      <c r="C1210" s="42"/>
      <c r="D1210" s="40"/>
      <c r="H1210" s="60">
        <v>40218</v>
      </c>
      <c r="I1210" s="40">
        <v>8879.6840000000011</v>
      </c>
      <c r="J1210" s="42">
        <v>2651.4599999999996</v>
      </c>
      <c r="K1210" s="40">
        <v>11531.144</v>
      </c>
    </row>
    <row r="1211" spans="1:11" x14ac:dyDescent="0.2">
      <c r="A1211" s="60">
        <v>40219</v>
      </c>
      <c r="B1211" s="40"/>
      <c r="C1211" s="42"/>
      <c r="D1211" s="40"/>
      <c r="H1211" s="60">
        <v>40219</v>
      </c>
      <c r="I1211" s="40">
        <v>1618.0559999999998</v>
      </c>
      <c r="J1211" s="42">
        <v>120.94999999999999</v>
      </c>
      <c r="K1211" s="40">
        <v>1739.0059999999999</v>
      </c>
    </row>
    <row r="1212" spans="1:11" x14ac:dyDescent="0.2">
      <c r="A1212" s="60">
        <v>40220</v>
      </c>
      <c r="B1212" s="40"/>
      <c r="C1212" s="42"/>
      <c r="D1212" s="40"/>
      <c r="H1212" s="60">
        <v>40220</v>
      </c>
      <c r="I1212" s="40">
        <v>1017.7728000000001</v>
      </c>
      <c r="J1212" s="42">
        <v>0</v>
      </c>
      <c r="K1212" s="40">
        <v>1017.7728000000001</v>
      </c>
    </row>
    <row r="1213" spans="1:11" x14ac:dyDescent="0.2">
      <c r="A1213" s="60">
        <v>40221</v>
      </c>
      <c r="B1213" s="40"/>
      <c r="C1213" s="42"/>
      <c r="D1213" s="40"/>
      <c r="H1213" s="60">
        <v>40221</v>
      </c>
      <c r="I1213" s="40">
        <v>631.62880000000007</v>
      </c>
      <c r="J1213" s="42">
        <v>118</v>
      </c>
      <c r="K1213" s="40">
        <v>749.62880000000007</v>
      </c>
    </row>
    <row r="1214" spans="1:11" x14ac:dyDescent="0.2">
      <c r="A1214" s="60">
        <v>40222</v>
      </c>
      <c r="B1214" s="40"/>
      <c r="C1214" s="42"/>
      <c r="D1214" s="40"/>
      <c r="H1214" s="60">
        <v>40222</v>
      </c>
      <c r="I1214" s="40">
        <v>274.12</v>
      </c>
      <c r="J1214" s="42">
        <v>0</v>
      </c>
      <c r="K1214" s="40">
        <v>274.12</v>
      </c>
    </row>
    <row r="1215" spans="1:11" x14ac:dyDescent="0.2">
      <c r="A1215" s="60">
        <v>40223</v>
      </c>
      <c r="B1215" s="40"/>
      <c r="C1215" s="42"/>
      <c r="D1215" s="40"/>
      <c r="H1215" s="60">
        <v>40223</v>
      </c>
      <c r="I1215" s="40">
        <v>145.57840000000002</v>
      </c>
      <c r="J1215" s="42">
        <v>0</v>
      </c>
      <c r="K1215" s="40">
        <v>145.57840000000002</v>
      </c>
    </row>
    <row r="1216" spans="1:11" x14ac:dyDescent="0.2">
      <c r="A1216" s="60">
        <v>40224</v>
      </c>
      <c r="B1216" s="40"/>
      <c r="C1216" s="42"/>
      <c r="D1216" s="40"/>
      <c r="H1216" s="60">
        <v>40224</v>
      </c>
      <c r="I1216" s="40">
        <v>3755.9632000000001</v>
      </c>
      <c r="J1216" s="42">
        <v>1026.01</v>
      </c>
      <c r="K1216" s="40">
        <v>4781.9731999999995</v>
      </c>
    </row>
    <row r="1217" spans="1:11" x14ac:dyDescent="0.2">
      <c r="A1217" s="60">
        <v>40225</v>
      </c>
      <c r="B1217" s="40"/>
      <c r="C1217" s="42"/>
      <c r="D1217" s="40"/>
      <c r="H1217" s="60">
        <v>40225</v>
      </c>
      <c r="I1217" s="40">
        <v>1198.6920000000002</v>
      </c>
      <c r="J1217" s="42">
        <v>0</v>
      </c>
      <c r="K1217" s="40">
        <v>1198.6920000000002</v>
      </c>
    </row>
    <row r="1218" spans="1:11" x14ac:dyDescent="0.2">
      <c r="A1218" s="60">
        <v>40226</v>
      </c>
      <c r="B1218" s="40"/>
      <c r="C1218" s="42"/>
      <c r="D1218" s="40"/>
      <c r="H1218" s="60">
        <v>40226</v>
      </c>
      <c r="I1218" s="40">
        <v>329.428</v>
      </c>
      <c r="J1218" s="42">
        <v>165.2</v>
      </c>
      <c r="K1218" s="40">
        <v>494.62799999999999</v>
      </c>
    </row>
    <row r="1219" spans="1:11" x14ac:dyDescent="0.2">
      <c r="A1219" s="60">
        <v>40227</v>
      </c>
      <c r="B1219" s="40"/>
      <c r="C1219" s="42"/>
      <c r="D1219" s="40"/>
      <c r="H1219" s="60">
        <v>40227</v>
      </c>
      <c r="I1219" s="40">
        <v>89.671999999999997</v>
      </c>
      <c r="J1219" s="42">
        <v>0</v>
      </c>
      <c r="K1219" s="40">
        <v>89.671999999999997</v>
      </c>
    </row>
    <row r="1220" spans="1:11" x14ac:dyDescent="0.2">
      <c r="A1220" s="60">
        <v>40228</v>
      </c>
      <c r="B1220" s="40"/>
      <c r="C1220" s="42"/>
      <c r="D1220" s="40"/>
      <c r="H1220" s="60">
        <v>40228</v>
      </c>
      <c r="I1220" s="40">
        <v>8.8000000000000007</v>
      </c>
      <c r="J1220" s="42">
        <v>0</v>
      </c>
      <c r="K1220" s="40">
        <v>8.8000000000000007</v>
      </c>
    </row>
    <row r="1221" spans="1:11" x14ac:dyDescent="0.2">
      <c r="A1221" s="60">
        <v>40229</v>
      </c>
      <c r="B1221" s="40"/>
      <c r="C1221" s="42"/>
      <c r="D1221" s="40"/>
      <c r="H1221" s="60">
        <v>40229</v>
      </c>
      <c r="I1221" s="40">
        <v>1771.0000000000002</v>
      </c>
      <c r="J1221" s="42">
        <v>601.20999999999992</v>
      </c>
      <c r="K1221" s="40">
        <v>2372.21</v>
      </c>
    </row>
    <row r="1222" spans="1:11" x14ac:dyDescent="0.2">
      <c r="A1222" s="60">
        <v>40230</v>
      </c>
      <c r="B1222" s="40"/>
      <c r="C1222" s="42"/>
      <c r="D1222" s="40"/>
      <c r="H1222" s="60">
        <v>40230</v>
      </c>
      <c r="I1222" s="40">
        <v>506.58960000000002</v>
      </c>
      <c r="J1222" s="42">
        <v>63.72</v>
      </c>
      <c r="K1222" s="40">
        <v>570.30960000000005</v>
      </c>
    </row>
    <row r="1223" spans="1:11" x14ac:dyDescent="0.2">
      <c r="A1223" s="60">
        <v>40231</v>
      </c>
      <c r="B1223" s="40"/>
      <c r="C1223" s="42"/>
      <c r="D1223" s="40"/>
      <c r="H1223" s="60">
        <v>40231</v>
      </c>
      <c r="I1223" s="40">
        <v>7681.467200000001</v>
      </c>
      <c r="J1223" s="42">
        <v>1390.04</v>
      </c>
      <c r="K1223" s="40">
        <v>9071.5072</v>
      </c>
    </row>
    <row r="1224" spans="1:11" x14ac:dyDescent="0.2">
      <c r="A1224" s="60">
        <v>40232</v>
      </c>
      <c r="B1224" s="40"/>
      <c r="C1224" s="42"/>
      <c r="D1224" s="40"/>
      <c r="H1224" s="60">
        <v>40232</v>
      </c>
      <c r="I1224" s="40">
        <v>692.45439999999985</v>
      </c>
      <c r="J1224" s="42">
        <v>201.77999999999997</v>
      </c>
      <c r="K1224" s="40">
        <v>894.23439999999994</v>
      </c>
    </row>
    <row r="1225" spans="1:11" x14ac:dyDescent="0.2">
      <c r="A1225" s="60">
        <v>40233</v>
      </c>
      <c r="B1225" s="40"/>
      <c r="C1225" s="42"/>
      <c r="D1225" s="40"/>
      <c r="H1225" s="60">
        <v>40233</v>
      </c>
      <c r="I1225" s="40">
        <v>6341.9312</v>
      </c>
      <c r="J1225" s="42">
        <v>1731.06</v>
      </c>
      <c r="K1225" s="40">
        <v>8072.9911999999995</v>
      </c>
    </row>
    <row r="1226" spans="1:11" x14ac:dyDescent="0.2">
      <c r="A1226" s="60">
        <v>40234</v>
      </c>
      <c r="B1226" s="40"/>
      <c r="C1226" s="42"/>
      <c r="D1226" s="40"/>
      <c r="H1226" s="60">
        <v>40234</v>
      </c>
      <c r="I1226" s="40">
        <v>534.75839999999994</v>
      </c>
      <c r="J1226" s="42">
        <v>59</v>
      </c>
      <c r="K1226" s="40">
        <v>593.75839999999994</v>
      </c>
    </row>
    <row r="1227" spans="1:11" x14ac:dyDescent="0.2">
      <c r="A1227" s="60">
        <v>40235</v>
      </c>
      <c r="B1227" s="40"/>
      <c r="C1227" s="42"/>
      <c r="D1227" s="40"/>
      <c r="H1227" s="60">
        <v>40235</v>
      </c>
      <c r="I1227" s="40">
        <v>398.32319999999999</v>
      </c>
      <c r="J1227" s="42">
        <v>47.79</v>
      </c>
      <c r="K1227" s="40">
        <v>446.11319999999995</v>
      </c>
    </row>
    <row r="1228" spans="1:11" x14ac:dyDescent="0.2">
      <c r="A1228" s="60">
        <v>40236</v>
      </c>
      <c r="B1228" s="40"/>
      <c r="C1228" s="42"/>
      <c r="D1228" s="40"/>
      <c r="H1228" s="60">
        <v>40236</v>
      </c>
      <c r="I1228" s="40">
        <v>1191.3880000000001</v>
      </c>
      <c r="J1228" s="42">
        <v>0</v>
      </c>
      <c r="K1228" s="40">
        <v>1191.3880000000001</v>
      </c>
    </row>
    <row r="1229" spans="1:11" x14ac:dyDescent="0.2">
      <c r="A1229" s="60">
        <v>40237</v>
      </c>
      <c r="B1229" s="40"/>
      <c r="C1229" s="42"/>
      <c r="D1229" s="40"/>
      <c r="H1229" s="60">
        <v>40237</v>
      </c>
      <c r="I1229" s="40">
        <v>1164.0816</v>
      </c>
      <c r="J1229" s="42">
        <v>366.39</v>
      </c>
      <c r="K1229" s="40">
        <v>1530.4716000000001</v>
      </c>
    </row>
    <row r="1230" spans="1:11" x14ac:dyDescent="0.2">
      <c r="A1230" s="60">
        <v>40238</v>
      </c>
      <c r="B1230" s="40"/>
      <c r="C1230" s="42"/>
      <c r="D1230" s="40"/>
      <c r="H1230" s="60">
        <v>40238</v>
      </c>
      <c r="I1230" s="40">
        <v>516.79759999999999</v>
      </c>
      <c r="J1230" s="42">
        <v>0</v>
      </c>
      <c r="K1230" s="40">
        <v>516.79759999999999</v>
      </c>
    </row>
    <row r="1231" spans="1:11" x14ac:dyDescent="0.2">
      <c r="A1231" s="60">
        <v>40239</v>
      </c>
      <c r="B1231" s="40"/>
      <c r="C1231" s="42"/>
      <c r="D1231" s="40"/>
      <c r="H1231" s="60">
        <v>40239</v>
      </c>
      <c r="I1231" s="40">
        <v>404.32480000000004</v>
      </c>
      <c r="J1231" s="42">
        <v>0</v>
      </c>
      <c r="K1231" s="40">
        <v>404.32480000000004</v>
      </c>
    </row>
    <row r="1232" spans="1:11" x14ac:dyDescent="0.2">
      <c r="A1232" s="60">
        <v>40240</v>
      </c>
      <c r="B1232" s="40"/>
      <c r="C1232" s="42"/>
      <c r="D1232" s="40"/>
      <c r="H1232" s="60">
        <v>40240</v>
      </c>
      <c r="I1232" s="40">
        <v>291.01600000000002</v>
      </c>
      <c r="J1232" s="42">
        <v>0</v>
      </c>
      <c r="K1232" s="40">
        <v>291.01600000000002</v>
      </c>
    </row>
    <row r="1233" spans="1:11" x14ac:dyDescent="0.2">
      <c r="A1233" s="60">
        <v>40241</v>
      </c>
      <c r="B1233" s="40"/>
      <c r="C1233" s="42"/>
      <c r="D1233" s="40"/>
      <c r="H1233" s="60">
        <v>40241</v>
      </c>
      <c r="I1233" s="40">
        <v>252.95600000000002</v>
      </c>
      <c r="J1233" s="42">
        <v>0</v>
      </c>
      <c r="K1233" s="40">
        <v>252.95600000000002</v>
      </c>
    </row>
    <row r="1234" spans="1:11" x14ac:dyDescent="0.2">
      <c r="A1234" s="60">
        <v>40242</v>
      </c>
      <c r="B1234" s="40"/>
      <c r="C1234" s="42"/>
      <c r="D1234" s="40"/>
      <c r="H1234" s="60">
        <v>40242</v>
      </c>
      <c r="I1234" s="40">
        <v>513.5856</v>
      </c>
      <c r="J1234" s="42">
        <v>0</v>
      </c>
      <c r="K1234" s="40">
        <v>513.5856</v>
      </c>
    </row>
    <row r="1235" spans="1:11" x14ac:dyDescent="0.2">
      <c r="A1235" s="60">
        <v>40243</v>
      </c>
      <c r="B1235" s="40"/>
      <c r="C1235" s="42"/>
      <c r="D1235" s="40"/>
      <c r="H1235" s="60">
        <v>40243</v>
      </c>
      <c r="I1235" s="40">
        <v>569.56239999999991</v>
      </c>
      <c r="J1235" s="42">
        <v>0</v>
      </c>
      <c r="K1235" s="40">
        <v>569.56239999999991</v>
      </c>
    </row>
    <row r="1236" spans="1:11" x14ac:dyDescent="0.2">
      <c r="A1236" s="60">
        <v>40244</v>
      </c>
      <c r="B1236" s="40"/>
      <c r="C1236" s="42"/>
      <c r="D1236" s="40"/>
      <c r="H1236" s="60">
        <v>40244</v>
      </c>
      <c r="I1236" s="40">
        <v>552.96559999999999</v>
      </c>
      <c r="J1236" s="42">
        <v>0</v>
      </c>
      <c r="K1236" s="40">
        <v>552.96559999999999</v>
      </c>
    </row>
    <row r="1237" spans="1:11" x14ac:dyDescent="0.2">
      <c r="A1237" s="60">
        <v>40245</v>
      </c>
      <c r="B1237" s="40"/>
      <c r="C1237" s="42"/>
      <c r="D1237" s="40"/>
      <c r="H1237" s="60">
        <v>40245</v>
      </c>
      <c r="I1237" s="40">
        <v>310.62240000000003</v>
      </c>
      <c r="J1237" s="42">
        <v>0</v>
      </c>
      <c r="K1237" s="40">
        <v>310.62240000000003</v>
      </c>
    </row>
    <row r="1238" spans="1:11" x14ac:dyDescent="0.2">
      <c r="A1238" s="60">
        <v>40246</v>
      </c>
      <c r="B1238" s="40"/>
      <c r="C1238" s="42"/>
      <c r="D1238" s="40"/>
      <c r="H1238" s="60">
        <v>40246</v>
      </c>
      <c r="I1238" s="40">
        <v>62.409599999999998</v>
      </c>
      <c r="J1238" s="42">
        <v>0</v>
      </c>
      <c r="K1238" s="40">
        <v>62.409599999999998</v>
      </c>
    </row>
    <row r="1239" spans="1:11" x14ac:dyDescent="0.2">
      <c r="A1239" s="60">
        <v>40247</v>
      </c>
      <c r="B1239" s="40"/>
      <c r="C1239" s="42"/>
      <c r="D1239" s="40"/>
      <c r="H1239" s="60">
        <v>40247</v>
      </c>
      <c r="I1239" s="40">
        <v>52.8</v>
      </c>
      <c r="J1239" s="42">
        <v>0</v>
      </c>
      <c r="K1239" s="40">
        <v>52.8</v>
      </c>
    </row>
    <row r="1240" spans="1:11" x14ac:dyDescent="0.2">
      <c r="A1240" s="60">
        <v>40248</v>
      </c>
      <c r="B1240" s="40"/>
      <c r="C1240" s="42"/>
      <c r="D1240" s="40"/>
      <c r="H1240" s="60">
        <v>40248</v>
      </c>
      <c r="I1240" s="40">
        <v>1.3728</v>
      </c>
      <c r="J1240" s="42">
        <v>0</v>
      </c>
      <c r="K1240" s="40">
        <v>1.3728</v>
      </c>
    </row>
    <row r="1241" spans="1:11" x14ac:dyDescent="0.2">
      <c r="A1241" s="60">
        <v>40249</v>
      </c>
      <c r="B1241" s="40"/>
      <c r="C1241" s="42"/>
      <c r="D1241" s="40"/>
      <c r="H1241" s="60">
        <v>40249</v>
      </c>
      <c r="I1241" s="40">
        <v>2.4024000000000001</v>
      </c>
      <c r="J1241" s="42">
        <v>0</v>
      </c>
      <c r="K1241" s="40">
        <v>2.4024000000000001</v>
      </c>
    </row>
    <row r="1242" spans="1:11" x14ac:dyDescent="0.2">
      <c r="A1242" s="60">
        <v>40250</v>
      </c>
      <c r="B1242" s="40"/>
      <c r="C1242" s="42"/>
      <c r="D1242" s="40"/>
      <c r="H1242" s="60">
        <v>40250</v>
      </c>
      <c r="I1242" s="40">
        <v>39.1248</v>
      </c>
      <c r="J1242" s="42">
        <v>0</v>
      </c>
      <c r="K1242" s="40">
        <v>39.1248</v>
      </c>
    </row>
    <row r="1243" spans="1:11" x14ac:dyDescent="0.2">
      <c r="A1243" s="60">
        <v>40251</v>
      </c>
      <c r="B1243" s="40"/>
      <c r="C1243" s="42"/>
      <c r="D1243" s="40"/>
      <c r="H1243" s="60">
        <v>40251</v>
      </c>
      <c r="I1243" s="40">
        <v>40.128</v>
      </c>
      <c r="J1243" s="42">
        <v>0</v>
      </c>
      <c r="K1243" s="40">
        <v>40.128</v>
      </c>
    </row>
    <row r="1244" spans="1:11" x14ac:dyDescent="0.2">
      <c r="A1244" s="60">
        <v>40254</v>
      </c>
      <c r="B1244" s="40"/>
      <c r="C1244" s="42"/>
      <c r="D1244" s="40"/>
      <c r="H1244" s="60">
        <v>40254</v>
      </c>
      <c r="I1244" s="40">
        <v>117.05760000000001</v>
      </c>
      <c r="J1244" s="42">
        <v>0</v>
      </c>
      <c r="K1244" s="40">
        <v>117.05760000000001</v>
      </c>
    </row>
    <row r="1245" spans="1:11" x14ac:dyDescent="0.2">
      <c r="A1245" s="60">
        <v>40257</v>
      </c>
      <c r="B1245" s="40"/>
      <c r="C1245" s="42"/>
      <c r="D1245" s="40"/>
      <c r="H1245" s="50">
        <v>40257</v>
      </c>
      <c r="I1245" s="36">
        <v>3854.7872000000007</v>
      </c>
      <c r="J1245" s="37">
        <v>1292.6899999999998</v>
      </c>
      <c r="K1245" s="38">
        <v>5147.4772000000003</v>
      </c>
    </row>
    <row r="1246" spans="1:11" x14ac:dyDescent="0.2">
      <c r="A1246" s="60">
        <v>40258</v>
      </c>
      <c r="B1246" s="40"/>
      <c r="C1246" s="42"/>
      <c r="D1246" s="40"/>
      <c r="H1246" s="51">
        <v>40258</v>
      </c>
      <c r="I1246" s="41">
        <v>22</v>
      </c>
      <c r="J1246" s="42">
        <v>0</v>
      </c>
      <c r="K1246" s="43">
        <v>22</v>
      </c>
    </row>
    <row r="1247" spans="1:11" x14ac:dyDescent="0.2">
      <c r="A1247" s="60">
        <v>40259</v>
      </c>
      <c r="B1247" s="40"/>
      <c r="C1247" s="42"/>
      <c r="D1247" s="40"/>
      <c r="H1247" s="51">
        <v>40259</v>
      </c>
      <c r="I1247" s="41">
        <v>263.89439999999996</v>
      </c>
      <c r="J1247" s="42">
        <v>0</v>
      </c>
      <c r="K1247" s="43">
        <v>263.89439999999996</v>
      </c>
    </row>
    <row r="1248" spans="1:11" x14ac:dyDescent="0.2">
      <c r="A1248" s="60">
        <v>40260</v>
      </c>
      <c r="B1248" s="40"/>
      <c r="C1248" s="42"/>
      <c r="D1248" s="40"/>
      <c r="H1248" s="51">
        <v>40260</v>
      </c>
      <c r="I1248" s="41">
        <v>243.37279999999998</v>
      </c>
      <c r="J1248" s="42">
        <v>0</v>
      </c>
      <c r="K1248" s="43">
        <v>243.37279999999998</v>
      </c>
    </row>
    <row r="1249" spans="1:11" x14ac:dyDescent="0.2">
      <c r="A1249" s="60">
        <v>40261</v>
      </c>
      <c r="B1249" s="40"/>
      <c r="C1249" s="42"/>
      <c r="D1249" s="40"/>
      <c r="H1249" s="51">
        <v>40261</v>
      </c>
      <c r="I1249" s="41">
        <v>26.84</v>
      </c>
      <c r="J1249" s="42">
        <v>0</v>
      </c>
      <c r="K1249" s="43">
        <v>26.84</v>
      </c>
    </row>
    <row r="1250" spans="1:11" x14ac:dyDescent="0.2">
      <c r="A1250" s="60">
        <v>40264</v>
      </c>
      <c r="B1250" s="40"/>
      <c r="C1250" s="42"/>
      <c r="D1250" s="40"/>
      <c r="H1250" s="51">
        <v>40264</v>
      </c>
      <c r="I1250" s="41">
        <v>160.46799999999999</v>
      </c>
      <c r="J1250" s="42">
        <v>0</v>
      </c>
      <c r="K1250" s="43">
        <v>160.46799999999999</v>
      </c>
    </row>
    <row r="1251" spans="1:11" x14ac:dyDescent="0.2">
      <c r="A1251" s="60">
        <v>40265</v>
      </c>
      <c r="B1251" s="40"/>
      <c r="C1251" s="42"/>
      <c r="D1251" s="40"/>
      <c r="H1251" s="51">
        <v>40265</v>
      </c>
      <c r="I1251" s="41">
        <v>168.08</v>
      </c>
      <c r="J1251" s="42">
        <v>0</v>
      </c>
      <c r="K1251" s="43">
        <v>168.08</v>
      </c>
    </row>
    <row r="1252" spans="1:11" x14ac:dyDescent="0.2">
      <c r="A1252" s="60">
        <v>40266</v>
      </c>
      <c r="B1252" s="40"/>
      <c r="C1252" s="42"/>
      <c r="D1252" s="40"/>
      <c r="H1252" s="51">
        <v>40266</v>
      </c>
      <c r="I1252" s="41">
        <v>190.93360000000001</v>
      </c>
      <c r="J1252" s="42">
        <v>0</v>
      </c>
      <c r="K1252" s="43">
        <v>190.93360000000001</v>
      </c>
    </row>
    <row r="1253" spans="1:11" x14ac:dyDescent="0.2">
      <c r="A1253" s="60">
        <v>40267</v>
      </c>
      <c r="B1253" s="40"/>
      <c r="C1253" s="42"/>
      <c r="D1253" s="40"/>
      <c r="H1253" s="51">
        <v>40267</v>
      </c>
      <c r="I1253" s="41">
        <v>424.03679999999997</v>
      </c>
      <c r="J1253" s="42">
        <v>0</v>
      </c>
      <c r="K1253" s="43">
        <v>424.03679999999997</v>
      </c>
    </row>
    <row r="1254" spans="1:11" x14ac:dyDescent="0.2">
      <c r="A1254" s="60">
        <v>40497</v>
      </c>
      <c r="B1254" s="40"/>
      <c r="C1254" s="42"/>
      <c r="D1254" s="40"/>
      <c r="E1254" s="52"/>
      <c r="F1254" s="42"/>
      <c r="G1254" s="42"/>
      <c r="H1254" s="51">
        <v>40497</v>
      </c>
      <c r="I1254" s="41">
        <v>244.11199999999999</v>
      </c>
      <c r="J1254" s="42">
        <v>0</v>
      </c>
      <c r="K1254" s="43">
        <v>244.11199999999999</v>
      </c>
    </row>
    <row r="1255" spans="1:11" x14ac:dyDescent="0.2">
      <c r="A1255" s="60">
        <v>40500</v>
      </c>
      <c r="B1255" s="40"/>
      <c r="C1255" s="42"/>
      <c r="D1255" s="40"/>
      <c r="E1255" s="52"/>
      <c r="F1255" s="42"/>
      <c r="G1255" s="42"/>
      <c r="H1255" s="51">
        <v>40500</v>
      </c>
      <c r="I1255" s="41">
        <v>227.74400000000003</v>
      </c>
      <c r="J1255" s="42">
        <v>0</v>
      </c>
      <c r="K1255" s="43">
        <v>227.74400000000003</v>
      </c>
    </row>
    <row r="1256" spans="1:11" x14ac:dyDescent="0.2">
      <c r="A1256" s="60">
        <v>40502</v>
      </c>
      <c r="B1256" s="40"/>
      <c r="C1256" s="42"/>
      <c r="D1256" s="40"/>
      <c r="E1256" s="52"/>
      <c r="F1256" s="42"/>
      <c r="G1256" s="42"/>
      <c r="H1256" s="51">
        <v>40502</v>
      </c>
      <c r="I1256" s="41">
        <v>34.671999999999997</v>
      </c>
      <c r="J1256" s="42">
        <v>0</v>
      </c>
      <c r="K1256" s="43">
        <v>34.671999999999997</v>
      </c>
    </row>
    <row r="1257" spans="1:11" x14ac:dyDescent="0.2">
      <c r="A1257" s="60">
        <v>40505</v>
      </c>
      <c r="B1257" s="40"/>
      <c r="C1257" s="42"/>
      <c r="D1257" s="40"/>
      <c r="E1257" s="52"/>
      <c r="F1257" s="42"/>
      <c r="G1257" s="42"/>
      <c r="H1257" s="51">
        <v>40505</v>
      </c>
      <c r="I1257" s="41">
        <v>354.464</v>
      </c>
      <c r="J1257" s="42">
        <v>0</v>
      </c>
      <c r="K1257" s="43">
        <v>354.464</v>
      </c>
    </row>
    <row r="1258" spans="1:11" x14ac:dyDescent="0.2">
      <c r="A1258" s="60">
        <v>40506</v>
      </c>
      <c r="B1258" s="40"/>
      <c r="C1258" s="42"/>
      <c r="D1258" s="40"/>
      <c r="E1258" s="52"/>
      <c r="F1258" s="42"/>
      <c r="G1258" s="42"/>
      <c r="H1258" s="51">
        <v>40506</v>
      </c>
      <c r="I1258" s="41">
        <v>22</v>
      </c>
      <c r="J1258" s="42">
        <v>0</v>
      </c>
      <c r="K1258" s="43">
        <v>22</v>
      </c>
    </row>
    <row r="1259" spans="1:11" x14ac:dyDescent="0.2">
      <c r="A1259" s="60">
        <v>40507</v>
      </c>
      <c r="B1259" s="40"/>
      <c r="C1259" s="42"/>
      <c r="D1259" s="40"/>
      <c r="E1259" s="52"/>
      <c r="F1259" s="42"/>
      <c r="G1259" s="42"/>
      <c r="H1259" s="51">
        <v>40507</v>
      </c>
      <c r="I1259" s="41">
        <v>8.8000000000000007</v>
      </c>
      <c r="J1259" s="42">
        <v>0</v>
      </c>
      <c r="K1259" s="43">
        <v>8.8000000000000007</v>
      </c>
    </row>
    <row r="1260" spans="1:11" x14ac:dyDescent="0.2">
      <c r="A1260" s="60">
        <v>40508</v>
      </c>
      <c r="B1260" s="40"/>
      <c r="C1260" s="42"/>
      <c r="D1260" s="40"/>
      <c r="E1260" s="52"/>
      <c r="F1260" s="42"/>
      <c r="G1260" s="42"/>
      <c r="H1260" s="51">
        <v>40508</v>
      </c>
      <c r="I1260" s="41">
        <v>77.792000000000002</v>
      </c>
      <c r="J1260" s="42">
        <v>0</v>
      </c>
      <c r="K1260" s="43">
        <v>77.792000000000002</v>
      </c>
    </row>
    <row r="1261" spans="1:11" x14ac:dyDescent="0.2">
      <c r="A1261" s="60">
        <v>40509</v>
      </c>
      <c r="B1261" s="40"/>
      <c r="C1261" s="42"/>
      <c r="D1261" s="40"/>
      <c r="E1261" s="52"/>
      <c r="F1261" s="42"/>
      <c r="G1261" s="42"/>
      <c r="H1261" s="51">
        <v>40509</v>
      </c>
      <c r="I1261" s="41">
        <v>23.936</v>
      </c>
      <c r="J1261" s="42">
        <v>0</v>
      </c>
      <c r="K1261" s="43">
        <v>23.936</v>
      </c>
    </row>
    <row r="1262" spans="1:11" x14ac:dyDescent="0.2">
      <c r="A1262" s="60">
        <v>40510</v>
      </c>
      <c r="B1262" s="40"/>
      <c r="C1262" s="42"/>
      <c r="D1262" s="40"/>
      <c r="E1262" s="52"/>
      <c r="F1262" s="42"/>
      <c r="G1262" s="42"/>
      <c r="H1262" s="51">
        <v>40510</v>
      </c>
      <c r="I1262" s="41">
        <v>231.88</v>
      </c>
      <c r="J1262" s="42">
        <v>0</v>
      </c>
      <c r="K1262" s="43">
        <v>231.88</v>
      </c>
    </row>
    <row r="1263" spans="1:11" x14ac:dyDescent="0.2">
      <c r="A1263" s="60">
        <v>40512</v>
      </c>
      <c r="B1263" s="40"/>
      <c r="C1263" s="42"/>
      <c r="D1263" s="40"/>
      <c r="E1263" s="52"/>
      <c r="F1263" s="42"/>
      <c r="G1263" s="42"/>
      <c r="H1263" s="51">
        <v>40512</v>
      </c>
      <c r="I1263" s="41">
        <v>821.92000000000007</v>
      </c>
      <c r="J1263" s="42">
        <v>5.8999999999999995</v>
      </c>
      <c r="K1263" s="43">
        <v>827.82</v>
      </c>
    </row>
    <row r="1264" spans="1:11" x14ac:dyDescent="0.2">
      <c r="A1264" s="60">
        <v>40513</v>
      </c>
      <c r="B1264" s="40"/>
      <c r="C1264" s="42"/>
      <c r="D1264" s="40"/>
      <c r="E1264" s="52"/>
      <c r="F1264" s="42"/>
      <c r="G1264" s="42"/>
      <c r="H1264" s="51">
        <v>40513</v>
      </c>
      <c r="I1264" s="41">
        <v>120.4192</v>
      </c>
      <c r="J1264" s="42">
        <v>11.209999999999999</v>
      </c>
      <c r="K1264" s="43">
        <v>131.6292</v>
      </c>
    </row>
    <row r="1265" spans="1:11" x14ac:dyDescent="0.2">
      <c r="A1265" s="60">
        <v>40515</v>
      </c>
      <c r="B1265" s="40"/>
      <c r="C1265" s="42"/>
      <c r="D1265" s="40"/>
      <c r="E1265" s="52"/>
      <c r="F1265" s="42"/>
      <c r="G1265" s="42"/>
      <c r="H1265" s="51">
        <v>40515</v>
      </c>
      <c r="I1265" s="41">
        <v>47.731200000000001</v>
      </c>
      <c r="J1265" s="42">
        <v>0</v>
      </c>
      <c r="K1265" s="43">
        <v>47.731200000000001</v>
      </c>
    </row>
    <row r="1266" spans="1:11" x14ac:dyDescent="0.2">
      <c r="A1266" s="60">
        <v>40516</v>
      </c>
      <c r="B1266" s="40"/>
      <c r="C1266" s="42"/>
      <c r="D1266" s="40"/>
      <c r="E1266" s="52"/>
      <c r="F1266" s="42"/>
      <c r="G1266" s="42"/>
      <c r="H1266" s="51">
        <v>40516</v>
      </c>
      <c r="I1266" s="41">
        <v>1568.864</v>
      </c>
      <c r="J1266" s="42">
        <v>380.54999999999995</v>
      </c>
      <c r="K1266" s="43">
        <v>1949.4140000000002</v>
      </c>
    </row>
    <row r="1267" spans="1:11" x14ac:dyDescent="0.2">
      <c r="A1267" s="60">
        <v>40517</v>
      </c>
      <c r="B1267" s="40"/>
      <c r="C1267" s="42"/>
      <c r="D1267" s="40"/>
      <c r="E1267" s="52"/>
      <c r="F1267" s="42"/>
      <c r="G1267" s="42"/>
      <c r="H1267" s="51">
        <v>40517</v>
      </c>
      <c r="I1267" s="41">
        <v>232.32000000000002</v>
      </c>
      <c r="J1267" s="42">
        <v>0</v>
      </c>
      <c r="K1267" s="43">
        <v>232.32000000000002</v>
      </c>
    </row>
    <row r="1268" spans="1:11" x14ac:dyDescent="0.2">
      <c r="A1268" s="60">
        <v>40518</v>
      </c>
      <c r="B1268" s="40"/>
      <c r="C1268" s="42"/>
      <c r="D1268" s="40"/>
      <c r="E1268" s="52"/>
      <c r="F1268" s="42"/>
      <c r="G1268" s="42"/>
      <c r="H1268" s="51">
        <v>40518</v>
      </c>
      <c r="I1268" s="41">
        <v>126.71999999999998</v>
      </c>
      <c r="J1268" s="42">
        <v>37.76</v>
      </c>
      <c r="K1268" s="43">
        <v>164.48</v>
      </c>
    </row>
    <row r="1269" spans="1:11" x14ac:dyDescent="0.2">
      <c r="A1269" s="60">
        <v>40519</v>
      </c>
      <c r="B1269" s="40"/>
      <c r="C1269" s="42"/>
      <c r="D1269" s="40"/>
      <c r="E1269" s="52"/>
      <c r="F1269" s="42"/>
      <c r="G1269" s="42"/>
      <c r="H1269" s="51">
        <v>40519</v>
      </c>
      <c r="I1269" s="41">
        <v>128.92000000000002</v>
      </c>
      <c r="J1269" s="42">
        <v>0</v>
      </c>
      <c r="K1269" s="43">
        <v>128.92000000000002</v>
      </c>
    </row>
    <row r="1270" spans="1:11" x14ac:dyDescent="0.2">
      <c r="A1270" s="60">
        <v>40520</v>
      </c>
      <c r="B1270" s="40"/>
      <c r="C1270" s="42"/>
      <c r="D1270" s="40"/>
      <c r="E1270" s="52"/>
      <c r="F1270" s="42"/>
      <c r="G1270" s="42"/>
      <c r="H1270" s="51">
        <v>40520</v>
      </c>
      <c r="I1270" s="41">
        <v>57.64</v>
      </c>
      <c r="J1270" s="42">
        <v>0</v>
      </c>
      <c r="K1270" s="43">
        <v>57.64</v>
      </c>
    </row>
    <row r="1271" spans="1:11" x14ac:dyDescent="0.2">
      <c r="A1271" s="60">
        <v>40521</v>
      </c>
      <c r="B1271" s="40"/>
      <c r="C1271" s="42"/>
      <c r="D1271" s="40"/>
      <c r="E1271" s="52"/>
      <c r="F1271" s="42"/>
      <c r="G1271" s="42"/>
      <c r="H1271" s="51">
        <v>40521</v>
      </c>
      <c r="I1271" s="41">
        <v>377.34400000000005</v>
      </c>
      <c r="J1271" s="42">
        <v>182.9</v>
      </c>
      <c r="K1271" s="43">
        <v>560.24400000000003</v>
      </c>
    </row>
    <row r="1272" spans="1:11" x14ac:dyDescent="0.2">
      <c r="A1272" s="60">
        <v>40522</v>
      </c>
      <c r="B1272" s="40"/>
      <c r="C1272" s="42"/>
      <c r="D1272" s="40"/>
      <c r="E1272" s="52"/>
      <c r="F1272" s="42"/>
      <c r="G1272" s="42"/>
      <c r="H1272" s="51">
        <v>40522</v>
      </c>
      <c r="I1272" s="41">
        <v>137.67599999999999</v>
      </c>
      <c r="J1272" s="42">
        <v>0</v>
      </c>
      <c r="K1272" s="43">
        <v>137.67599999999999</v>
      </c>
    </row>
    <row r="1273" spans="1:11" x14ac:dyDescent="0.2">
      <c r="A1273" s="60">
        <v>40523</v>
      </c>
      <c r="B1273" s="40"/>
      <c r="C1273" s="42"/>
      <c r="D1273" s="40"/>
      <c r="E1273" s="52"/>
      <c r="F1273" s="42"/>
      <c r="G1273" s="42"/>
      <c r="H1273" s="51">
        <v>40523</v>
      </c>
      <c r="I1273" s="41">
        <v>23.759999999999998</v>
      </c>
      <c r="J1273" s="42">
        <v>0</v>
      </c>
      <c r="K1273" s="43">
        <v>23.759999999999998</v>
      </c>
    </row>
    <row r="1274" spans="1:11" x14ac:dyDescent="0.2">
      <c r="A1274" s="60">
        <v>40524</v>
      </c>
      <c r="B1274" s="40"/>
      <c r="C1274" s="42"/>
      <c r="D1274" s="40"/>
      <c r="E1274" s="52"/>
      <c r="F1274" s="42"/>
      <c r="G1274" s="42"/>
      <c r="H1274" s="51">
        <v>40524</v>
      </c>
      <c r="I1274" s="41">
        <v>418</v>
      </c>
      <c r="J1274" s="42">
        <v>103.25</v>
      </c>
      <c r="K1274" s="43">
        <v>521.25</v>
      </c>
    </row>
    <row r="1275" spans="1:11" x14ac:dyDescent="0.2">
      <c r="A1275" s="60">
        <v>40526</v>
      </c>
      <c r="B1275" s="40"/>
      <c r="C1275" s="42"/>
      <c r="D1275" s="40"/>
      <c r="E1275" s="52"/>
      <c r="F1275" s="42"/>
      <c r="G1275" s="42"/>
      <c r="H1275" s="51">
        <v>40526</v>
      </c>
      <c r="I1275" s="41">
        <v>26.4</v>
      </c>
      <c r="J1275" s="42">
        <v>0</v>
      </c>
      <c r="K1275" s="43">
        <v>26.4</v>
      </c>
    </row>
    <row r="1276" spans="1:11" x14ac:dyDescent="0.2">
      <c r="A1276" s="60">
        <v>40532</v>
      </c>
      <c r="B1276" s="40"/>
      <c r="C1276" s="42"/>
      <c r="D1276" s="40"/>
      <c r="E1276" s="52"/>
      <c r="F1276" s="42"/>
      <c r="G1276" s="42"/>
      <c r="H1276" s="51">
        <v>40532</v>
      </c>
      <c r="I1276" s="41">
        <v>40.04</v>
      </c>
      <c r="J1276" s="42">
        <v>0</v>
      </c>
      <c r="K1276" s="43">
        <v>40.04</v>
      </c>
    </row>
    <row r="1277" spans="1:11" x14ac:dyDescent="0.2">
      <c r="A1277" s="60">
        <v>40533</v>
      </c>
      <c r="B1277" s="40"/>
      <c r="C1277" s="42"/>
      <c r="D1277" s="40"/>
      <c r="E1277" s="52"/>
      <c r="F1277" s="42"/>
      <c r="G1277" s="42"/>
      <c r="H1277" s="51">
        <v>40533</v>
      </c>
      <c r="I1277" s="41">
        <v>414.04</v>
      </c>
      <c r="J1277" s="42">
        <v>171.69</v>
      </c>
      <c r="K1277" s="43">
        <v>585.73</v>
      </c>
    </row>
    <row r="1278" spans="1:11" x14ac:dyDescent="0.2">
      <c r="A1278" s="60">
        <v>40534</v>
      </c>
      <c r="B1278" s="40"/>
      <c r="C1278" s="42"/>
      <c r="D1278" s="40"/>
      <c r="E1278" s="52"/>
      <c r="F1278" s="42"/>
      <c r="G1278" s="42"/>
      <c r="H1278" s="51">
        <v>40534</v>
      </c>
      <c r="I1278" s="41">
        <v>126.28</v>
      </c>
      <c r="J1278" s="42">
        <v>39.53</v>
      </c>
      <c r="K1278" s="43">
        <v>165.81</v>
      </c>
    </row>
    <row r="1279" spans="1:11" x14ac:dyDescent="0.2">
      <c r="A1279" s="60">
        <v>40535</v>
      </c>
      <c r="B1279" s="40"/>
      <c r="C1279" s="42"/>
      <c r="D1279" s="40"/>
      <c r="E1279" s="52"/>
      <c r="F1279" s="42"/>
      <c r="G1279" s="42"/>
      <c r="H1279" s="51">
        <v>40535</v>
      </c>
      <c r="I1279" s="41">
        <v>14.361600000000001</v>
      </c>
      <c r="J1279" s="42">
        <v>0</v>
      </c>
      <c r="K1279" s="43">
        <v>14.361600000000001</v>
      </c>
    </row>
    <row r="1280" spans="1:11" x14ac:dyDescent="0.2">
      <c r="A1280" s="60">
        <v>40536</v>
      </c>
      <c r="B1280" s="40"/>
      <c r="C1280" s="42"/>
      <c r="D1280" s="40"/>
      <c r="E1280" s="52"/>
      <c r="F1280" s="42"/>
      <c r="G1280" s="42"/>
      <c r="H1280" s="51">
        <v>40536</v>
      </c>
      <c r="I1280" s="41">
        <v>21.12</v>
      </c>
      <c r="J1280" s="42">
        <v>0</v>
      </c>
      <c r="K1280" s="43">
        <v>21.12</v>
      </c>
    </row>
    <row r="1281" spans="1:11" x14ac:dyDescent="0.2">
      <c r="A1281" s="60">
        <v>40537</v>
      </c>
      <c r="B1281" s="40"/>
      <c r="C1281" s="42"/>
      <c r="D1281" s="40"/>
      <c r="E1281" s="52"/>
      <c r="F1281" s="42"/>
      <c r="G1281" s="42"/>
      <c r="H1281" s="51">
        <v>40537</v>
      </c>
      <c r="I1281" s="41">
        <v>18.1632</v>
      </c>
      <c r="J1281" s="42">
        <v>0</v>
      </c>
      <c r="K1281" s="43">
        <v>18.1632</v>
      </c>
    </row>
    <row r="1282" spans="1:11" x14ac:dyDescent="0.2">
      <c r="A1282" s="60">
        <v>40538</v>
      </c>
      <c r="B1282" s="40"/>
      <c r="C1282" s="42"/>
      <c r="D1282" s="40"/>
      <c r="E1282" s="52"/>
      <c r="F1282" s="42"/>
      <c r="G1282" s="42"/>
      <c r="H1282" s="51">
        <v>40538</v>
      </c>
      <c r="I1282" s="41">
        <v>47.564000000000007</v>
      </c>
      <c r="J1282" s="42">
        <v>0</v>
      </c>
      <c r="K1282" s="43">
        <v>47.564000000000007</v>
      </c>
    </row>
    <row r="1283" spans="1:11" x14ac:dyDescent="0.2">
      <c r="A1283" s="60">
        <v>40539</v>
      </c>
      <c r="B1283" s="40"/>
      <c r="C1283" s="42"/>
      <c r="D1283" s="40"/>
      <c r="E1283" s="52"/>
      <c r="F1283" s="42"/>
      <c r="G1283" s="42"/>
      <c r="H1283" s="51">
        <v>40539</v>
      </c>
      <c r="I1283" s="41">
        <v>43.551200000000001</v>
      </c>
      <c r="J1283" s="42">
        <v>0</v>
      </c>
      <c r="K1283" s="43">
        <v>43.551200000000001</v>
      </c>
    </row>
    <row r="1284" spans="1:11" x14ac:dyDescent="0.2">
      <c r="A1284" s="60">
        <v>40540</v>
      </c>
      <c r="B1284" s="40"/>
      <c r="C1284" s="42"/>
      <c r="D1284" s="40"/>
      <c r="E1284" s="52"/>
      <c r="F1284" s="42"/>
      <c r="G1284" s="42"/>
      <c r="H1284" s="51">
        <v>40540</v>
      </c>
      <c r="I1284" s="41">
        <v>8.6240000000000006</v>
      </c>
      <c r="J1284" s="42">
        <v>0</v>
      </c>
      <c r="K1284" s="43">
        <v>8.6240000000000006</v>
      </c>
    </row>
    <row r="1285" spans="1:11" x14ac:dyDescent="0.2">
      <c r="A1285" s="60">
        <v>40543</v>
      </c>
      <c r="B1285" s="40"/>
      <c r="C1285" s="42"/>
      <c r="D1285" s="40"/>
      <c r="E1285" s="52"/>
      <c r="F1285" s="42"/>
      <c r="G1285" s="42"/>
      <c r="H1285" s="51">
        <v>40543</v>
      </c>
      <c r="I1285" s="41">
        <v>20497.056800000002</v>
      </c>
      <c r="J1285" s="42">
        <v>4641.53</v>
      </c>
      <c r="K1285" s="43">
        <v>25138.586800000001</v>
      </c>
    </row>
    <row r="1286" spans="1:11" x14ac:dyDescent="0.2">
      <c r="A1286" s="86">
        <v>40544</v>
      </c>
      <c r="B1286" s="40"/>
      <c r="C1286" s="42"/>
      <c r="D1286" s="40"/>
      <c r="H1286" s="73">
        <v>40544</v>
      </c>
      <c r="I1286" s="41">
        <v>70.400000000000006</v>
      </c>
      <c r="J1286" s="42">
        <v>0</v>
      </c>
      <c r="K1286" s="43">
        <v>70.400000000000006</v>
      </c>
    </row>
    <row r="1287" spans="1:11" x14ac:dyDescent="0.2">
      <c r="A1287" s="52">
        <v>40545</v>
      </c>
      <c r="B1287" s="42"/>
      <c r="C1287" s="42"/>
      <c r="D1287" s="42"/>
      <c r="H1287" s="73">
        <v>40545</v>
      </c>
      <c r="I1287" s="41">
        <v>88</v>
      </c>
      <c r="J1287" s="42">
        <v>0</v>
      </c>
      <c r="K1287" s="43">
        <v>88</v>
      </c>
    </row>
    <row r="1288" spans="1:11" x14ac:dyDescent="0.2">
      <c r="A1288" s="52">
        <v>40546</v>
      </c>
      <c r="B1288" s="42"/>
      <c r="C1288" s="42"/>
      <c r="D1288" s="42"/>
      <c r="H1288" s="73">
        <v>40546</v>
      </c>
      <c r="I1288" s="41">
        <v>88</v>
      </c>
      <c r="J1288" s="42">
        <v>0</v>
      </c>
      <c r="K1288" s="43">
        <v>88</v>
      </c>
    </row>
    <row r="1289" spans="1:11" x14ac:dyDescent="0.2">
      <c r="A1289" s="52">
        <v>40547</v>
      </c>
      <c r="B1289" s="42"/>
      <c r="C1289" s="42"/>
      <c r="D1289" s="42"/>
      <c r="H1289" s="73">
        <v>40547</v>
      </c>
      <c r="I1289" s="41">
        <v>311.26479999999998</v>
      </c>
      <c r="J1289" s="42">
        <v>165.2</v>
      </c>
      <c r="K1289" s="43">
        <v>476.46480000000003</v>
      </c>
    </row>
    <row r="1290" spans="1:11" x14ac:dyDescent="0.2">
      <c r="A1290" s="52">
        <v>40548</v>
      </c>
      <c r="B1290" s="42"/>
      <c r="C1290" s="42"/>
      <c r="D1290" s="42"/>
      <c r="H1290" s="73">
        <v>40548</v>
      </c>
      <c r="I1290" s="41">
        <v>615.64800000000002</v>
      </c>
      <c r="J1290" s="42">
        <v>193.51999999999998</v>
      </c>
      <c r="K1290" s="43">
        <v>809.16799999999989</v>
      </c>
    </row>
    <row r="1291" spans="1:11" x14ac:dyDescent="0.2">
      <c r="A1291" s="52">
        <v>40549</v>
      </c>
      <c r="B1291" s="42"/>
      <c r="C1291" s="42"/>
      <c r="D1291" s="42"/>
      <c r="H1291" s="73">
        <v>40549</v>
      </c>
      <c r="I1291" s="41">
        <v>116.6</v>
      </c>
      <c r="J1291" s="42">
        <v>0</v>
      </c>
      <c r="K1291" s="43">
        <v>116.6</v>
      </c>
    </row>
    <row r="1292" spans="1:11" x14ac:dyDescent="0.2">
      <c r="A1292" s="52">
        <v>40550</v>
      </c>
      <c r="B1292" s="42"/>
      <c r="C1292" s="42"/>
      <c r="D1292" s="42"/>
      <c r="H1292" s="73">
        <v>40550</v>
      </c>
      <c r="I1292" s="41">
        <v>276.3904</v>
      </c>
      <c r="J1292" s="42">
        <v>128.03</v>
      </c>
      <c r="K1292" s="43">
        <v>404.42040000000003</v>
      </c>
    </row>
    <row r="1293" spans="1:11" x14ac:dyDescent="0.2">
      <c r="A1293" s="52">
        <v>40551</v>
      </c>
      <c r="B1293" s="42"/>
      <c r="C1293" s="42"/>
      <c r="D1293" s="42"/>
      <c r="H1293" s="73">
        <v>40551</v>
      </c>
      <c r="I1293" s="41">
        <v>160.6</v>
      </c>
      <c r="J1293" s="42">
        <v>0</v>
      </c>
      <c r="K1293" s="43">
        <v>160.6</v>
      </c>
    </row>
    <row r="1294" spans="1:11" x14ac:dyDescent="0.2">
      <c r="A1294" s="52">
        <v>40552</v>
      </c>
      <c r="B1294" s="42"/>
      <c r="C1294" s="42"/>
      <c r="D1294" s="42"/>
      <c r="H1294" s="73">
        <v>40552</v>
      </c>
      <c r="I1294" s="41">
        <v>136.4</v>
      </c>
      <c r="J1294" s="42">
        <v>0</v>
      </c>
      <c r="K1294" s="43">
        <v>136.4</v>
      </c>
    </row>
    <row r="1295" spans="1:11" x14ac:dyDescent="0.2">
      <c r="A1295" s="52">
        <v>40553</v>
      </c>
      <c r="B1295" s="42"/>
      <c r="C1295" s="42"/>
      <c r="D1295" s="42"/>
      <c r="H1295" s="73">
        <v>40553</v>
      </c>
      <c r="I1295" s="41">
        <v>948.53440000000001</v>
      </c>
      <c r="J1295" s="42">
        <v>282.02</v>
      </c>
      <c r="K1295" s="43">
        <v>1230.5544000000002</v>
      </c>
    </row>
    <row r="1296" spans="1:11" x14ac:dyDescent="0.2">
      <c r="A1296" s="52">
        <v>40554</v>
      </c>
      <c r="B1296" s="42"/>
      <c r="C1296" s="42"/>
      <c r="D1296" s="42"/>
      <c r="H1296" s="73">
        <v>40554</v>
      </c>
      <c r="I1296" s="41">
        <v>1643.62</v>
      </c>
      <c r="J1296" s="42">
        <v>719.80000000000007</v>
      </c>
      <c r="K1296" s="43">
        <v>2363.42</v>
      </c>
    </row>
    <row r="1297" spans="1:11" x14ac:dyDescent="0.2">
      <c r="A1297" s="52">
        <v>40555</v>
      </c>
      <c r="B1297" s="42"/>
      <c r="C1297" s="42"/>
      <c r="D1297" s="42"/>
      <c r="H1297" s="73">
        <v>40555</v>
      </c>
      <c r="I1297" s="41">
        <v>176</v>
      </c>
      <c r="J1297" s="42">
        <v>0</v>
      </c>
      <c r="K1297" s="43">
        <v>176</v>
      </c>
    </row>
    <row r="1298" spans="1:11" x14ac:dyDescent="0.2">
      <c r="A1298" s="52">
        <v>40556</v>
      </c>
      <c r="B1298" s="42"/>
      <c r="C1298" s="42"/>
      <c r="D1298" s="42"/>
      <c r="H1298" s="73">
        <v>40556</v>
      </c>
      <c r="I1298" s="41">
        <v>586.46720000000005</v>
      </c>
      <c r="J1298" s="42">
        <v>179.95</v>
      </c>
      <c r="K1298" s="43">
        <v>766.41719999999998</v>
      </c>
    </row>
    <row r="1299" spans="1:11" x14ac:dyDescent="0.2">
      <c r="A1299" s="52">
        <v>40557</v>
      </c>
      <c r="B1299" s="42"/>
      <c r="C1299" s="42"/>
      <c r="D1299" s="42"/>
      <c r="H1299" s="73">
        <v>40557</v>
      </c>
      <c r="I1299" s="41">
        <v>403.42719999999997</v>
      </c>
      <c r="J1299" s="42">
        <v>238.95</v>
      </c>
      <c r="K1299" s="43">
        <v>642.37720000000002</v>
      </c>
    </row>
    <row r="1300" spans="1:11" x14ac:dyDescent="0.2">
      <c r="A1300" s="52">
        <v>40558</v>
      </c>
      <c r="B1300" s="42"/>
      <c r="C1300" s="42"/>
      <c r="D1300" s="42"/>
      <c r="H1300" s="73">
        <v>40558</v>
      </c>
      <c r="I1300" s="41">
        <v>378.4</v>
      </c>
      <c r="J1300" s="42">
        <v>0</v>
      </c>
      <c r="K1300" s="43">
        <v>378.4</v>
      </c>
    </row>
    <row r="1301" spans="1:11" x14ac:dyDescent="0.2">
      <c r="A1301" s="52">
        <v>40559</v>
      </c>
      <c r="B1301" s="42"/>
      <c r="C1301" s="42"/>
      <c r="D1301" s="42"/>
      <c r="H1301" s="73">
        <v>40559</v>
      </c>
      <c r="I1301" s="41">
        <v>455.40000000000003</v>
      </c>
      <c r="J1301" s="42">
        <v>0</v>
      </c>
      <c r="K1301" s="43">
        <v>455.40000000000003</v>
      </c>
    </row>
    <row r="1302" spans="1:11" x14ac:dyDescent="0.2">
      <c r="A1302" s="52">
        <v>40560</v>
      </c>
      <c r="B1302" s="42"/>
      <c r="C1302" s="42"/>
      <c r="D1302" s="42"/>
      <c r="H1302" s="73">
        <v>40560</v>
      </c>
      <c r="I1302" s="41">
        <v>2110.768</v>
      </c>
      <c r="J1302" s="42">
        <v>845.46999999999991</v>
      </c>
      <c r="K1302" s="43">
        <v>2956.2380000000003</v>
      </c>
    </row>
    <row r="1303" spans="1:11" x14ac:dyDescent="0.2">
      <c r="A1303" s="52">
        <v>40561</v>
      </c>
      <c r="B1303" s="42"/>
      <c r="C1303" s="42"/>
      <c r="D1303" s="42"/>
      <c r="H1303" s="73">
        <v>40561</v>
      </c>
      <c r="I1303" s="41">
        <v>758.70079999999996</v>
      </c>
      <c r="J1303" s="42">
        <v>11.799999999999999</v>
      </c>
      <c r="K1303" s="43">
        <v>770.50080000000003</v>
      </c>
    </row>
    <row r="1304" spans="1:11" x14ac:dyDescent="0.2">
      <c r="A1304" s="52">
        <v>40562</v>
      </c>
      <c r="B1304" s="42"/>
      <c r="C1304" s="42"/>
      <c r="D1304" s="42"/>
      <c r="H1304" s="73">
        <v>40562</v>
      </c>
      <c r="I1304" s="41">
        <v>444.84</v>
      </c>
      <c r="J1304" s="42">
        <v>11.799999999999999</v>
      </c>
      <c r="K1304" s="43">
        <v>456.64</v>
      </c>
    </row>
    <row r="1305" spans="1:11" x14ac:dyDescent="0.2">
      <c r="A1305" s="52">
        <v>40563</v>
      </c>
      <c r="B1305" s="42"/>
      <c r="C1305" s="42"/>
      <c r="D1305" s="42"/>
      <c r="H1305" s="73">
        <v>40563</v>
      </c>
      <c r="I1305" s="41">
        <v>88</v>
      </c>
      <c r="J1305" s="42">
        <v>0</v>
      </c>
      <c r="K1305" s="43">
        <v>88</v>
      </c>
    </row>
    <row r="1306" spans="1:11" x14ac:dyDescent="0.2">
      <c r="A1306" s="52">
        <v>40564</v>
      </c>
      <c r="B1306" s="42"/>
      <c r="C1306" s="42"/>
      <c r="D1306" s="42"/>
      <c r="H1306" s="73">
        <v>40564</v>
      </c>
      <c r="I1306" s="41">
        <v>79.2</v>
      </c>
      <c r="J1306" s="42">
        <v>0</v>
      </c>
      <c r="K1306" s="43">
        <v>79.2</v>
      </c>
    </row>
    <row r="1307" spans="1:11" x14ac:dyDescent="0.2">
      <c r="A1307" s="52">
        <v>40565</v>
      </c>
      <c r="B1307" s="42"/>
      <c r="C1307" s="42"/>
      <c r="D1307" s="42"/>
      <c r="H1307" s="73">
        <v>40565</v>
      </c>
      <c r="I1307" s="41">
        <v>709.47360000000003</v>
      </c>
      <c r="J1307" s="42">
        <v>335.71</v>
      </c>
      <c r="K1307" s="43">
        <v>1045.1836000000001</v>
      </c>
    </row>
    <row r="1308" spans="1:11" x14ac:dyDescent="0.2">
      <c r="A1308" s="52">
        <v>40566</v>
      </c>
      <c r="B1308" s="42"/>
      <c r="C1308" s="42"/>
      <c r="D1308" s="42"/>
      <c r="H1308" s="73">
        <v>40566</v>
      </c>
      <c r="I1308" s="41">
        <v>461.2432</v>
      </c>
      <c r="J1308" s="42">
        <v>126.85</v>
      </c>
      <c r="K1308" s="43">
        <v>588.09320000000002</v>
      </c>
    </row>
    <row r="1309" spans="1:11" x14ac:dyDescent="0.2">
      <c r="A1309" s="52">
        <v>40567</v>
      </c>
      <c r="B1309" s="42"/>
      <c r="C1309" s="42"/>
      <c r="D1309" s="42"/>
      <c r="H1309" s="73">
        <v>40567</v>
      </c>
      <c r="I1309" s="41">
        <v>1168.4112</v>
      </c>
      <c r="J1309" s="42">
        <v>155.16999999999999</v>
      </c>
      <c r="K1309" s="43">
        <v>1323.5812000000001</v>
      </c>
    </row>
    <row r="1310" spans="1:11" x14ac:dyDescent="0.2">
      <c r="A1310" s="52">
        <v>40568</v>
      </c>
      <c r="B1310" s="42"/>
      <c r="C1310" s="42"/>
      <c r="D1310" s="42"/>
      <c r="H1310" s="73">
        <v>40568</v>
      </c>
      <c r="I1310" s="41">
        <v>208.12</v>
      </c>
      <c r="J1310" s="42">
        <v>0</v>
      </c>
      <c r="K1310" s="43">
        <v>208.12</v>
      </c>
    </row>
    <row r="1311" spans="1:11" x14ac:dyDescent="0.2">
      <c r="A1311" s="52">
        <v>40569</v>
      </c>
      <c r="B1311" s="42"/>
      <c r="C1311" s="42"/>
      <c r="D1311" s="42"/>
      <c r="H1311" s="73">
        <v>40569</v>
      </c>
      <c r="I1311" s="41">
        <v>549.87680000000012</v>
      </c>
      <c r="J1311" s="42">
        <v>35.4</v>
      </c>
      <c r="K1311" s="43">
        <v>585.27680000000009</v>
      </c>
    </row>
    <row r="1312" spans="1:11" x14ac:dyDescent="0.2">
      <c r="A1312" s="52">
        <v>40570</v>
      </c>
      <c r="B1312" s="42"/>
      <c r="C1312" s="42"/>
      <c r="D1312" s="42"/>
      <c r="H1312" s="73">
        <v>40570</v>
      </c>
      <c r="I1312" s="41">
        <v>1219.7328</v>
      </c>
      <c r="J1312" s="42">
        <v>421.84999999999997</v>
      </c>
      <c r="K1312" s="43">
        <v>1641.5827999999999</v>
      </c>
    </row>
    <row r="1313" spans="1:11" x14ac:dyDescent="0.2">
      <c r="A1313" s="52">
        <v>40571</v>
      </c>
      <c r="B1313" s="42"/>
      <c r="C1313" s="42"/>
      <c r="D1313" s="42"/>
      <c r="H1313" s="73">
        <v>40571</v>
      </c>
      <c r="I1313" s="41">
        <v>59.752000000000002</v>
      </c>
      <c r="J1313" s="42">
        <v>7.08</v>
      </c>
      <c r="K1313" s="43">
        <v>66.831999999999994</v>
      </c>
    </row>
    <row r="1314" spans="1:11" x14ac:dyDescent="0.2">
      <c r="A1314" s="52">
        <v>40572</v>
      </c>
      <c r="B1314" s="42"/>
      <c r="C1314" s="42"/>
      <c r="D1314" s="42"/>
      <c r="H1314" s="73">
        <v>40572</v>
      </c>
      <c r="I1314" s="41">
        <v>263.38400000000001</v>
      </c>
      <c r="J1314" s="42">
        <v>0</v>
      </c>
      <c r="K1314" s="43">
        <v>263.38400000000001</v>
      </c>
    </row>
    <row r="1315" spans="1:11" x14ac:dyDescent="0.2">
      <c r="A1315" s="52">
        <v>40573</v>
      </c>
      <c r="B1315" s="42"/>
      <c r="C1315" s="42"/>
      <c r="D1315" s="42"/>
      <c r="H1315" s="73">
        <v>40573</v>
      </c>
      <c r="I1315" s="41">
        <v>99</v>
      </c>
      <c r="J1315" s="42">
        <v>0</v>
      </c>
      <c r="K1315" s="43">
        <v>99</v>
      </c>
    </row>
    <row r="1316" spans="1:11" x14ac:dyDescent="0.2">
      <c r="A1316" s="52">
        <v>40574</v>
      </c>
      <c r="B1316" s="42"/>
      <c r="C1316" s="42"/>
      <c r="D1316" s="42"/>
      <c r="H1316" s="73">
        <v>40574</v>
      </c>
      <c r="I1316" s="41">
        <v>25954.244799999997</v>
      </c>
      <c r="J1316" s="42">
        <v>7555.5399999999981</v>
      </c>
      <c r="K1316" s="43">
        <v>33509.784800000001</v>
      </c>
    </row>
    <row r="1317" spans="1:11" x14ac:dyDescent="0.2">
      <c r="A1317" s="52">
        <v>40575</v>
      </c>
      <c r="B1317" s="42"/>
      <c r="C1317" s="42"/>
      <c r="D1317" s="42"/>
      <c r="H1317" s="73">
        <v>40575</v>
      </c>
      <c r="I1317" s="41">
        <v>615.82400000000007</v>
      </c>
      <c r="J1317" s="42">
        <v>320.95999999999998</v>
      </c>
      <c r="K1317" s="43">
        <v>936.78400000000011</v>
      </c>
    </row>
    <row r="1318" spans="1:11" x14ac:dyDescent="0.2">
      <c r="A1318" s="52">
        <v>40580</v>
      </c>
      <c r="B1318" s="42"/>
      <c r="C1318" s="42"/>
      <c r="D1318" s="42"/>
      <c r="H1318" s="73">
        <v>40580</v>
      </c>
      <c r="I1318" s="41">
        <v>974.6</v>
      </c>
      <c r="J1318" s="42">
        <v>268.45</v>
      </c>
      <c r="K1318" s="43">
        <v>1243.05</v>
      </c>
    </row>
    <row r="1319" spans="1:11" x14ac:dyDescent="0.2">
      <c r="A1319" s="52">
        <v>40581</v>
      </c>
      <c r="B1319" s="42"/>
      <c r="C1319" s="42"/>
      <c r="D1319" s="42"/>
      <c r="H1319" s="73">
        <v>40581</v>
      </c>
      <c r="I1319" s="41">
        <v>770</v>
      </c>
      <c r="J1319" s="42">
        <v>115.05</v>
      </c>
      <c r="K1319" s="43">
        <v>885.05</v>
      </c>
    </row>
    <row r="1320" spans="1:11" x14ac:dyDescent="0.2">
      <c r="A1320" s="52">
        <v>40582</v>
      </c>
      <c r="B1320" s="42"/>
      <c r="C1320" s="42"/>
      <c r="D1320" s="42"/>
      <c r="H1320" s="73">
        <v>40582</v>
      </c>
      <c r="I1320" s="41">
        <v>173.8</v>
      </c>
      <c r="J1320" s="42">
        <v>0</v>
      </c>
      <c r="K1320" s="43">
        <v>173.8</v>
      </c>
    </row>
    <row r="1321" spans="1:11" x14ac:dyDescent="0.2">
      <c r="A1321" s="52">
        <v>40583</v>
      </c>
      <c r="B1321" s="42"/>
      <c r="C1321" s="42"/>
      <c r="D1321" s="42"/>
      <c r="H1321" s="73">
        <v>40583</v>
      </c>
      <c r="I1321" s="41">
        <v>70.400000000000006</v>
      </c>
      <c r="J1321" s="42">
        <v>0</v>
      </c>
      <c r="K1321" s="43">
        <v>70.400000000000006</v>
      </c>
    </row>
    <row r="1322" spans="1:11" x14ac:dyDescent="0.2">
      <c r="A1322" s="52">
        <v>40584</v>
      </c>
      <c r="B1322" s="42"/>
      <c r="C1322" s="42"/>
      <c r="D1322" s="42"/>
      <c r="H1322" s="73">
        <v>40584</v>
      </c>
      <c r="I1322" s="41">
        <v>96.8</v>
      </c>
      <c r="J1322" s="42">
        <v>0</v>
      </c>
      <c r="K1322" s="43">
        <v>96.8</v>
      </c>
    </row>
    <row r="1323" spans="1:11" x14ac:dyDescent="0.2">
      <c r="A1323" s="52">
        <v>40585</v>
      </c>
      <c r="B1323" s="42"/>
      <c r="C1323" s="42"/>
      <c r="D1323" s="42"/>
      <c r="H1323" s="73">
        <v>40585</v>
      </c>
      <c r="I1323" s="41">
        <v>635.43040000000008</v>
      </c>
      <c r="J1323" s="42">
        <v>120.35999999999999</v>
      </c>
      <c r="K1323" s="43">
        <v>755.79039999999998</v>
      </c>
    </row>
    <row r="1324" spans="1:11" x14ac:dyDescent="0.2">
      <c r="A1324" s="52">
        <v>40586</v>
      </c>
      <c r="B1324" s="42"/>
      <c r="C1324" s="42"/>
      <c r="D1324" s="42"/>
      <c r="H1324" s="73">
        <v>40586</v>
      </c>
      <c r="I1324" s="41">
        <v>382.7824</v>
      </c>
      <c r="J1324" s="42">
        <v>29.5</v>
      </c>
      <c r="K1324" s="43">
        <v>412.2824</v>
      </c>
    </row>
    <row r="1325" spans="1:11" x14ac:dyDescent="0.2">
      <c r="A1325" s="52">
        <v>40587</v>
      </c>
      <c r="B1325" s="42"/>
      <c r="C1325" s="42"/>
      <c r="D1325" s="42"/>
      <c r="H1325" s="73">
        <v>40587</v>
      </c>
      <c r="I1325" s="41">
        <v>88</v>
      </c>
      <c r="J1325" s="42">
        <v>0</v>
      </c>
      <c r="K1325" s="43">
        <v>88</v>
      </c>
    </row>
    <row r="1326" spans="1:11" x14ac:dyDescent="0.2">
      <c r="A1326" s="52">
        <v>40589</v>
      </c>
      <c r="B1326" s="42"/>
      <c r="C1326" s="42"/>
      <c r="D1326" s="42"/>
      <c r="H1326" s="73">
        <v>40589</v>
      </c>
      <c r="I1326" s="41">
        <v>158.39999999999998</v>
      </c>
      <c r="J1326" s="42">
        <v>0</v>
      </c>
      <c r="K1326" s="43">
        <v>158.39999999999998</v>
      </c>
    </row>
    <row r="1327" spans="1:11" x14ac:dyDescent="0.2">
      <c r="A1327" s="52">
        <v>40590</v>
      </c>
      <c r="B1327" s="42"/>
      <c r="C1327" s="42"/>
      <c r="D1327" s="42"/>
      <c r="H1327" s="73">
        <v>40590</v>
      </c>
      <c r="I1327" s="41">
        <v>96.800000000000011</v>
      </c>
      <c r="J1327" s="42">
        <v>0</v>
      </c>
      <c r="K1327" s="43">
        <v>96.800000000000011</v>
      </c>
    </row>
    <row r="1328" spans="1:11" x14ac:dyDescent="0.2">
      <c r="A1328" s="52">
        <v>40591</v>
      </c>
      <c r="B1328" s="42"/>
      <c r="C1328" s="42"/>
      <c r="D1328" s="42"/>
      <c r="H1328" s="73">
        <v>40591</v>
      </c>
      <c r="I1328" s="41">
        <v>105.6</v>
      </c>
      <c r="J1328" s="42">
        <v>0</v>
      </c>
      <c r="K1328" s="43">
        <v>105.6</v>
      </c>
    </row>
    <row r="1329" spans="1:11" x14ac:dyDescent="0.2">
      <c r="A1329" s="52">
        <v>40592</v>
      </c>
      <c r="B1329" s="42"/>
      <c r="C1329" s="42"/>
      <c r="D1329" s="42"/>
      <c r="H1329" s="73">
        <v>40592</v>
      </c>
      <c r="I1329" s="41">
        <v>70.400000000000006</v>
      </c>
      <c r="J1329" s="42">
        <v>0</v>
      </c>
      <c r="K1329" s="43">
        <v>70.400000000000006</v>
      </c>
    </row>
    <row r="1330" spans="1:11" x14ac:dyDescent="0.2">
      <c r="A1330" s="52">
        <v>40593</v>
      </c>
      <c r="B1330" s="42"/>
      <c r="C1330" s="42"/>
      <c r="D1330" s="42"/>
      <c r="H1330" s="73">
        <v>40593</v>
      </c>
      <c r="I1330" s="41">
        <v>70.400000000000006</v>
      </c>
      <c r="J1330" s="42">
        <v>0</v>
      </c>
      <c r="K1330" s="43">
        <v>70.400000000000006</v>
      </c>
    </row>
    <row r="1331" spans="1:11" x14ac:dyDescent="0.2">
      <c r="A1331" s="52">
        <v>40594</v>
      </c>
      <c r="B1331" s="42"/>
      <c r="C1331" s="42"/>
      <c r="D1331" s="42"/>
      <c r="H1331" s="73">
        <v>40594</v>
      </c>
      <c r="I1331" s="41">
        <v>1519.0208</v>
      </c>
      <c r="J1331" s="42">
        <v>422.43999999999994</v>
      </c>
      <c r="K1331" s="43">
        <v>1941.4607999999998</v>
      </c>
    </row>
    <row r="1332" spans="1:11" x14ac:dyDescent="0.2">
      <c r="A1332" s="52">
        <v>40595</v>
      </c>
      <c r="B1332" s="42"/>
      <c r="C1332" s="42"/>
      <c r="D1332" s="42"/>
      <c r="H1332" s="73">
        <v>40595</v>
      </c>
      <c r="I1332" s="41">
        <v>2347.4</v>
      </c>
      <c r="J1332" s="42">
        <v>522.15</v>
      </c>
      <c r="K1332" s="43">
        <v>2869.5499999999997</v>
      </c>
    </row>
    <row r="1333" spans="1:11" x14ac:dyDescent="0.2">
      <c r="A1333" s="52">
        <v>40596</v>
      </c>
      <c r="B1333" s="42"/>
      <c r="C1333" s="42"/>
      <c r="D1333" s="42"/>
      <c r="H1333" s="73">
        <v>40596</v>
      </c>
      <c r="I1333" s="41">
        <v>1066.2520000000002</v>
      </c>
      <c r="J1333" s="42">
        <v>232.45999999999998</v>
      </c>
      <c r="K1333" s="43">
        <v>1298.712</v>
      </c>
    </row>
    <row r="1334" spans="1:11" x14ac:dyDescent="0.2">
      <c r="A1334" s="52">
        <v>40597</v>
      </c>
      <c r="B1334" s="42"/>
      <c r="C1334" s="42"/>
      <c r="D1334" s="42"/>
      <c r="H1334" s="73">
        <v>40597</v>
      </c>
      <c r="I1334" s="41">
        <v>155.47839999999999</v>
      </c>
      <c r="J1334" s="42">
        <v>0</v>
      </c>
      <c r="K1334" s="43">
        <v>155.47839999999999</v>
      </c>
    </row>
    <row r="1335" spans="1:11" x14ac:dyDescent="0.2">
      <c r="A1335" s="52">
        <v>40598</v>
      </c>
      <c r="B1335" s="42"/>
      <c r="C1335" s="42"/>
      <c r="D1335" s="42"/>
      <c r="H1335" s="73">
        <v>40598</v>
      </c>
      <c r="I1335" s="41">
        <v>150.0224</v>
      </c>
      <c r="J1335" s="42">
        <v>0</v>
      </c>
      <c r="K1335" s="43">
        <v>150.0224</v>
      </c>
    </row>
    <row r="1336" spans="1:11" x14ac:dyDescent="0.2">
      <c r="A1336" s="52">
        <v>40599</v>
      </c>
      <c r="B1336" s="42"/>
      <c r="C1336" s="42"/>
      <c r="D1336" s="42"/>
      <c r="H1336" s="73">
        <v>40599</v>
      </c>
      <c r="I1336" s="41">
        <v>316.8</v>
      </c>
      <c r="J1336" s="42">
        <v>0</v>
      </c>
      <c r="K1336" s="43">
        <v>316.8</v>
      </c>
    </row>
    <row r="1337" spans="1:11" x14ac:dyDescent="0.2">
      <c r="A1337" s="52">
        <v>40600</v>
      </c>
      <c r="B1337" s="42"/>
      <c r="C1337" s="42"/>
      <c r="D1337" s="42"/>
      <c r="H1337" s="73">
        <v>40600</v>
      </c>
      <c r="I1337" s="41">
        <v>1326.4459999999999</v>
      </c>
      <c r="J1337" s="42">
        <v>276.12</v>
      </c>
      <c r="K1337" s="43">
        <v>1602.566</v>
      </c>
    </row>
    <row r="1338" spans="1:11" x14ac:dyDescent="0.2">
      <c r="A1338" s="52">
        <v>40601</v>
      </c>
      <c r="B1338" s="42"/>
      <c r="C1338" s="42"/>
      <c r="D1338" s="42"/>
      <c r="H1338" s="73">
        <v>40601</v>
      </c>
      <c r="I1338" s="41">
        <v>881.90080000000012</v>
      </c>
      <c r="J1338" s="42">
        <v>0</v>
      </c>
      <c r="K1338" s="43">
        <v>881.90080000000012</v>
      </c>
    </row>
    <row r="1339" spans="1:11" x14ac:dyDescent="0.2">
      <c r="A1339" s="52">
        <v>40602</v>
      </c>
      <c r="B1339" s="42"/>
      <c r="C1339" s="42"/>
      <c r="D1339" s="42"/>
      <c r="H1339" s="73">
        <v>40602</v>
      </c>
      <c r="I1339" s="41">
        <v>19346.807040000003</v>
      </c>
      <c r="J1339" s="42">
        <v>5016.7699999999995</v>
      </c>
      <c r="K1339" s="43">
        <v>24363.577040000004</v>
      </c>
    </row>
    <row r="1340" spans="1:11" x14ac:dyDescent="0.2">
      <c r="A1340" s="52">
        <v>40603</v>
      </c>
      <c r="B1340" s="42"/>
      <c r="C1340" s="42"/>
      <c r="D1340" s="42"/>
      <c r="H1340" s="73">
        <v>40603</v>
      </c>
      <c r="I1340" s="41">
        <v>110</v>
      </c>
      <c r="J1340" s="42">
        <v>0</v>
      </c>
      <c r="K1340" s="43">
        <v>110</v>
      </c>
    </row>
    <row r="1341" spans="1:11" x14ac:dyDescent="0.2">
      <c r="A1341" s="52">
        <v>40604</v>
      </c>
      <c r="B1341" s="42"/>
      <c r="C1341" s="42"/>
      <c r="D1341" s="42"/>
      <c r="H1341" s="73">
        <v>40604</v>
      </c>
      <c r="I1341" s="41">
        <v>70.400000000000006</v>
      </c>
      <c r="J1341" s="42">
        <v>0</v>
      </c>
      <c r="K1341" s="43">
        <v>70.400000000000006</v>
      </c>
    </row>
    <row r="1342" spans="1:11" x14ac:dyDescent="0.2">
      <c r="A1342" s="52">
        <v>40605</v>
      </c>
      <c r="B1342" s="42"/>
      <c r="C1342" s="42"/>
      <c r="D1342" s="42"/>
      <c r="H1342" s="73">
        <v>40605</v>
      </c>
      <c r="I1342" s="41">
        <v>88</v>
      </c>
      <c r="J1342" s="42">
        <v>0</v>
      </c>
      <c r="K1342" s="43">
        <v>88</v>
      </c>
    </row>
    <row r="1343" spans="1:11" x14ac:dyDescent="0.2">
      <c r="A1343" s="52">
        <v>40607</v>
      </c>
      <c r="B1343" s="42"/>
      <c r="C1343" s="42"/>
      <c r="D1343" s="42"/>
      <c r="H1343" s="73">
        <v>40607</v>
      </c>
      <c r="I1343" s="41">
        <v>1548.8</v>
      </c>
      <c r="J1343" s="42">
        <v>155.76</v>
      </c>
      <c r="K1343" s="43">
        <v>1704.56</v>
      </c>
    </row>
    <row r="1344" spans="1:11" x14ac:dyDescent="0.2">
      <c r="A1344" s="52">
        <v>40608</v>
      </c>
      <c r="B1344" s="42"/>
      <c r="C1344" s="42"/>
      <c r="D1344" s="42"/>
      <c r="H1344" s="73">
        <v>40608</v>
      </c>
      <c r="I1344" s="41">
        <v>92.4</v>
      </c>
      <c r="J1344" s="42">
        <v>0</v>
      </c>
      <c r="K1344" s="43">
        <v>92.4</v>
      </c>
    </row>
    <row r="1345" spans="1:11" x14ac:dyDescent="0.2">
      <c r="A1345" s="52">
        <v>40609</v>
      </c>
      <c r="B1345" s="42"/>
      <c r="C1345" s="42"/>
      <c r="D1345" s="42"/>
      <c r="H1345" s="73">
        <v>40609</v>
      </c>
      <c r="I1345" s="41">
        <v>215.6</v>
      </c>
      <c r="J1345" s="42">
        <v>0</v>
      </c>
      <c r="K1345" s="43">
        <v>215.6</v>
      </c>
    </row>
    <row r="1346" spans="1:11" x14ac:dyDescent="0.2">
      <c r="A1346" s="52">
        <v>40610</v>
      </c>
      <c r="B1346" s="42"/>
      <c r="C1346" s="42"/>
      <c r="D1346" s="42"/>
      <c r="H1346" s="73">
        <v>40610</v>
      </c>
      <c r="I1346" s="41">
        <v>96.8</v>
      </c>
      <c r="J1346" s="42">
        <v>0</v>
      </c>
      <c r="K1346" s="43">
        <v>96.8</v>
      </c>
    </row>
    <row r="1347" spans="1:11" x14ac:dyDescent="0.2">
      <c r="A1347" s="52">
        <v>40611</v>
      </c>
      <c r="B1347" s="42"/>
      <c r="C1347" s="42"/>
      <c r="D1347" s="42"/>
      <c r="H1347" s="73">
        <v>40611</v>
      </c>
      <c r="I1347" s="41">
        <v>1544.4</v>
      </c>
      <c r="J1347" s="42">
        <v>201.072</v>
      </c>
      <c r="K1347" s="43">
        <v>1745.4720000000002</v>
      </c>
    </row>
    <row r="1348" spans="1:11" x14ac:dyDescent="0.2">
      <c r="A1348" s="52">
        <v>40612</v>
      </c>
      <c r="B1348" s="42"/>
      <c r="C1348" s="42"/>
      <c r="D1348" s="42"/>
      <c r="H1348" s="73">
        <v>40612</v>
      </c>
      <c r="I1348" s="41">
        <v>103.4</v>
      </c>
      <c r="J1348" s="42">
        <v>0</v>
      </c>
      <c r="K1348" s="43">
        <v>103.4</v>
      </c>
    </row>
    <row r="1349" spans="1:11" x14ac:dyDescent="0.2">
      <c r="A1349" s="52">
        <v>40613</v>
      </c>
      <c r="B1349" s="42"/>
      <c r="C1349" s="42"/>
      <c r="D1349" s="42"/>
      <c r="H1349" s="73">
        <v>40613</v>
      </c>
      <c r="I1349" s="41">
        <v>88</v>
      </c>
      <c r="J1349" s="42">
        <v>0</v>
      </c>
      <c r="K1349" s="43">
        <v>88</v>
      </c>
    </row>
    <row r="1350" spans="1:11" x14ac:dyDescent="0.2">
      <c r="A1350" s="52">
        <v>40614</v>
      </c>
      <c r="B1350" s="42"/>
      <c r="C1350" s="42"/>
      <c r="D1350" s="42"/>
      <c r="H1350" s="73">
        <v>40614</v>
      </c>
      <c r="I1350" s="41">
        <v>92.4</v>
      </c>
      <c r="J1350" s="42">
        <v>0</v>
      </c>
      <c r="K1350" s="43">
        <v>92.4</v>
      </c>
    </row>
    <row r="1351" spans="1:11" x14ac:dyDescent="0.2">
      <c r="A1351" s="52">
        <v>40615</v>
      </c>
      <c r="B1351" s="42"/>
      <c r="C1351" s="42"/>
      <c r="D1351" s="42"/>
      <c r="H1351" s="73">
        <v>40615</v>
      </c>
      <c r="I1351" s="41">
        <v>88</v>
      </c>
      <c r="J1351" s="42">
        <v>0</v>
      </c>
      <c r="K1351" s="43">
        <v>88</v>
      </c>
    </row>
    <row r="1352" spans="1:11" x14ac:dyDescent="0.2">
      <c r="A1352" s="52">
        <v>40616</v>
      </c>
      <c r="B1352" s="42"/>
      <c r="C1352" s="42"/>
      <c r="D1352" s="42"/>
      <c r="H1352" s="73">
        <v>40616</v>
      </c>
      <c r="I1352" s="41">
        <v>134.19999999999999</v>
      </c>
      <c r="J1352" s="42">
        <v>0</v>
      </c>
      <c r="K1352" s="43">
        <v>134.19999999999999</v>
      </c>
    </row>
    <row r="1353" spans="1:11" x14ac:dyDescent="0.2">
      <c r="A1353" s="52">
        <v>40617</v>
      </c>
      <c r="B1353" s="42"/>
      <c r="C1353" s="42"/>
      <c r="D1353" s="42"/>
      <c r="H1353" s="73">
        <v>40617</v>
      </c>
      <c r="I1353" s="41">
        <v>176</v>
      </c>
      <c r="J1353" s="42">
        <v>0</v>
      </c>
      <c r="K1353" s="43">
        <v>176</v>
      </c>
    </row>
    <row r="1354" spans="1:11" x14ac:dyDescent="0.2">
      <c r="A1354" s="52">
        <v>40618</v>
      </c>
      <c r="B1354" s="42"/>
      <c r="C1354" s="42"/>
      <c r="D1354" s="42"/>
      <c r="H1354" s="73">
        <v>40618</v>
      </c>
      <c r="I1354" s="41">
        <v>138.6</v>
      </c>
      <c r="J1354" s="42">
        <v>0</v>
      </c>
      <c r="K1354" s="43">
        <v>138.6</v>
      </c>
    </row>
    <row r="1355" spans="1:11" x14ac:dyDescent="0.2">
      <c r="A1355" s="52">
        <v>40620</v>
      </c>
      <c r="B1355" s="42"/>
      <c r="C1355" s="42"/>
      <c r="D1355" s="42"/>
      <c r="H1355" s="73">
        <v>40620</v>
      </c>
      <c r="I1355" s="41">
        <v>92.4</v>
      </c>
      <c r="J1355" s="42">
        <v>0</v>
      </c>
      <c r="K1355" s="43">
        <v>92.4</v>
      </c>
    </row>
    <row r="1356" spans="1:11" x14ac:dyDescent="0.2">
      <c r="A1356" s="52">
        <v>40621</v>
      </c>
      <c r="B1356" s="42"/>
      <c r="C1356" s="42"/>
      <c r="D1356" s="42"/>
      <c r="H1356" s="73">
        <v>40621</v>
      </c>
      <c r="I1356" s="41">
        <v>88</v>
      </c>
      <c r="J1356" s="42">
        <v>0</v>
      </c>
      <c r="K1356" s="43">
        <v>88</v>
      </c>
    </row>
    <row r="1357" spans="1:11" x14ac:dyDescent="0.2">
      <c r="A1357" s="52">
        <v>40625</v>
      </c>
      <c r="B1357" s="42"/>
      <c r="C1357" s="42"/>
      <c r="D1357" s="42"/>
      <c r="H1357" s="73">
        <v>40625</v>
      </c>
      <c r="I1357" s="41">
        <v>957.44</v>
      </c>
      <c r="J1357" s="42">
        <v>166.0496</v>
      </c>
      <c r="K1357" s="43">
        <v>1123.4896000000001</v>
      </c>
    </row>
    <row r="1358" spans="1:11" x14ac:dyDescent="0.2">
      <c r="A1358" s="52">
        <v>40626</v>
      </c>
      <c r="B1358" s="42"/>
      <c r="C1358" s="42"/>
      <c r="D1358" s="42"/>
      <c r="H1358" s="73">
        <v>40626</v>
      </c>
      <c r="I1358" s="41">
        <v>55</v>
      </c>
      <c r="J1358" s="42">
        <v>0</v>
      </c>
      <c r="K1358" s="43">
        <v>55</v>
      </c>
    </row>
    <row r="1359" spans="1:11" x14ac:dyDescent="0.2">
      <c r="A1359" s="52">
        <v>40627</v>
      </c>
      <c r="B1359" s="42"/>
      <c r="C1359" s="42"/>
      <c r="D1359" s="42"/>
      <c r="H1359" s="73">
        <v>40627</v>
      </c>
      <c r="I1359" s="41">
        <v>587.4</v>
      </c>
      <c r="J1359" s="42">
        <v>88.027999999999992</v>
      </c>
      <c r="K1359" s="43">
        <v>675.42799999999988</v>
      </c>
    </row>
    <row r="1360" spans="1:11" x14ac:dyDescent="0.2">
      <c r="A1360" s="52">
        <v>40628</v>
      </c>
      <c r="B1360" s="42"/>
      <c r="C1360" s="42"/>
      <c r="D1360" s="42"/>
      <c r="H1360" s="73">
        <v>40628</v>
      </c>
      <c r="I1360" s="41">
        <v>530.20000000000005</v>
      </c>
      <c r="J1360" s="42">
        <v>29.5</v>
      </c>
      <c r="K1360" s="43">
        <v>559.70000000000005</v>
      </c>
    </row>
    <row r="1361" spans="1:11" x14ac:dyDescent="0.2">
      <c r="A1361" s="52">
        <v>40629</v>
      </c>
      <c r="B1361" s="42"/>
      <c r="C1361" s="42"/>
      <c r="D1361" s="42"/>
      <c r="H1361" s="73">
        <v>40629</v>
      </c>
      <c r="I1361" s="41">
        <v>88</v>
      </c>
      <c r="J1361" s="42">
        <v>0</v>
      </c>
      <c r="K1361" s="43">
        <v>88</v>
      </c>
    </row>
    <row r="1362" spans="1:11" x14ac:dyDescent="0.2">
      <c r="A1362" s="52">
        <v>40630</v>
      </c>
      <c r="B1362" s="42"/>
      <c r="C1362" s="42"/>
      <c r="D1362" s="42"/>
      <c r="H1362" s="73">
        <v>40630</v>
      </c>
      <c r="I1362" s="41">
        <v>105.6</v>
      </c>
      <c r="J1362" s="42">
        <v>0</v>
      </c>
      <c r="K1362" s="43">
        <v>105.6</v>
      </c>
    </row>
    <row r="1363" spans="1:11" x14ac:dyDescent="0.2">
      <c r="A1363" s="52">
        <v>40631</v>
      </c>
      <c r="B1363" s="42"/>
      <c r="C1363" s="42"/>
      <c r="D1363" s="42"/>
      <c r="H1363" s="73">
        <v>40631</v>
      </c>
      <c r="I1363" s="41">
        <v>114.39999999999999</v>
      </c>
      <c r="J1363" s="42">
        <v>0</v>
      </c>
      <c r="K1363" s="43">
        <v>114.39999999999999</v>
      </c>
    </row>
    <row r="1364" spans="1:11" x14ac:dyDescent="0.2">
      <c r="A1364" s="52">
        <v>40632</v>
      </c>
      <c r="B1364" s="42"/>
      <c r="C1364" s="42"/>
      <c r="D1364" s="42"/>
      <c r="H1364" s="73">
        <v>40632</v>
      </c>
      <c r="I1364" s="41">
        <v>147.4</v>
      </c>
      <c r="J1364" s="42">
        <v>0</v>
      </c>
      <c r="K1364" s="43">
        <v>147.4</v>
      </c>
    </row>
    <row r="1365" spans="1:11" x14ac:dyDescent="0.2">
      <c r="A1365" s="52">
        <v>40633</v>
      </c>
      <c r="B1365" s="42"/>
      <c r="C1365" s="42"/>
      <c r="D1365" s="42"/>
      <c r="H1365" s="73">
        <v>40633</v>
      </c>
      <c r="I1365" s="41">
        <v>22876.52576</v>
      </c>
      <c r="J1365" s="42">
        <v>5458.3495999999996</v>
      </c>
      <c r="K1365" s="43">
        <v>28334.875359999998</v>
      </c>
    </row>
  </sheetData>
  <sortState ref="A2:K1365">
    <sortCondition ref="H2:H1365"/>
  </sortState>
  <dataConsolidate/>
  <pageMargins left="0.75" right="0.75" top="1" bottom="1" header="0.5" footer="0.5"/>
  <pageSetup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74"/>
  <sheetViews>
    <sheetView zoomScale="80" zoomScaleNormal="80" workbookViewId="0">
      <pane ySplit="1395" topLeftCell="A394" activePane="bottomLeft"/>
      <selection activeCell="L27" sqref="L27"/>
      <selection pane="bottomLeft" activeCell="A412" sqref="A412:XFD413"/>
    </sheetView>
  </sheetViews>
  <sheetFormatPr defaultRowHeight="12.75" x14ac:dyDescent="0.2"/>
  <cols>
    <col min="1" max="1" width="9.140625" style="31"/>
    <col min="2" max="7" width="17.85546875" style="31" customWidth="1"/>
    <col min="8" max="11" width="9.140625" style="31"/>
    <col min="12" max="12" width="17.85546875" style="31" customWidth="1"/>
    <col min="13" max="13" width="9.140625" style="31"/>
    <col min="14" max="14" width="13.42578125" style="31" customWidth="1"/>
    <col min="15" max="29" width="9.140625" style="31"/>
    <col min="30" max="30" width="31.42578125" style="31" customWidth="1"/>
    <col min="31" max="16384" width="9.140625" style="31"/>
  </cols>
  <sheetData>
    <row r="1" spans="4:15" ht="51" customHeight="1" x14ac:dyDescent="0.2">
      <c r="D1" s="30" t="s">
        <v>0</v>
      </c>
      <c r="E1" s="30" t="s">
        <v>1</v>
      </c>
      <c r="F1" s="30" t="s">
        <v>3</v>
      </c>
      <c r="G1" s="30" t="s">
        <v>4</v>
      </c>
      <c r="H1" s="30" t="s">
        <v>6</v>
      </c>
      <c r="I1" s="30" t="s">
        <v>7</v>
      </c>
      <c r="J1" s="30"/>
      <c r="K1" s="30"/>
      <c r="L1" s="30" t="s">
        <v>0</v>
      </c>
      <c r="M1" s="31" t="s">
        <v>19</v>
      </c>
      <c r="N1" s="31" t="s">
        <v>20</v>
      </c>
      <c r="O1" s="31" t="s">
        <v>21</v>
      </c>
    </row>
    <row r="2" spans="4:15" x14ac:dyDescent="0.2">
      <c r="D2" s="32">
        <v>37196</v>
      </c>
      <c r="E2" s="33">
        <v>0</v>
      </c>
      <c r="F2" s="33">
        <v>0</v>
      </c>
      <c r="G2" s="33">
        <v>0</v>
      </c>
      <c r="H2" s="33">
        <v>0</v>
      </c>
      <c r="I2" s="33">
        <v>0</v>
      </c>
      <c r="J2" s="33"/>
      <c r="K2" s="33"/>
      <c r="L2" s="54">
        <v>37196</v>
      </c>
      <c r="M2" s="56">
        <f>G2*0.88</f>
        <v>0</v>
      </c>
      <c r="N2" s="56">
        <f>H2*0.59</f>
        <v>0</v>
      </c>
      <c r="O2" s="56">
        <f>M2+N2</f>
        <v>0</v>
      </c>
    </row>
    <row r="3" spans="4:15" x14ac:dyDescent="0.2">
      <c r="D3" s="32">
        <v>37197</v>
      </c>
      <c r="E3" s="33">
        <v>0</v>
      </c>
      <c r="F3" s="33">
        <v>0</v>
      </c>
      <c r="G3" s="33">
        <v>0</v>
      </c>
      <c r="H3" s="33">
        <v>0</v>
      </c>
      <c r="I3" s="33">
        <v>0</v>
      </c>
      <c r="J3" s="33"/>
      <c r="K3" s="33"/>
      <c r="L3" s="54">
        <v>37197</v>
      </c>
      <c r="M3" s="56">
        <f t="shared" ref="M3:M66" si="0">G3*0.88</f>
        <v>0</v>
      </c>
      <c r="N3" s="56">
        <f t="shared" ref="N3:N66" si="1">H3*0.59</f>
        <v>0</v>
      </c>
      <c r="O3" s="56">
        <f t="shared" ref="O3:O66" si="2">M3+N3</f>
        <v>0</v>
      </c>
    </row>
    <row r="4" spans="4:15" x14ac:dyDescent="0.2">
      <c r="D4" s="32">
        <v>37198</v>
      </c>
      <c r="E4" s="33">
        <v>0</v>
      </c>
      <c r="F4" s="33">
        <v>0</v>
      </c>
      <c r="G4" s="33">
        <v>0</v>
      </c>
      <c r="H4" s="33">
        <v>0</v>
      </c>
      <c r="I4" s="33">
        <v>0</v>
      </c>
      <c r="J4" s="33"/>
      <c r="K4" s="33"/>
      <c r="L4" s="54">
        <v>37198</v>
      </c>
      <c r="M4" s="56">
        <f t="shared" si="0"/>
        <v>0</v>
      </c>
      <c r="N4" s="56">
        <f t="shared" si="1"/>
        <v>0</v>
      </c>
      <c r="O4" s="56">
        <f t="shared" si="2"/>
        <v>0</v>
      </c>
    </row>
    <row r="5" spans="4:15" x14ac:dyDescent="0.2">
      <c r="D5" s="32">
        <v>37199</v>
      </c>
      <c r="E5" s="33">
        <v>0</v>
      </c>
      <c r="F5" s="33">
        <v>0</v>
      </c>
      <c r="G5" s="33">
        <v>0</v>
      </c>
      <c r="H5" s="33">
        <v>0</v>
      </c>
      <c r="I5" s="33">
        <v>0</v>
      </c>
      <c r="J5" s="33"/>
      <c r="K5" s="33"/>
      <c r="L5" s="54">
        <v>37199</v>
      </c>
      <c r="M5" s="56">
        <f t="shared" si="0"/>
        <v>0</v>
      </c>
      <c r="N5" s="56">
        <f t="shared" si="1"/>
        <v>0</v>
      </c>
      <c r="O5" s="56">
        <f t="shared" si="2"/>
        <v>0</v>
      </c>
    </row>
    <row r="6" spans="4:15" x14ac:dyDescent="0.2">
      <c r="D6" s="32">
        <v>37200</v>
      </c>
      <c r="E6" s="33">
        <v>10</v>
      </c>
      <c r="F6" s="33">
        <v>0</v>
      </c>
      <c r="G6" s="33">
        <v>8.8000000000000007</v>
      </c>
      <c r="H6" s="33">
        <v>0</v>
      </c>
      <c r="I6" s="33">
        <v>8.8000000000000007</v>
      </c>
      <c r="J6" s="33"/>
      <c r="K6" s="33"/>
      <c r="L6" s="54">
        <v>37200</v>
      </c>
      <c r="M6" s="56">
        <f t="shared" si="0"/>
        <v>7.7440000000000007</v>
      </c>
      <c r="N6" s="56">
        <f t="shared" si="1"/>
        <v>0</v>
      </c>
      <c r="O6" s="56">
        <f t="shared" si="2"/>
        <v>7.7440000000000007</v>
      </c>
    </row>
    <row r="7" spans="4:15" x14ac:dyDescent="0.2">
      <c r="D7" s="32">
        <v>37201</v>
      </c>
      <c r="E7" s="33">
        <v>0</v>
      </c>
      <c r="F7" s="33">
        <v>0</v>
      </c>
      <c r="G7" s="33">
        <v>0</v>
      </c>
      <c r="H7" s="33">
        <v>0</v>
      </c>
      <c r="I7" s="33">
        <v>0</v>
      </c>
      <c r="J7" s="33"/>
      <c r="K7" s="33"/>
      <c r="L7" s="54">
        <v>37201</v>
      </c>
      <c r="M7" s="56">
        <f t="shared" si="0"/>
        <v>0</v>
      </c>
      <c r="N7" s="56">
        <f t="shared" si="1"/>
        <v>0</v>
      </c>
      <c r="O7" s="56">
        <f t="shared" si="2"/>
        <v>0</v>
      </c>
    </row>
    <row r="8" spans="4:15" x14ac:dyDescent="0.2">
      <c r="D8" s="32">
        <v>37202</v>
      </c>
      <c r="E8" s="33">
        <v>0</v>
      </c>
      <c r="F8" s="33">
        <v>0</v>
      </c>
      <c r="G8" s="33">
        <v>0</v>
      </c>
      <c r="H8" s="33">
        <v>0</v>
      </c>
      <c r="I8" s="33">
        <v>0</v>
      </c>
      <c r="J8" s="33"/>
      <c r="K8" s="33"/>
      <c r="L8" s="54">
        <v>37202</v>
      </c>
      <c r="M8" s="56">
        <f t="shared" si="0"/>
        <v>0</v>
      </c>
      <c r="N8" s="56">
        <f t="shared" si="1"/>
        <v>0</v>
      </c>
      <c r="O8" s="56">
        <f t="shared" si="2"/>
        <v>0</v>
      </c>
    </row>
    <row r="9" spans="4:15" x14ac:dyDescent="0.2">
      <c r="D9" s="32">
        <v>37203</v>
      </c>
      <c r="E9" s="33">
        <v>0</v>
      </c>
      <c r="F9" s="33">
        <v>0</v>
      </c>
      <c r="G9" s="33">
        <v>0</v>
      </c>
      <c r="H9" s="33">
        <v>0</v>
      </c>
      <c r="I9" s="33">
        <v>0</v>
      </c>
      <c r="J9" s="33"/>
      <c r="K9" s="33"/>
      <c r="L9" s="54">
        <v>37203</v>
      </c>
      <c r="M9" s="56">
        <f t="shared" si="0"/>
        <v>0</v>
      </c>
      <c r="N9" s="56">
        <f t="shared" si="1"/>
        <v>0</v>
      </c>
      <c r="O9" s="56">
        <f t="shared" si="2"/>
        <v>0</v>
      </c>
    </row>
    <row r="10" spans="4:15" x14ac:dyDescent="0.2">
      <c r="D10" s="32">
        <v>37204</v>
      </c>
      <c r="E10" s="33">
        <v>33.5</v>
      </c>
      <c r="F10" s="33">
        <v>0</v>
      </c>
      <c r="G10" s="33">
        <v>29.5</v>
      </c>
      <c r="H10" s="33">
        <v>0</v>
      </c>
      <c r="I10" s="33">
        <v>29.5</v>
      </c>
      <c r="J10" s="33"/>
      <c r="K10" s="33"/>
      <c r="L10" s="54">
        <v>37204</v>
      </c>
      <c r="M10" s="56">
        <f t="shared" si="0"/>
        <v>25.96</v>
      </c>
      <c r="N10" s="56">
        <f t="shared" si="1"/>
        <v>0</v>
      </c>
      <c r="O10" s="56">
        <f t="shared" si="2"/>
        <v>25.96</v>
      </c>
    </row>
    <row r="11" spans="4:15" x14ac:dyDescent="0.2">
      <c r="D11" s="32">
        <v>37205</v>
      </c>
      <c r="E11" s="33">
        <v>0</v>
      </c>
      <c r="F11" s="33">
        <v>0</v>
      </c>
      <c r="G11" s="33">
        <v>0</v>
      </c>
      <c r="H11" s="33">
        <v>0</v>
      </c>
      <c r="I11" s="33">
        <v>0</v>
      </c>
      <c r="J11" s="33"/>
      <c r="K11" s="33"/>
      <c r="L11" s="54">
        <v>37205</v>
      </c>
      <c r="M11" s="56">
        <f t="shared" si="0"/>
        <v>0</v>
      </c>
      <c r="N11" s="56">
        <f t="shared" si="1"/>
        <v>0</v>
      </c>
      <c r="O11" s="56">
        <f t="shared" si="2"/>
        <v>0</v>
      </c>
    </row>
    <row r="12" spans="4:15" x14ac:dyDescent="0.2">
      <c r="D12" s="32">
        <v>37206</v>
      </c>
      <c r="E12" s="33">
        <v>0</v>
      </c>
      <c r="F12" s="33">
        <v>0</v>
      </c>
      <c r="G12" s="33">
        <v>0</v>
      </c>
      <c r="H12" s="33">
        <v>0</v>
      </c>
      <c r="I12" s="33">
        <v>0</v>
      </c>
      <c r="J12" s="33"/>
      <c r="K12" s="33"/>
      <c r="L12" s="54">
        <v>37206</v>
      </c>
      <c r="M12" s="56">
        <f t="shared" si="0"/>
        <v>0</v>
      </c>
      <c r="N12" s="56">
        <f t="shared" si="1"/>
        <v>0</v>
      </c>
      <c r="O12" s="56">
        <f t="shared" si="2"/>
        <v>0</v>
      </c>
    </row>
    <row r="13" spans="4:15" x14ac:dyDescent="0.2">
      <c r="D13" s="32">
        <v>37207</v>
      </c>
      <c r="E13" s="33">
        <v>17.5</v>
      </c>
      <c r="F13" s="33">
        <v>0</v>
      </c>
      <c r="G13" s="33">
        <v>15.4</v>
      </c>
      <c r="H13" s="33">
        <v>0</v>
      </c>
      <c r="I13" s="33">
        <v>15.4</v>
      </c>
      <c r="J13" s="33"/>
      <c r="K13" s="33"/>
      <c r="L13" s="54">
        <v>37207</v>
      </c>
      <c r="M13" s="56">
        <f t="shared" si="0"/>
        <v>13.552</v>
      </c>
      <c r="N13" s="56">
        <f t="shared" si="1"/>
        <v>0</v>
      </c>
      <c r="O13" s="56">
        <f t="shared" si="2"/>
        <v>13.552</v>
      </c>
    </row>
    <row r="14" spans="4:15" x14ac:dyDescent="0.2">
      <c r="D14" s="32">
        <v>37208</v>
      </c>
      <c r="E14" s="33">
        <v>0</v>
      </c>
      <c r="F14" s="33">
        <v>0</v>
      </c>
      <c r="G14" s="33">
        <v>0</v>
      </c>
      <c r="H14" s="33">
        <v>0</v>
      </c>
      <c r="I14" s="33">
        <v>0</v>
      </c>
      <c r="J14" s="33"/>
      <c r="K14" s="33"/>
      <c r="L14" s="54">
        <v>37208</v>
      </c>
      <c r="M14" s="56">
        <f t="shared" si="0"/>
        <v>0</v>
      </c>
      <c r="N14" s="56">
        <f t="shared" si="1"/>
        <v>0</v>
      </c>
      <c r="O14" s="56">
        <f t="shared" si="2"/>
        <v>0</v>
      </c>
    </row>
    <row r="15" spans="4:15" x14ac:dyDescent="0.2">
      <c r="D15" s="32">
        <v>37209</v>
      </c>
      <c r="E15" s="33">
        <v>0</v>
      </c>
      <c r="F15" s="33">
        <v>0</v>
      </c>
      <c r="G15" s="33">
        <v>0</v>
      </c>
      <c r="H15" s="33">
        <v>0</v>
      </c>
      <c r="I15" s="33">
        <v>0</v>
      </c>
      <c r="J15" s="33"/>
      <c r="K15" s="33"/>
      <c r="L15" s="54">
        <v>37209</v>
      </c>
      <c r="M15" s="56">
        <f t="shared" si="0"/>
        <v>0</v>
      </c>
      <c r="N15" s="56">
        <f t="shared" si="1"/>
        <v>0</v>
      </c>
      <c r="O15" s="56">
        <f t="shared" si="2"/>
        <v>0</v>
      </c>
    </row>
    <row r="16" spans="4:15" x14ac:dyDescent="0.2">
      <c r="D16" s="32">
        <v>37210</v>
      </c>
      <c r="E16" s="33">
        <v>0</v>
      </c>
      <c r="F16" s="33">
        <v>0</v>
      </c>
      <c r="G16" s="33">
        <v>0</v>
      </c>
      <c r="H16" s="33">
        <v>0</v>
      </c>
      <c r="I16" s="33">
        <v>0</v>
      </c>
      <c r="J16" s="33"/>
      <c r="K16" s="33"/>
      <c r="L16" s="54">
        <v>37210</v>
      </c>
      <c r="M16" s="56">
        <f t="shared" si="0"/>
        <v>0</v>
      </c>
      <c r="N16" s="56">
        <f t="shared" si="1"/>
        <v>0</v>
      </c>
      <c r="O16" s="56">
        <f t="shared" si="2"/>
        <v>0</v>
      </c>
    </row>
    <row r="17" spans="4:15" x14ac:dyDescent="0.2">
      <c r="D17" s="32">
        <v>37211</v>
      </c>
      <c r="E17" s="33">
        <v>0</v>
      </c>
      <c r="F17" s="33">
        <v>0</v>
      </c>
      <c r="G17" s="33">
        <v>0</v>
      </c>
      <c r="H17" s="33">
        <v>0</v>
      </c>
      <c r="I17" s="33">
        <v>0</v>
      </c>
      <c r="J17" s="33"/>
      <c r="K17" s="33"/>
      <c r="L17" s="54">
        <v>37211</v>
      </c>
      <c r="M17" s="56">
        <f t="shared" si="0"/>
        <v>0</v>
      </c>
      <c r="N17" s="56">
        <f t="shared" si="1"/>
        <v>0</v>
      </c>
      <c r="O17" s="56">
        <f t="shared" si="2"/>
        <v>0</v>
      </c>
    </row>
    <row r="18" spans="4:15" x14ac:dyDescent="0.2">
      <c r="D18" s="32">
        <v>37212</v>
      </c>
      <c r="E18" s="33">
        <v>0</v>
      </c>
      <c r="F18" s="33">
        <v>0</v>
      </c>
      <c r="G18" s="33">
        <v>0</v>
      </c>
      <c r="H18" s="33">
        <v>0</v>
      </c>
      <c r="I18" s="33">
        <v>0</v>
      </c>
      <c r="J18" s="33"/>
      <c r="K18" s="33"/>
      <c r="L18" s="54">
        <v>37212</v>
      </c>
      <c r="M18" s="56">
        <f t="shared" si="0"/>
        <v>0</v>
      </c>
      <c r="N18" s="56">
        <f t="shared" si="1"/>
        <v>0</v>
      </c>
      <c r="O18" s="56">
        <f t="shared" si="2"/>
        <v>0</v>
      </c>
    </row>
    <row r="19" spans="4:15" x14ac:dyDescent="0.2">
      <c r="D19" s="32">
        <v>37213</v>
      </c>
      <c r="E19" s="33">
        <v>0</v>
      </c>
      <c r="F19" s="33">
        <v>0</v>
      </c>
      <c r="G19" s="33">
        <v>0</v>
      </c>
      <c r="H19" s="33">
        <v>0</v>
      </c>
      <c r="I19" s="33">
        <v>0</v>
      </c>
      <c r="J19" s="33"/>
      <c r="K19" s="33"/>
      <c r="L19" s="54">
        <v>37213</v>
      </c>
      <c r="M19" s="56">
        <f t="shared" si="0"/>
        <v>0</v>
      </c>
      <c r="N19" s="56">
        <f t="shared" si="1"/>
        <v>0</v>
      </c>
      <c r="O19" s="56">
        <f t="shared" si="2"/>
        <v>0</v>
      </c>
    </row>
    <row r="20" spans="4:15" x14ac:dyDescent="0.2">
      <c r="D20" s="32">
        <v>37214</v>
      </c>
      <c r="E20" s="33">
        <v>0</v>
      </c>
      <c r="F20" s="33">
        <v>0</v>
      </c>
      <c r="G20" s="33">
        <v>0</v>
      </c>
      <c r="H20" s="33">
        <v>0</v>
      </c>
      <c r="I20" s="33">
        <v>0</v>
      </c>
      <c r="J20" s="33"/>
      <c r="K20" s="33"/>
      <c r="L20" s="54">
        <v>37214</v>
      </c>
      <c r="M20" s="56">
        <f t="shared" si="0"/>
        <v>0</v>
      </c>
      <c r="N20" s="56">
        <f t="shared" si="1"/>
        <v>0</v>
      </c>
      <c r="O20" s="56">
        <f t="shared" si="2"/>
        <v>0</v>
      </c>
    </row>
    <row r="21" spans="4:15" x14ac:dyDescent="0.2">
      <c r="D21" s="32">
        <v>37215</v>
      </c>
      <c r="E21" s="33">
        <v>0</v>
      </c>
      <c r="F21" s="33">
        <v>0</v>
      </c>
      <c r="G21" s="33">
        <v>0</v>
      </c>
      <c r="H21" s="33">
        <v>0</v>
      </c>
      <c r="I21" s="33">
        <v>0</v>
      </c>
      <c r="J21" s="33"/>
      <c r="K21" s="33"/>
      <c r="L21" s="54">
        <v>37215</v>
      </c>
      <c r="M21" s="56">
        <f t="shared" si="0"/>
        <v>0</v>
      </c>
      <c r="N21" s="56">
        <f t="shared" si="1"/>
        <v>0</v>
      </c>
      <c r="O21" s="56">
        <f t="shared" si="2"/>
        <v>0</v>
      </c>
    </row>
    <row r="22" spans="4:15" x14ac:dyDescent="0.2">
      <c r="D22" s="32">
        <v>37216</v>
      </c>
      <c r="E22" s="33">
        <v>0</v>
      </c>
      <c r="F22" s="33">
        <v>0</v>
      </c>
      <c r="G22" s="33">
        <v>0</v>
      </c>
      <c r="H22" s="33">
        <v>0</v>
      </c>
      <c r="I22" s="33">
        <v>0</v>
      </c>
      <c r="J22" s="33"/>
      <c r="K22" s="33"/>
      <c r="L22" s="54">
        <v>37216</v>
      </c>
      <c r="M22" s="56">
        <f t="shared" si="0"/>
        <v>0</v>
      </c>
      <c r="N22" s="56">
        <f t="shared" si="1"/>
        <v>0</v>
      </c>
      <c r="O22" s="56">
        <f t="shared" si="2"/>
        <v>0</v>
      </c>
    </row>
    <row r="23" spans="4:15" x14ac:dyDescent="0.2">
      <c r="D23" s="32">
        <v>37217</v>
      </c>
      <c r="E23" s="33">
        <v>0</v>
      </c>
      <c r="F23" s="33">
        <v>0</v>
      </c>
      <c r="G23" s="33">
        <v>0</v>
      </c>
      <c r="H23" s="33">
        <v>0</v>
      </c>
      <c r="I23" s="33">
        <v>0</v>
      </c>
      <c r="J23" s="33"/>
      <c r="K23" s="33"/>
      <c r="L23" s="54">
        <v>37217</v>
      </c>
      <c r="M23" s="56">
        <f t="shared" si="0"/>
        <v>0</v>
      </c>
      <c r="N23" s="56">
        <f t="shared" si="1"/>
        <v>0</v>
      </c>
      <c r="O23" s="56">
        <f t="shared" si="2"/>
        <v>0</v>
      </c>
    </row>
    <row r="24" spans="4:15" x14ac:dyDescent="0.2">
      <c r="D24" s="32">
        <v>37218</v>
      </c>
      <c r="E24" s="33">
        <v>0</v>
      </c>
      <c r="F24" s="33">
        <v>0</v>
      </c>
      <c r="G24" s="33">
        <v>0</v>
      </c>
      <c r="H24" s="33">
        <v>0</v>
      </c>
      <c r="I24" s="33">
        <v>0</v>
      </c>
      <c r="J24" s="33"/>
      <c r="K24" s="33"/>
      <c r="L24" s="54">
        <v>37218</v>
      </c>
      <c r="M24" s="56">
        <f t="shared" si="0"/>
        <v>0</v>
      </c>
      <c r="N24" s="56">
        <f t="shared" si="1"/>
        <v>0</v>
      </c>
      <c r="O24" s="56">
        <f t="shared" si="2"/>
        <v>0</v>
      </c>
    </row>
    <row r="25" spans="4:15" x14ac:dyDescent="0.2">
      <c r="D25" s="32">
        <v>37219</v>
      </c>
      <c r="E25" s="33">
        <v>0</v>
      </c>
      <c r="F25" s="33">
        <v>0</v>
      </c>
      <c r="G25" s="33">
        <v>0</v>
      </c>
      <c r="H25" s="33">
        <v>0</v>
      </c>
      <c r="I25" s="33">
        <v>0</v>
      </c>
      <c r="J25" s="33"/>
      <c r="K25" s="33"/>
      <c r="L25" s="54">
        <v>37219</v>
      </c>
      <c r="M25" s="56">
        <f t="shared" si="0"/>
        <v>0</v>
      </c>
      <c r="N25" s="56">
        <f t="shared" si="1"/>
        <v>0</v>
      </c>
      <c r="O25" s="56">
        <f t="shared" si="2"/>
        <v>0</v>
      </c>
    </row>
    <row r="26" spans="4:15" x14ac:dyDescent="0.2">
      <c r="D26" s="32">
        <v>37220</v>
      </c>
      <c r="E26" s="33">
        <v>0</v>
      </c>
      <c r="F26" s="33">
        <v>0</v>
      </c>
      <c r="G26" s="33">
        <v>0</v>
      </c>
      <c r="H26" s="33">
        <v>0</v>
      </c>
      <c r="I26" s="33">
        <v>0</v>
      </c>
      <c r="J26" s="33"/>
      <c r="K26" s="33"/>
      <c r="L26" s="54">
        <v>37220</v>
      </c>
      <c r="M26" s="56">
        <f t="shared" si="0"/>
        <v>0</v>
      </c>
      <c r="N26" s="56">
        <f t="shared" si="1"/>
        <v>0</v>
      </c>
      <c r="O26" s="56">
        <f t="shared" si="2"/>
        <v>0</v>
      </c>
    </row>
    <row r="27" spans="4:15" x14ac:dyDescent="0.2">
      <c r="D27" s="32">
        <v>37221</v>
      </c>
      <c r="E27" s="33">
        <v>0</v>
      </c>
      <c r="F27" s="33">
        <v>0</v>
      </c>
      <c r="G27" s="33">
        <v>0</v>
      </c>
      <c r="H27" s="33">
        <v>0</v>
      </c>
      <c r="I27" s="33">
        <v>0</v>
      </c>
      <c r="J27" s="33"/>
      <c r="K27" s="33"/>
      <c r="L27" s="54">
        <v>37221</v>
      </c>
      <c r="M27" s="56">
        <f t="shared" si="0"/>
        <v>0</v>
      </c>
      <c r="N27" s="56">
        <f t="shared" si="1"/>
        <v>0</v>
      </c>
      <c r="O27" s="56">
        <f t="shared" si="2"/>
        <v>0</v>
      </c>
    </row>
    <row r="28" spans="4:15" x14ac:dyDescent="0.2">
      <c r="D28" s="32">
        <v>37222</v>
      </c>
      <c r="E28" s="33">
        <v>0</v>
      </c>
      <c r="F28" s="33">
        <v>0</v>
      </c>
      <c r="G28" s="33">
        <v>0</v>
      </c>
      <c r="H28" s="33">
        <v>0</v>
      </c>
      <c r="I28" s="33">
        <v>0</v>
      </c>
      <c r="J28" s="33"/>
      <c r="K28" s="33"/>
      <c r="L28" s="54">
        <v>37222</v>
      </c>
      <c r="M28" s="56">
        <f t="shared" si="0"/>
        <v>0</v>
      </c>
      <c r="N28" s="56">
        <f t="shared" si="1"/>
        <v>0</v>
      </c>
      <c r="O28" s="56">
        <f t="shared" si="2"/>
        <v>0</v>
      </c>
    </row>
    <row r="29" spans="4:15" x14ac:dyDescent="0.2">
      <c r="D29" s="32">
        <v>37223</v>
      </c>
      <c r="E29" s="33">
        <v>0</v>
      </c>
      <c r="F29" s="33">
        <v>0</v>
      </c>
      <c r="G29" s="33">
        <v>0</v>
      </c>
      <c r="H29" s="33">
        <v>0</v>
      </c>
      <c r="I29" s="33">
        <v>0</v>
      </c>
      <c r="J29" s="33"/>
      <c r="K29" s="33"/>
      <c r="L29" s="54">
        <v>37223</v>
      </c>
      <c r="M29" s="56">
        <f t="shared" si="0"/>
        <v>0</v>
      </c>
      <c r="N29" s="56">
        <f t="shared" si="1"/>
        <v>0</v>
      </c>
      <c r="O29" s="56">
        <f t="shared" si="2"/>
        <v>0</v>
      </c>
    </row>
    <row r="30" spans="4:15" x14ac:dyDescent="0.2">
      <c r="D30" s="32">
        <v>37224</v>
      </c>
      <c r="E30" s="33">
        <v>0</v>
      </c>
      <c r="F30" s="33">
        <v>0</v>
      </c>
      <c r="G30" s="33">
        <v>0</v>
      </c>
      <c r="H30" s="33">
        <v>0</v>
      </c>
      <c r="I30" s="33">
        <v>0</v>
      </c>
      <c r="J30" s="33"/>
      <c r="K30" s="33"/>
      <c r="L30" s="54">
        <v>37224</v>
      </c>
      <c r="M30" s="56">
        <f t="shared" si="0"/>
        <v>0</v>
      </c>
      <c r="N30" s="56">
        <f t="shared" si="1"/>
        <v>0</v>
      </c>
      <c r="O30" s="56">
        <f t="shared" si="2"/>
        <v>0</v>
      </c>
    </row>
    <row r="31" spans="4:15" x14ac:dyDescent="0.2">
      <c r="D31" s="32">
        <v>37225</v>
      </c>
      <c r="E31" s="33">
        <v>0</v>
      </c>
      <c r="F31" s="33">
        <v>0</v>
      </c>
      <c r="G31" s="33">
        <v>0</v>
      </c>
      <c r="H31" s="33">
        <v>0</v>
      </c>
      <c r="I31" s="33">
        <v>0</v>
      </c>
      <c r="J31" s="33"/>
      <c r="K31" s="33"/>
      <c r="L31" s="54">
        <v>37225</v>
      </c>
      <c r="M31" s="56">
        <f t="shared" si="0"/>
        <v>0</v>
      </c>
      <c r="N31" s="56">
        <f t="shared" si="1"/>
        <v>0</v>
      </c>
      <c r="O31" s="56">
        <f t="shared" si="2"/>
        <v>0</v>
      </c>
    </row>
    <row r="32" spans="4:15" x14ac:dyDescent="0.2">
      <c r="D32" s="32">
        <v>37226</v>
      </c>
      <c r="E32" s="33">
        <v>0</v>
      </c>
      <c r="F32" s="33">
        <v>0</v>
      </c>
      <c r="G32" s="33">
        <v>0</v>
      </c>
      <c r="H32" s="33">
        <v>0</v>
      </c>
      <c r="I32" s="33">
        <v>0</v>
      </c>
      <c r="J32" s="33"/>
      <c r="K32" s="33"/>
      <c r="L32" s="54">
        <v>37226</v>
      </c>
      <c r="M32" s="56">
        <f t="shared" si="0"/>
        <v>0</v>
      </c>
      <c r="N32" s="56">
        <f t="shared" si="1"/>
        <v>0</v>
      </c>
      <c r="O32" s="56">
        <f t="shared" si="2"/>
        <v>0</v>
      </c>
    </row>
    <row r="33" spans="4:15" x14ac:dyDescent="0.2">
      <c r="D33" s="32">
        <v>37227</v>
      </c>
      <c r="E33" s="33">
        <v>25</v>
      </c>
      <c r="F33" s="33">
        <v>20</v>
      </c>
      <c r="G33" s="33">
        <v>22</v>
      </c>
      <c r="H33" s="33">
        <v>11.8</v>
      </c>
      <c r="I33" s="33">
        <v>33.799999999999997</v>
      </c>
      <c r="J33" s="33"/>
      <c r="K33" s="33"/>
      <c r="L33" s="54">
        <v>37227</v>
      </c>
      <c r="M33" s="56">
        <f t="shared" si="0"/>
        <v>19.36</v>
      </c>
      <c r="N33" s="56">
        <f t="shared" si="1"/>
        <v>6.9619999999999997</v>
      </c>
      <c r="O33" s="56">
        <f t="shared" si="2"/>
        <v>26.321999999999999</v>
      </c>
    </row>
    <row r="34" spans="4:15" x14ac:dyDescent="0.2">
      <c r="D34" s="32">
        <v>37228</v>
      </c>
      <c r="E34" s="33">
        <v>0</v>
      </c>
      <c r="F34" s="33">
        <v>0</v>
      </c>
      <c r="G34" s="33">
        <v>0</v>
      </c>
      <c r="H34" s="33">
        <v>0</v>
      </c>
      <c r="I34" s="33">
        <v>0</v>
      </c>
      <c r="J34" s="33"/>
      <c r="K34" s="33"/>
      <c r="L34" s="54">
        <v>37228</v>
      </c>
      <c r="M34" s="56">
        <f t="shared" si="0"/>
        <v>0</v>
      </c>
      <c r="N34" s="56">
        <f t="shared" si="1"/>
        <v>0</v>
      </c>
      <c r="O34" s="56">
        <f t="shared" si="2"/>
        <v>0</v>
      </c>
    </row>
    <row r="35" spans="4:15" x14ac:dyDescent="0.2">
      <c r="D35" s="32">
        <v>37229</v>
      </c>
      <c r="E35" s="33">
        <v>0</v>
      </c>
      <c r="F35" s="33">
        <v>0</v>
      </c>
      <c r="G35" s="33">
        <v>0</v>
      </c>
      <c r="H35" s="33">
        <v>0</v>
      </c>
      <c r="I35" s="33">
        <v>0</v>
      </c>
      <c r="J35" s="33"/>
      <c r="K35" s="33"/>
      <c r="L35" s="54">
        <v>37229</v>
      </c>
      <c r="M35" s="56">
        <f t="shared" si="0"/>
        <v>0</v>
      </c>
      <c r="N35" s="56">
        <f t="shared" si="1"/>
        <v>0</v>
      </c>
      <c r="O35" s="56">
        <f t="shared" si="2"/>
        <v>0</v>
      </c>
    </row>
    <row r="36" spans="4:15" x14ac:dyDescent="0.2">
      <c r="D36" s="32">
        <v>37230</v>
      </c>
      <c r="E36" s="33">
        <v>0</v>
      </c>
      <c r="F36" s="33">
        <v>0</v>
      </c>
      <c r="G36" s="33">
        <v>0</v>
      </c>
      <c r="H36" s="33">
        <v>0</v>
      </c>
      <c r="I36" s="33">
        <v>0</v>
      </c>
      <c r="J36" s="33"/>
      <c r="K36" s="33"/>
      <c r="L36" s="54">
        <v>37230</v>
      </c>
      <c r="M36" s="56">
        <f t="shared" si="0"/>
        <v>0</v>
      </c>
      <c r="N36" s="56">
        <f t="shared" si="1"/>
        <v>0</v>
      </c>
      <c r="O36" s="56">
        <f t="shared" si="2"/>
        <v>0</v>
      </c>
    </row>
    <row r="37" spans="4:15" x14ac:dyDescent="0.2">
      <c r="D37" s="32">
        <v>37231</v>
      </c>
      <c r="E37" s="33">
        <v>0</v>
      </c>
      <c r="F37" s="33">
        <v>0</v>
      </c>
      <c r="G37" s="33">
        <v>0</v>
      </c>
      <c r="H37" s="33">
        <v>0</v>
      </c>
      <c r="I37" s="33">
        <v>0</v>
      </c>
      <c r="J37" s="33"/>
      <c r="K37" s="33"/>
      <c r="L37" s="54">
        <v>37231</v>
      </c>
      <c r="M37" s="56">
        <f t="shared" si="0"/>
        <v>0</v>
      </c>
      <c r="N37" s="56">
        <f t="shared" si="1"/>
        <v>0</v>
      </c>
      <c r="O37" s="56">
        <f t="shared" si="2"/>
        <v>0</v>
      </c>
    </row>
    <row r="38" spans="4:15" x14ac:dyDescent="0.2">
      <c r="D38" s="32">
        <v>37232</v>
      </c>
      <c r="E38" s="33">
        <v>0</v>
      </c>
      <c r="F38" s="33">
        <v>0</v>
      </c>
      <c r="G38" s="33">
        <v>0</v>
      </c>
      <c r="H38" s="33">
        <v>0</v>
      </c>
      <c r="I38" s="33">
        <v>0</v>
      </c>
      <c r="J38" s="33"/>
      <c r="K38" s="33"/>
      <c r="L38" s="54">
        <v>37232</v>
      </c>
      <c r="M38" s="56">
        <f t="shared" si="0"/>
        <v>0</v>
      </c>
      <c r="N38" s="56">
        <f t="shared" si="1"/>
        <v>0</v>
      </c>
      <c r="O38" s="56">
        <f t="shared" si="2"/>
        <v>0</v>
      </c>
    </row>
    <row r="39" spans="4:15" x14ac:dyDescent="0.2">
      <c r="D39" s="32">
        <v>37233</v>
      </c>
      <c r="E39" s="33">
        <v>0</v>
      </c>
      <c r="F39" s="33">
        <v>0</v>
      </c>
      <c r="G39" s="33">
        <v>0</v>
      </c>
      <c r="H39" s="33">
        <v>0</v>
      </c>
      <c r="I39" s="33">
        <v>0</v>
      </c>
      <c r="J39" s="33"/>
      <c r="K39" s="33"/>
      <c r="L39" s="54">
        <v>37233</v>
      </c>
      <c r="M39" s="56">
        <f t="shared" si="0"/>
        <v>0</v>
      </c>
      <c r="N39" s="56">
        <f t="shared" si="1"/>
        <v>0</v>
      </c>
      <c r="O39" s="56">
        <f t="shared" si="2"/>
        <v>0</v>
      </c>
    </row>
    <row r="40" spans="4:15" x14ac:dyDescent="0.2">
      <c r="D40" s="32">
        <v>37234</v>
      </c>
      <c r="E40" s="33">
        <v>100</v>
      </c>
      <c r="F40" s="33">
        <v>0</v>
      </c>
      <c r="G40" s="33">
        <v>88</v>
      </c>
      <c r="H40" s="33">
        <v>0</v>
      </c>
      <c r="I40" s="33">
        <v>88</v>
      </c>
      <c r="J40" s="33"/>
      <c r="K40" s="33"/>
      <c r="L40" s="54">
        <v>37234</v>
      </c>
      <c r="M40" s="56">
        <f t="shared" si="0"/>
        <v>77.44</v>
      </c>
      <c r="N40" s="56">
        <f t="shared" si="1"/>
        <v>0</v>
      </c>
      <c r="O40" s="56">
        <f t="shared" si="2"/>
        <v>77.44</v>
      </c>
    </row>
    <row r="41" spans="4:15" x14ac:dyDescent="0.2">
      <c r="D41" s="32">
        <v>37235</v>
      </c>
      <c r="E41" s="33">
        <v>0</v>
      </c>
      <c r="F41" s="33">
        <v>0</v>
      </c>
      <c r="G41" s="33">
        <v>0</v>
      </c>
      <c r="H41" s="33">
        <v>0</v>
      </c>
      <c r="I41" s="33">
        <v>0</v>
      </c>
      <c r="J41" s="33"/>
      <c r="K41" s="33"/>
      <c r="L41" s="54">
        <v>37235</v>
      </c>
      <c r="M41" s="56">
        <f t="shared" si="0"/>
        <v>0</v>
      </c>
      <c r="N41" s="56">
        <f t="shared" si="1"/>
        <v>0</v>
      </c>
      <c r="O41" s="56">
        <f t="shared" si="2"/>
        <v>0</v>
      </c>
    </row>
    <row r="42" spans="4:15" x14ac:dyDescent="0.2">
      <c r="D42" s="32">
        <v>37236</v>
      </c>
      <c r="E42" s="33">
        <v>27.5</v>
      </c>
      <c r="F42" s="33">
        <v>0</v>
      </c>
      <c r="G42" s="33">
        <v>24.2</v>
      </c>
      <c r="H42" s="33">
        <v>0</v>
      </c>
      <c r="I42" s="33">
        <v>24.2</v>
      </c>
      <c r="J42" s="33"/>
      <c r="K42" s="33"/>
      <c r="L42" s="54">
        <v>37236</v>
      </c>
      <c r="M42" s="56">
        <f t="shared" si="0"/>
        <v>21.295999999999999</v>
      </c>
      <c r="N42" s="56">
        <f t="shared" si="1"/>
        <v>0</v>
      </c>
      <c r="O42" s="56">
        <f t="shared" si="2"/>
        <v>21.295999999999999</v>
      </c>
    </row>
    <row r="43" spans="4:15" x14ac:dyDescent="0.2">
      <c r="D43" s="32">
        <v>37237</v>
      </c>
      <c r="E43" s="33">
        <v>0</v>
      </c>
      <c r="F43" s="33">
        <v>0</v>
      </c>
      <c r="G43" s="33">
        <v>0</v>
      </c>
      <c r="H43" s="33">
        <v>0</v>
      </c>
      <c r="I43" s="33">
        <v>0</v>
      </c>
      <c r="J43" s="33"/>
      <c r="K43" s="33"/>
      <c r="L43" s="54">
        <v>37237</v>
      </c>
      <c r="M43" s="56">
        <f t="shared" si="0"/>
        <v>0</v>
      </c>
      <c r="N43" s="56">
        <f t="shared" si="1"/>
        <v>0</v>
      </c>
      <c r="O43" s="56">
        <f t="shared" si="2"/>
        <v>0</v>
      </c>
    </row>
    <row r="44" spans="4:15" x14ac:dyDescent="0.2">
      <c r="D44" s="32">
        <v>37238</v>
      </c>
      <c r="E44" s="33">
        <v>0</v>
      </c>
      <c r="F44" s="33">
        <v>0</v>
      </c>
      <c r="G44" s="33">
        <v>0</v>
      </c>
      <c r="H44" s="33">
        <v>0</v>
      </c>
      <c r="I44" s="33">
        <v>0</v>
      </c>
      <c r="J44" s="33"/>
      <c r="K44" s="33"/>
      <c r="L44" s="54">
        <v>37238</v>
      </c>
      <c r="M44" s="56">
        <f t="shared" si="0"/>
        <v>0</v>
      </c>
      <c r="N44" s="56">
        <f t="shared" si="1"/>
        <v>0</v>
      </c>
      <c r="O44" s="56">
        <f t="shared" si="2"/>
        <v>0</v>
      </c>
    </row>
    <row r="45" spans="4:15" x14ac:dyDescent="0.2">
      <c r="D45" s="32">
        <v>37239</v>
      </c>
      <c r="E45" s="33">
        <v>75</v>
      </c>
      <c r="F45" s="33">
        <v>0</v>
      </c>
      <c r="G45" s="33">
        <v>66</v>
      </c>
      <c r="H45" s="33">
        <v>0</v>
      </c>
      <c r="I45" s="33">
        <v>66</v>
      </c>
      <c r="J45" s="33"/>
      <c r="K45" s="33"/>
      <c r="L45" s="54">
        <v>37239</v>
      </c>
      <c r="M45" s="56">
        <f t="shared" si="0"/>
        <v>58.08</v>
      </c>
      <c r="N45" s="56">
        <f t="shared" si="1"/>
        <v>0</v>
      </c>
      <c r="O45" s="56">
        <f t="shared" si="2"/>
        <v>58.08</v>
      </c>
    </row>
    <row r="46" spans="4:15" x14ac:dyDescent="0.2">
      <c r="D46" s="32">
        <v>37240</v>
      </c>
      <c r="E46" s="33">
        <v>30.5</v>
      </c>
      <c r="F46" s="33">
        <v>0</v>
      </c>
      <c r="G46" s="33">
        <v>26.8</v>
      </c>
      <c r="H46" s="33">
        <v>0</v>
      </c>
      <c r="I46" s="33">
        <v>26.8</v>
      </c>
      <c r="J46" s="33"/>
      <c r="K46" s="33"/>
      <c r="L46" s="54">
        <v>37240</v>
      </c>
      <c r="M46" s="56">
        <f t="shared" si="0"/>
        <v>23.584</v>
      </c>
      <c r="N46" s="56">
        <f t="shared" si="1"/>
        <v>0</v>
      </c>
      <c r="O46" s="56">
        <f t="shared" si="2"/>
        <v>23.584</v>
      </c>
    </row>
    <row r="47" spans="4:15" x14ac:dyDescent="0.2">
      <c r="D47" s="32">
        <v>37241</v>
      </c>
      <c r="E47" s="33">
        <v>0</v>
      </c>
      <c r="F47" s="33">
        <v>0</v>
      </c>
      <c r="G47" s="33">
        <v>0</v>
      </c>
      <c r="H47" s="33">
        <v>0</v>
      </c>
      <c r="I47" s="33">
        <v>0</v>
      </c>
      <c r="J47" s="33"/>
      <c r="K47" s="33"/>
      <c r="L47" s="54">
        <v>37241</v>
      </c>
      <c r="M47" s="56">
        <f t="shared" si="0"/>
        <v>0</v>
      </c>
      <c r="N47" s="56">
        <f t="shared" si="1"/>
        <v>0</v>
      </c>
      <c r="O47" s="56">
        <f t="shared" si="2"/>
        <v>0</v>
      </c>
    </row>
    <row r="48" spans="4:15" x14ac:dyDescent="0.2">
      <c r="D48" s="32">
        <v>37242</v>
      </c>
      <c r="E48" s="33">
        <v>0</v>
      </c>
      <c r="F48" s="33">
        <v>0</v>
      </c>
      <c r="G48" s="33">
        <v>0</v>
      </c>
      <c r="H48" s="33">
        <v>0</v>
      </c>
      <c r="I48" s="33">
        <v>0</v>
      </c>
      <c r="J48" s="33"/>
      <c r="K48" s="33"/>
      <c r="L48" s="54">
        <v>37242</v>
      </c>
      <c r="M48" s="56">
        <f t="shared" si="0"/>
        <v>0</v>
      </c>
      <c r="N48" s="56">
        <f t="shared" si="1"/>
        <v>0</v>
      </c>
      <c r="O48" s="56">
        <f t="shared" si="2"/>
        <v>0</v>
      </c>
    </row>
    <row r="49" spans="4:15" x14ac:dyDescent="0.2">
      <c r="D49" s="32">
        <v>37243</v>
      </c>
      <c r="E49" s="33">
        <v>43.5</v>
      </c>
      <c r="F49" s="33">
        <v>0</v>
      </c>
      <c r="G49" s="33">
        <v>38.299999999999997</v>
      </c>
      <c r="H49" s="33">
        <v>0</v>
      </c>
      <c r="I49" s="33">
        <v>38.299999999999997</v>
      </c>
      <c r="J49" s="33"/>
      <c r="K49" s="33"/>
      <c r="L49" s="54">
        <v>37243</v>
      </c>
      <c r="M49" s="56">
        <f t="shared" si="0"/>
        <v>33.704000000000001</v>
      </c>
      <c r="N49" s="56">
        <f t="shared" si="1"/>
        <v>0</v>
      </c>
      <c r="O49" s="56">
        <f t="shared" si="2"/>
        <v>33.704000000000001</v>
      </c>
    </row>
    <row r="50" spans="4:15" x14ac:dyDescent="0.2">
      <c r="D50" s="32">
        <v>37244</v>
      </c>
      <c r="E50" s="34">
        <v>1277</v>
      </c>
      <c r="F50" s="33">
        <v>50</v>
      </c>
      <c r="G50" s="34">
        <v>1123.8</v>
      </c>
      <c r="H50" s="33">
        <v>29.5</v>
      </c>
      <c r="I50" s="34">
        <v>1153.3</v>
      </c>
      <c r="J50" s="34"/>
      <c r="K50" s="34"/>
      <c r="L50" s="54">
        <v>37244</v>
      </c>
      <c r="M50" s="56">
        <f t="shared" si="0"/>
        <v>988.94399999999996</v>
      </c>
      <c r="N50" s="56">
        <f t="shared" si="1"/>
        <v>17.404999999999998</v>
      </c>
      <c r="O50" s="56">
        <f t="shared" si="2"/>
        <v>1006.3489999999999</v>
      </c>
    </row>
    <row r="51" spans="4:15" x14ac:dyDescent="0.2">
      <c r="D51" s="32">
        <v>37245</v>
      </c>
      <c r="E51" s="33">
        <v>0</v>
      </c>
      <c r="F51" s="33">
        <v>0</v>
      </c>
      <c r="G51" s="33">
        <v>0</v>
      </c>
      <c r="H51" s="33">
        <v>0</v>
      </c>
      <c r="I51" s="33">
        <v>0</v>
      </c>
      <c r="J51" s="33"/>
      <c r="K51" s="33"/>
      <c r="L51" s="54">
        <v>37245</v>
      </c>
      <c r="M51" s="56">
        <f t="shared" si="0"/>
        <v>0</v>
      </c>
      <c r="N51" s="56">
        <f t="shared" si="1"/>
        <v>0</v>
      </c>
      <c r="O51" s="56">
        <f t="shared" si="2"/>
        <v>0</v>
      </c>
    </row>
    <row r="52" spans="4:15" x14ac:dyDescent="0.2">
      <c r="D52" s="32">
        <v>37246</v>
      </c>
      <c r="E52" s="33">
        <v>0</v>
      </c>
      <c r="F52" s="33">
        <v>0</v>
      </c>
      <c r="G52" s="33">
        <v>0</v>
      </c>
      <c r="H52" s="33">
        <v>0</v>
      </c>
      <c r="I52" s="33">
        <v>0</v>
      </c>
      <c r="J52" s="33"/>
      <c r="K52" s="33"/>
      <c r="L52" s="54">
        <v>37246</v>
      </c>
      <c r="M52" s="56">
        <f t="shared" si="0"/>
        <v>0</v>
      </c>
      <c r="N52" s="56">
        <f t="shared" si="1"/>
        <v>0</v>
      </c>
      <c r="O52" s="56">
        <f t="shared" si="2"/>
        <v>0</v>
      </c>
    </row>
    <row r="53" spans="4:15" x14ac:dyDescent="0.2">
      <c r="D53" s="32">
        <v>37247</v>
      </c>
      <c r="E53" s="33">
        <v>0</v>
      </c>
      <c r="F53" s="33">
        <v>0</v>
      </c>
      <c r="G53" s="33">
        <v>0</v>
      </c>
      <c r="H53" s="33">
        <v>0</v>
      </c>
      <c r="I53" s="33">
        <v>0</v>
      </c>
      <c r="J53" s="33"/>
      <c r="K53" s="33"/>
      <c r="L53" s="54">
        <v>37247</v>
      </c>
      <c r="M53" s="56">
        <f t="shared" si="0"/>
        <v>0</v>
      </c>
      <c r="N53" s="56">
        <f t="shared" si="1"/>
        <v>0</v>
      </c>
      <c r="O53" s="56">
        <f t="shared" si="2"/>
        <v>0</v>
      </c>
    </row>
    <row r="54" spans="4:15" x14ac:dyDescent="0.2">
      <c r="D54" s="32">
        <v>37248</v>
      </c>
      <c r="E54" s="33">
        <v>0</v>
      </c>
      <c r="F54" s="33">
        <v>0</v>
      </c>
      <c r="G54" s="33">
        <v>0</v>
      </c>
      <c r="H54" s="33">
        <v>0</v>
      </c>
      <c r="I54" s="33">
        <v>0</v>
      </c>
      <c r="J54" s="33"/>
      <c r="K54" s="33"/>
      <c r="L54" s="54">
        <v>37248</v>
      </c>
      <c r="M54" s="56">
        <f t="shared" si="0"/>
        <v>0</v>
      </c>
      <c r="N54" s="56">
        <f t="shared" si="1"/>
        <v>0</v>
      </c>
      <c r="O54" s="56">
        <f t="shared" si="2"/>
        <v>0</v>
      </c>
    </row>
    <row r="55" spans="4:15" x14ac:dyDescent="0.2">
      <c r="D55" s="32">
        <v>37249</v>
      </c>
      <c r="E55" s="33">
        <v>0</v>
      </c>
      <c r="F55" s="33">
        <v>0</v>
      </c>
      <c r="G55" s="33">
        <v>0</v>
      </c>
      <c r="H55" s="33">
        <v>0</v>
      </c>
      <c r="I55" s="33">
        <v>0</v>
      </c>
      <c r="J55" s="33"/>
      <c r="K55" s="33"/>
      <c r="L55" s="54">
        <v>37249</v>
      </c>
      <c r="M55" s="56">
        <f t="shared" si="0"/>
        <v>0</v>
      </c>
      <c r="N55" s="56">
        <f t="shared" si="1"/>
        <v>0</v>
      </c>
      <c r="O55" s="56">
        <f t="shared" si="2"/>
        <v>0</v>
      </c>
    </row>
    <row r="56" spans="4:15" x14ac:dyDescent="0.2">
      <c r="D56" s="32">
        <v>37250</v>
      </c>
      <c r="E56" s="33">
        <v>0</v>
      </c>
      <c r="F56" s="33">
        <v>0</v>
      </c>
      <c r="G56" s="33">
        <v>0</v>
      </c>
      <c r="H56" s="33">
        <v>0</v>
      </c>
      <c r="I56" s="33">
        <v>0</v>
      </c>
      <c r="J56" s="33"/>
      <c r="K56" s="33"/>
      <c r="L56" s="54">
        <v>37250</v>
      </c>
      <c r="M56" s="56">
        <f t="shared" si="0"/>
        <v>0</v>
      </c>
      <c r="N56" s="56">
        <f t="shared" si="1"/>
        <v>0</v>
      </c>
      <c r="O56" s="56">
        <f t="shared" si="2"/>
        <v>0</v>
      </c>
    </row>
    <row r="57" spans="4:15" x14ac:dyDescent="0.2">
      <c r="D57" s="32">
        <v>37251</v>
      </c>
      <c r="E57" s="33">
        <v>52.5</v>
      </c>
      <c r="F57" s="33">
        <v>0</v>
      </c>
      <c r="G57" s="33">
        <v>46.2</v>
      </c>
      <c r="H57" s="33">
        <v>0</v>
      </c>
      <c r="I57" s="33">
        <v>46.2</v>
      </c>
      <c r="J57" s="33"/>
      <c r="K57" s="33"/>
      <c r="L57" s="54">
        <v>37251</v>
      </c>
      <c r="M57" s="56">
        <f t="shared" si="0"/>
        <v>40.656000000000006</v>
      </c>
      <c r="N57" s="56">
        <f t="shared" si="1"/>
        <v>0</v>
      </c>
      <c r="O57" s="56">
        <f t="shared" si="2"/>
        <v>40.656000000000006</v>
      </c>
    </row>
    <row r="58" spans="4:15" x14ac:dyDescent="0.2">
      <c r="D58" s="32">
        <v>37252</v>
      </c>
      <c r="E58" s="33">
        <v>97.5</v>
      </c>
      <c r="F58" s="33">
        <v>0</v>
      </c>
      <c r="G58" s="33">
        <v>85.8</v>
      </c>
      <c r="H58" s="33">
        <v>0</v>
      </c>
      <c r="I58" s="33">
        <v>85.8</v>
      </c>
      <c r="J58" s="33"/>
      <c r="K58" s="33"/>
      <c r="L58" s="54">
        <v>37252</v>
      </c>
      <c r="M58" s="56">
        <f t="shared" si="0"/>
        <v>75.504000000000005</v>
      </c>
      <c r="N58" s="56">
        <f t="shared" si="1"/>
        <v>0</v>
      </c>
      <c r="O58" s="56">
        <f t="shared" si="2"/>
        <v>75.504000000000005</v>
      </c>
    </row>
    <row r="59" spans="4:15" x14ac:dyDescent="0.2">
      <c r="D59" s="32">
        <v>37253</v>
      </c>
      <c r="E59" s="33">
        <v>102.5</v>
      </c>
      <c r="F59" s="33">
        <v>0</v>
      </c>
      <c r="G59" s="33">
        <v>90.2</v>
      </c>
      <c r="H59" s="33">
        <v>0</v>
      </c>
      <c r="I59" s="33">
        <v>90.2</v>
      </c>
      <c r="J59" s="33"/>
      <c r="K59" s="33"/>
      <c r="L59" s="54">
        <v>37253</v>
      </c>
      <c r="M59" s="56">
        <f t="shared" si="0"/>
        <v>79.376000000000005</v>
      </c>
      <c r="N59" s="56">
        <f t="shared" si="1"/>
        <v>0</v>
      </c>
      <c r="O59" s="56">
        <f t="shared" si="2"/>
        <v>79.376000000000005</v>
      </c>
    </row>
    <row r="60" spans="4:15" x14ac:dyDescent="0.2">
      <c r="D60" s="32">
        <v>37254</v>
      </c>
      <c r="E60" s="33">
        <v>2.5</v>
      </c>
      <c r="F60" s="33">
        <v>0</v>
      </c>
      <c r="G60" s="33">
        <v>2.2000000000000002</v>
      </c>
      <c r="H60" s="33">
        <v>0</v>
      </c>
      <c r="I60" s="33">
        <v>2.2000000000000002</v>
      </c>
      <c r="J60" s="33"/>
      <c r="K60" s="33"/>
      <c r="L60" s="54">
        <v>37254</v>
      </c>
      <c r="M60" s="56">
        <f t="shared" si="0"/>
        <v>1.9360000000000002</v>
      </c>
      <c r="N60" s="56">
        <f t="shared" si="1"/>
        <v>0</v>
      </c>
      <c r="O60" s="56">
        <f t="shared" si="2"/>
        <v>1.9360000000000002</v>
      </c>
    </row>
    <row r="61" spans="4:15" x14ac:dyDescent="0.2">
      <c r="D61" s="32">
        <v>37255</v>
      </c>
      <c r="E61" s="33">
        <v>0</v>
      </c>
      <c r="F61" s="33">
        <v>0</v>
      </c>
      <c r="G61" s="33">
        <v>0</v>
      </c>
      <c r="H61" s="33">
        <v>0</v>
      </c>
      <c r="I61" s="33">
        <v>0</v>
      </c>
      <c r="J61" s="33"/>
      <c r="K61" s="33"/>
      <c r="L61" s="54">
        <v>37255</v>
      </c>
      <c r="M61" s="56">
        <f t="shared" si="0"/>
        <v>0</v>
      </c>
      <c r="N61" s="56">
        <f t="shared" si="1"/>
        <v>0</v>
      </c>
      <c r="O61" s="56">
        <f t="shared" si="2"/>
        <v>0</v>
      </c>
    </row>
    <row r="62" spans="4:15" x14ac:dyDescent="0.2">
      <c r="D62" s="32">
        <v>37256</v>
      </c>
      <c r="E62" s="33">
        <v>5</v>
      </c>
      <c r="F62" s="33">
        <v>0</v>
      </c>
      <c r="G62" s="33">
        <v>4.4000000000000004</v>
      </c>
      <c r="H62" s="33">
        <v>0</v>
      </c>
      <c r="I62" s="33">
        <v>4.4000000000000004</v>
      </c>
      <c r="J62" s="33"/>
      <c r="K62" s="33"/>
      <c r="L62" s="54">
        <v>37256</v>
      </c>
      <c r="M62" s="56">
        <f t="shared" si="0"/>
        <v>3.8720000000000003</v>
      </c>
      <c r="N62" s="56">
        <f t="shared" si="1"/>
        <v>0</v>
      </c>
      <c r="O62" s="56">
        <f t="shared" si="2"/>
        <v>3.8720000000000003</v>
      </c>
    </row>
    <row r="63" spans="4:15" x14ac:dyDescent="0.2">
      <c r="D63" s="32">
        <v>37257</v>
      </c>
      <c r="E63" s="33">
        <v>0</v>
      </c>
      <c r="F63" s="33">
        <v>0</v>
      </c>
      <c r="G63" s="33">
        <v>0</v>
      </c>
      <c r="H63" s="33">
        <v>0</v>
      </c>
      <c r="I63" s="33">
        <v>0</v>
      </c>
      <c r="J63" s="33"/>
      <c r="K63" s="33"/>
      <c r="L63" s="54">
        <v>37257</v>
      </c>
      <c r="M63" s="56">
        <f t="shared" si="0"/>
        <v>0</v>
      </c>
      <c r="N63" s="56">
        <f t="shared" si="1"/>
        <v>0</v>
      </c>
      <c r="O63" s="56">
        <f t="shared" si="2"/>
        <v>0</v>
      </c>
    </row>
    <row r="64" spans="4:15" x14ac:dyDescent="0.2">
      <c r="D64" s="32">
        <v>37258</v>
      </c>
      <c r="E64" s="33">
        <v>65.5</v>
      </c>
      <c r="F64" s="33">
        <v>0</v>
      </c>
      <c r="G64" s="33">
        <v>57.6</v>
      </c>
      <c r="H64" s="33">
        <v>0</v>
      </c>
      <c r="I64" s="33">
        <v>57.6</v>
      </c>
      <c r="J64" s="33"/>
      <c r="K64" s="33"/>
      <c r="L64" s="54">
        <v>37258</v>
      </c>
      <c r="M64" s="56">
        <f t="shared" si="0"/>
        <v>50.688000000000002</v>
      </c>
      <c r="N64" s="56">
        <f t="shared" si="1"/>
        <v>0</v>
      </c>
      <c r="O64" s="56">
        <f t="shared" si="2"/>
        <v>50.688000000000002</v>
      </c>
    </row>
    <row r="65" spans="4:15" x14ac:dyDescent="0.2">
      <c r="D65" s="32">
        <v>37259</v>
      </c>
      <c r="E65" s="33">
        <v>85</v>
      </c>
      <c r="F65" s="33">
        <v>0</v>
      </c>
      <c r="G65" s="33">
        <v>74.8</v>
      </c>
      <c r="H65" s="33">
        <v>0</v>
      </c>
      <c r="I65" s="33">
        <v>74.8</v>
      </c>
      <c r="J65" s="33"/>
      <c r="K65" s="33"/>
      <c r="L65" s="54">
        <v>37259</v>
      </c>
      <c r="M65" s="56">
        <f t="shared" si="0"/>
        <v>65.823999999999998</v>
      </c>
      <c r="N65" s="56">
        <f t="shared" si="1"/>
        <v>0</v>
      </c>
      <c r="O65" s="56">
        <f t="shared" si="2"/>
        <v>65.823999999999998</v>
      </c>
    </row>
    <row r="66" spans="4:15" x14ac:dyDescent="0.2">
      <c r="D66" s="32">
        <v>37260</v>
      </c>
      <c r="E66" s="33">
        <v>0</v>
      </c>
      <c r="F66" s="33">
        <v>0</v>
      </c>
      <c r="G66" s="33">
        <v>0</v>
      </c>
      <c r="H66" s="33">
        <v>0</v>
      </c>
      <c r="I66" s="33">
        <v>0</v>
      </c>
      <c r="J66" s="33"/>
      <c r="K66" s="33"/>
      <c r="L66" s="54">
        <v>37260</v>
      </c>
      <c r="M66" s="56">
        <f t="shared" si="0"/>
        <v>0</v>
      </c>
      <c r="N66" s="56">
        <f t="shared" si="1"/>
        <v>0</v>
      </c>
      <c r="O66" s="56">
        <f t="shared" si="2"/>
        <v>0</v>
      </c>
    </row>
    <row r="67" spans="4:15" x14ac:dyDescent="0.2">
      <c r="D67" s="32">
        <v>37261</v>
      </c>
      <c r="E67" s="33">
        <v>0</v>
      </c>
      <c r="F67" s="33">
        <v>0</v>
      </c>
      <c r="G67" s="33">
        <v>0</v>
      </c>
      <c r="H67" s="33">
        <v>0</v>
      </c>
      <c r="I67" s="33">
        <v>0</v>
      </c>
      <c r="J67" s="33"/>
      <c r="K67" s="33"/>
      <c r="L67" s="54">
        <v>37261</v>
      </c>
      <c r="M67" s="56">
        <f t="shared" ref="M67:M130" si="3">G67*0.88</f>
        <v>0</v>
      </c>
      <c r="N67" s="56">
        <f t="shared" ref="N67:N130" si="4">H67*0.59</f>
        <v>0</v>
      </c>
      <c r="O67" s="56">
        <f t="shared" ref="O67:O130" si="5">M67+N67</f>
        <v>0</v>
      </c>
    </row>
    <row r="68" spans="4:15" x14ac:dyDescent="0.2">
      <c r="D68" s="32">
        <v>37262</v>
      </c>
      <c r="E68" s="33">
        <v>0</v>
      </c>
      <c r="F68" s="33">
        <v>0</v>
      </c>
      <c r="G68" s="33">
        <v>0</v>
      </c>
      <c r="H68" s="33">
        <v>0</v>
      </c>
      <c r="I68" s="33">
        <v>0</v>
      </c>
      <c r="J68" s="33"/>
      <c r="K68" s="33"/>
      <c r="L68" s="54">
        <v>37262</v>
      </c>
      <c r="M68" s="56">
        <f t="shared" si="3"/>
        <v>0</v>
      </c>
      <c r="N68" s="56">
        <f t="shared" si="4"/>
        <v>0</v>
      </c>
      <c r="O68" s="56">
        <f t="shared" si="5"/>
        <v>0</v>
      </c>
    </row>
    <row r="69" spans="4:15" x14ac:dyDescent="0.2">
      <c r="D69" s="32">
        <v>37263</v>
      </c>
      <c r="E69" s="33">
        <v>0</v>
      </c>
      <c r="F69" s="33">
        <v>0</v>
      </c>
      <c r="G69" s="33">
        <v>0</v>
      </c>
      <c r="H69" s="33">
        <v>0</v>
      </c>
      <c r="I69" s="33">
        <v>0</v>
      </c>
      <c r="J69" s="33"/>
      <c r="K69" s="33"/>
      <c r="L69" s="54">
        <v>37263</v>
      </c>
      <c r="M69" s="56">
        <f t="shared" si="3"/>
        <v>0</v>
      </c>
      <c r="N69" s="56">
        <f t="shared" si="4"/>
        <v>0</v>
      </c>
      <c r="O69" s="56">
        <f t="shared" si="5"/>
        <v>0</v>
      </c>
    </row>
    <row r="70" spans="4:15" x14ac:dyDescent="0.2">
      <c r="D70" s="32">
        <v>37264</v>
      </c>
      <c r="E70" s="33">
        <v>0</v>
      </c>
      <c r="F70" s="33">
        <v>0</v>
      </c>
      <c r="G70" s="33">
        <v>0</v>
      </c>
      <c r="H70" s="33">
        <v>0</v>
      </c>
      <c r="I70" s="33">
        <v>0</v>
      </c>
      <c r="J70" s="33"/>
      <c r="K70" s="33"/>
      <c r="L70" s="54">
        <v>37264</v>
      </c>
      <c r="M70" s="56">
        <f t="shared" si="3"/>
        <v>0</v>
      </c>
      <c r="N70" s="56">
        <f t="shared" si="4"/>
        <v>0</v>
      </c>
      <c r="O70" s="56">
        <f t="shared" si="5"/>
        <v>0</v>
      </c>
    </row>
    <row r="71" spans="4:15" x14ac:dyDescent="0.2">
      <c r="D71" s="32">
        <v>37265</v>
      </c>
      <c r="E71" s="33">
        <v>0</v>
      </c>
      <c r="F71" s="33">
        <v>0</v>
      </c>
      <c r="G71" s="33">
        <v>0</v>
      </c>
      <c r="H71" s="33">
        <v>0</v>
      </c>
      <c r="I71" s="33">
        <v>0</v>
      </c>
      <c r="J71" s="33"/>
      <c r="K71" s="33"/>
      <c r="L71" s="54">
        <v>37265</v>
      </c>
      <c r="M71" s="56">
        <f t="shared" si="3"/>
        <v>0</v>
      </c>
      <c r="N71" s="56">
        <f t="shared" si="4"/>
        <v>0</v>
      </c>
      <c r="O71" s="56">
        <f t="shared" si="5"/>
        <v>0</v>
      </c>
    </row>
    <row r="72" spans="4:15" x14ac:dyDescent="0.2">
      <c r="D72" s="32">
        <v>37266</v>
      </c>
      <c r="E72" s="33">
        <v>0</v>
      </c>
      <c r="F72" s="33">
        <v>0</v>
      </c>
      <c r="G72" s="33">
        <v>0</v>
      </c>
      <c r="H72" s="33">
        <v>0</v>
      </c>
      <c r="I72" s="33">
        <v>0</v>
      </c>
      <c r="J72" s="33"/>
      <c r="K72" s="33"/>
      <c r="L72" s="54">
        <v>37266</v>
      </c>
      <c r="M72" s="56">
        <f t="shared" si="3"/>
        <v>0</v>
      </c>
      <c r="N72" s="56">
        <f t="shared" si="4"/>
        <v>0</v>
      </c>
      <c r="O72" s="56">
        <f t="shared" si="5"/>
        <v>0</v>
      </c>
    </row>
    <row r="73" spans="4:15" x14ac:dyDescent="0.2">
      <c r="D73" s="32">
        <v>37267</v>
      </c>
      <c r="E73" s="33">
        <v>0</v>
      </c>
      <c r="F73" s="33">
        <v>0</v>
      </c>
      <c r="G73" s="33">
        <v>0</v>
      </c>
      <c r="H73" s="33">
        <v>0</v>
      </c>
      <c r="I73" s="33">
        <v>0</v>
      </c>
      <c r="J73" s="33"/>
      <c r="K73" s="33"/>
      <c r="L73" s="54">
        <v>37267</v>
      </c>
      <c r="M73" s="56">
        <f t="shared" si="3"/>
        <v>0</v>
      </c>
      <c r="N73" s="56">
        <f t="shared" si="4"/>
        <v>0</v>
      </c>
      <c r="O73" s="56">
        <f t="shared" si="5"/>
        <v>0</v>
      </c>
    </row>
    <row r="74" spans="4:15" x14ac:dyDescent="0.2">
      <c r="D74" s="32">
        <v>37268</v>
      </c>
      <c r="E74" s="33">
        <v>0</v>
      </c>
      <c r="F74" s="33">
        <v>0</v>
      </c>
      <c r="G74" s="33">
        <v>0</v>
      </c>
      <c r="H74" s="33">
        <v>0</v>
      </c>
      <c r="I74" s="33">
        <v>0</v>
      </c>
      <c r="J74" s="33"/>
      <c r="K74" s="33"/>
      <c r="L74" s="54">
        <v>37268</v>
      </c>
      <c r="M74" s="56">
        <f t="shared" si="3"/>
        <v>0</v>
      </c>
      <c r="N74" s="56">
        <f t="shared" si="4"/>
        <v>0</v>
      </c>
      <c r="O74" s="56">
        <f t="shared" si="5"/>
        <v>0</v>
      </c>
    </row>
    <row r="75" spans="4:15" x14ac:dyDescent="0.2">
      <c r="D75" s="32">
        <v>37269</v>
      </c>
      <c r="E75" s="33">
        <v>0</v>
      </c>
      <c r="F75" s="33">
        <v>0</v>
      </c>
      <c r="G75" s="33">
        <v>0</v>
      </c>
      <c r="H75" s="33">
        <v>0</v>
      </c>
      <c r="I75" s="33">
        <v>0</v>
      </c>
      <c r="J75" s="33"/>
      <c r="K75" s="33"/>
      <c r="L75" s="54">
        <v>37269</v>
      </c>
      <c r="M75" s="56">
        <f t="shared" si="3"/>
        <v>0</v>
      </c>
      <c r="N75" s="56">
        <f t="shared" si="4"/>
        <v>0</v>
      </c>
      <c r="O75" s="56">
        <f t="shared" si="5"/>
        <v>0</v>
      </c>
    </row>
    <row r="76" spans="4:15" x14ac:dyDescent="0.2">
      <c r="D76" s="32">
        <v>37270</v>
      </c>
      <c r="E76" s="33">
        <v>42.5</v>
      </c>
      <c r="F76" s="33">
        <v>20</v>
      </c>
      <c r="G76" s="33">
        <v>37.4</v>
      </c>
      <c r="H76" s="33">
        <v>11.8</v>
      </c>
      <c r="I76" s="33">
        <v>49.2</v>
      </c>
      <c r="J76" s="33"/>
      <c r="K76" s="33"/>
      <c r="L76" s="54">
        <v>37270</v>
      </c>
      <c r="M76" s="56">
        <f t="shared" si="3"/>
        <v>32.911999999999999</v>
      </c>
      <c r="N76" s="56">
        <f t="shared" si="4"/>
        <v>6.9619999999999997</v>
      </c>
      <c r="O76" s="56">
        <f t="shared" si="5"/>
        <v>39.873999999999995</v>
      </c>
    </row>
    <row r="77" spans="4:15" x14ac:dyDescent="0.2">
      <c r="D77" s="32">
        <v>37271</v>
      </c>
      <c r="E77" s="33">
        <v>535</v>
      </c>
      <c r="F77" s="33">
        <v>0</v>
      </c>
      <c r="G77" s="33">
        <v>470.8</v>
      </c>
      <c r="H77" s="33">
        <v>0</v>
      </c>
      <c r="I77" s="33">
        <v>470.8</v>
      </c>
      <c r="J77" s="33"/>
      <c r="K77" s="33"/>
      <c r="L77" s="54">
        <v>37271</v>
      </c>
      <c r="M77" s="56">
        <f t="shared" si="3"/>
        <v>414.30400000000003</v>
      </c>
      <c r="N77" s="56">
        <f t="shared" si="4"/>
        <v>0</v>
      </c>
      <c r="O77" s="56">
        <f t="shared" si="5"/>
        <v>414.30400000000003</v>
      </c>
    </row>
    <row r="78" spans="4:15" x14ac:dyDescent="0.2">
      <c r="D78" s="32">
        <v>37272</v>
      </c>
      <c r="E78" s="34">
        <v>1720</v>
      </c>
      <c r="F78" s="33">
        <v>0</v>
      </c>
      <c r="G78" s="34">
        <v>1513.6</v>
      </c>
      <c r="H78" s="33">
        <v>0</v>
      </c>
      <c r="I78" s="34">
        <v>1513.6</v>
      </c>
      <c r="J78" s="34"/>
      <c r="K78" s="34"/>
      <c r="L78" s="54">
        <v>37272</v>
      </c>
      <c r="M78" s="56">
        <f t="shared" si="3"/>
        <v>1331.9679999999998</v>
      </c>
      <c r="N78" s="56">
        <f t="shared" si="4"/>
        <v>0</v>
      </c>
      <c r="O78" s="56">
        <f t="shared" si="5"/>
        <v>1331.9679999999998</v>
      </c>
    </row>
    <row r="79" spans="4:15" x14ac:dyDescent="0.2">
      <c r="D79" s="32">
        <v>37273</v>
      </c>
      <c r="E79" s="33">
        <v>127.5</v>
      </c>
      <c r="F79" s="33">
        <v>0</v>
      </c>
      <c r="G79" s="33">
        <v>112.2</v>
      </c>
      <c r="H79" s="33">
        <v>0</v>
      </c>
      <c r="I79" s="33">
        <v>112.2</v>
      </c>
      <c r="J79" s="33"/>
      <c r="K79" s="33"/>
      <c r="L79" s="54">
        <v>37273</v>
      </c>
      <c r="M79" s="56">
        <f t="shared" si="3"/>
        <v>98.736000000000004</v>
      </c>
      <c r="N79" s="56">
        <f t="shared" si="4"/>
        <v>0</v>
      </c>
      <c r="O79" s="56">
        <f t="shared" si="5"/>
        <v>98.736000000000004</v>
      </c>
    </row>
    <row r="80" spans="4:15" x14ac:dyDescent="0.2">
      <c r="D80" s="32">
        <v>37274</v>
      </c>
      <c r="E80" s="33">
        <v>270.5</v>
      </c>
      <c r="F80" s="33">
        <v>0</v>
      </c>
      <c r="G80" s="33">
        <v>238</v>
      </c>
      <c r="H80" s="33">
        <v>0</v>
      </c>
      <c r="I80" s="33">
        <v>238</v>
      </c>
      <c r="J80" s="33"/>
      <c r="K80" s="33"/>
      <c r="L80" s="54">
        <v>37274</v>
      </c>
      <c r="M80" s="56">
        <f t="shared" si="3"/>
        <v>209.44</v>
      </c>
      <c r="N80" s="56">
        <f t="shared" si="4"/>
        <v>0</v>
      </c>
      <c r="O80" s="56">
        <f t="shared" si="5"/>
        <v>209.44</v>
      </c>
    </row>
    <row r="81" spans="4:15" x14ac:dyDescent="0.2">
      <c r="D81" s="32">
        <v>37275</v>
      </c>
      <c r="E81" s="33">
        <v>25</v>
      </c>
      <c r="F81" s="33">
        <v>0</v>
      </c>
      <c r="G81" s="33">
        <v>22</v>
      </c>
      <c r="H81" s="33">
        <v>0</v>
      </c>
      <c r="I81" s="33">
        <v>22</v>
      </c>
      <c r="J81" s="33"/>
      <c r="K81" s="33"/>
      <c r="L81" s="54">
        <v>37275</v>
      </c>
      <c r="M81" s="56">
        <f t="shared" si="3"/>
        <v>19.36</v>
      </c>
      <c r="N81" s="56">
        <f t="shared" si="4"/>
        <v>0</v>
      </c>
      <c r="O81" s="56">
        <f t="shared" si="5"/>
        <v>19.36</v>
      </c>
    </row>
    <row r="82" spans="4:15" x14ac:dyDescent="0.2">
      <c r="D82" s="32">
        <v>37276</v>
      </c>
      <c r="E82" s="33">
        <v>50</v>
      </c>
      <c r="F82" s="33">
        <v>0</v>
      </c>
      <c r="G82" s="33">
        <v>44</v>
      </c>
      <c r="H82" s="33">
        <v>0</v>
      </c>
      <c r="I82" s="33">
        <v>44</v>
      </c>
      <c r="J82" s="33"/>
      <c r="K82" s="33"/>
      <c r="L82" s="54">
        <v>37276</v>
      </c>
      <c r="M82" s="56">
        <f t="shared" si="3"/>
        <v>38.72</v>
      </c>
      <c r="N82" s="56">
        <f t="shared" si="4"/>
        <v>0</v>
      </c>
      <c r="O82" s="56">
        <f t="shared" si="5"/>
        <v>38.72</v>
      </c>
    </row>
    <row r="83" spans="4:15" x14ac:dyDescent="0.2">
      <c r="D83" s="32">
        <v>37277</v>
      </c>
      <c r="E83" s="33">
        <v>62.5</v>
      </c>
      <c r="F83" s="33">
        <v>0</v>
      </c>
      <c r="G83" s="33">
        <v>55</v>
      </c>
      <c r="H83" s="33">
        <v>0</v>
      </c>
      <c r="I83" s="33">
        <v>55</v>
      </c>
      <c r="J83" s="33"/>
      <c r="K83" s="33"/>
      <c r="L83" s="54">
        <v>37277</v>
      </c>
      <c r="M83" s="56">
        <f t="shared" si="3"/>
        <v>48.4</v>
      </c>
      <c r="N83" s="56">
        <f t="shared" si="4"/>
        <v>0</v>
      </c>
      <c r="O83" s="56">
        <f t="shared" si="5"/>
        <v>48.4</v>
      </c>
    </row>
    <row r="84" spans="4:15" x14ac:dyDescent="0.2">
      <c r="D84" s="32">
        <v>37278</v>
      </c>
      <c r="E84" s="33">
        <v>10.5</v>
      </c>
      <c r="F84" s="33">
        <v>0</v>
      </c>
      <c r="G84" s="33">
        <v>9.1999999999999993</v>
      </c>
      <c r="H84" s="33">
        <v>0</v>
      </c>
      <c r="I84" s="33">
        <v>9.1999999999999993</v>
      </c>
      <c r="J84" s="33"/>
      <c r="K84" s="33"/>
      <c r="L84" s="54">
        <v>37278</v>
      </c>
      <c r="M84" s="56">
        <f t="shared" si="3"/>
        <v>8.0960000000000001</v>
      </c>
      <c r="N84" s="56">
        <f t="shared" si="4"/>
        <v>0</v>
      </c>
      <c r="O84" s="56">
        <f t="shared" si="5"/>
        <v>8.0960000000000001</v>
      </c>
    </row>
    <row r="85" spans="4:15" x14ac:dyDescent="0.2">
      <c r="D85" s="32">
        <v>37279</v>
      </c>
      <c r="E85" s="33">
        <v>0</v>
      </c>
      <c r="F85" s="33">
        <v>0</v>
      </c>
      <c r="G85" s="33">
        <v>0</v>
      </c>
      <c r="H85" s="33">
        <v>0</v>
      </c>
      <c r="I85" s="33">
        <v>0</v>
      </c>
      <c r="J85" s="33"/>
      <c r="K85" s="33"/>
      <c r="L85" s="54">
        <v>37279</v>
      </c>
      <c r="M85" s="56">
        <f t="shared" si="3"/>
        <v>0</v>
      </c>
      <c r="N85" s="56">
        <f t="shared" si="4"/>
        <v>0</v>
      </c>
      <c r="O85" s="56">
        <f t="shared" si="5"/>
        <v>0</v>
      </c>
    </row>
    <row r="86" spans="4:15" x14ac:dyDescent="0.2">
      <c r="D86" s="32">
        <v>37280</v>
      </c>
      <c r="E86" s="33">
        <v>0</v>
      </c>
      <c r="F86" s="33">
        <v>0</v>
      </c>
      <c r="G86" s="33">
        <v>0</v>
      </c>
      <c r="H86" s="33">
        <v>0</v>
      </c>
      <c r="I86" s="33">
        <v>0</v>
      </c>
      <c r="J86" s="33"/>
      <c r="K86" s="33"/>
      <c r="L86" s="54">
        <v>37280</v>
      </c>
      <c r="M86" s="56">
        <f t="shared" si="3"/>
        <v>0</v>
      </c>
      <c r="N86" s="56">
        <f t="shared" si="4"/>
        <v>0</v>
      </c>
      <c r="O86" s="56">
        <f t="shared" si="5"/>
        <v>0</v>
      </c>
    </row>
    <row r="87" spans="4:15" x14ac:dyDescent="0.2">
      <c r="D87" s="32">
        <v>37281</v>
      </c>
      <c r="E87" s="33">
        <v>0</v>
      </c>
      <c r="F87" s="33">
        <v>0</v>
      </c>
      <c r="G87" s="33">
        <v>0</v>
      </c>
      <c r="H87" s="33">
        <v>0</v>
      </c>
      <c r="I87" s="33">
        <v>0</v>
      </c>
      <c r="J87" s="33"/>
      <c r="K87" s="33"/>
      <c r="L87" s="54">
        <v>37281</v>
      </c>
      <c r="M87" s="56">
        <f t="shared" si="3"/>
        <v>0</v>
      </c>
      <c r="N87" s="56">
        <f t="shared" si="4"/>
        <v>0</v>
      </c>
      <c r="O87" s="56">
        <f t="shared" si="5"/>
        <v>0</v>
      </c>
    </row>
    <row r="88" spans="4:15" x14ac:dyDescent="0.2">
      <c r="D88" s="32">
        <v>37282</v>
      </c>
      <c r="E88" s="33">
        <v>0</v>
      </c>
      <c r="F88" s="33">
        <v>0</v>
      </c>
      <c r="G88" s="33">
        <v>0</v>
      </c>
      <c r="H88" s="33">
        <v>0</v>
      </c>
      <c r="I88" s="33">
        <v>0</v>
      </c>
      <c r="J88" s="33"/>
      <c r="K88" s="33"/>
      <c r="L88" s="54">
        <v>37282</v>
      </c>
      <c r="M88" s="56">
        <f t="shared" si="3"/>
        <v>0</v>
      </c>
      <c r="N88" s="56">
        <f t="shared" si="4"/>
        <v>0</v>
      </c>
      <c r="O88" s="56">
        <f t="shared" si="5"/>
        <v>0</v>
      </c>
    </row>
    <row r="89" spans="4:15" x14ac:dyDescent="0.2">
      <c r="D89" s="32">
        <v>37283</v>
      </c>
      <c r="E89" s="33">
        <v>0</v>
      </c>
      <c r="F89" s="33">
        <v>0</v>
      </c>
      <c r="G89" s="33">
        <v>0</v>
      </c>
      <c r="H89" s="33">
        <v>0</v>
      </c>
      <c r="I89" s="33">
        <v>0</v>
      </c>
      <c r="J89" s="33"/>
      <c r="K89" s="33"/>
      <c r="L89" s="54">
        <v>37283</v>
      </c>
      <c r="M89" s="56">
        <f t="shared" si="3"/>
        <v>0</v>
      </c>
      <c r="N89" s="56">
        <f t="shared" si="4"/>
        <v>0</v>
      </c>
      <c r="O89" s="56">
        <f t="shared" si="5"/>
        <v>0</v>
      </c>
    </row>
    <row r="90" spans="4:15" x14ac:dyDescent="0.2">
      <c r="D90" s="32">
        <v>37284</v>
      </c>
      <c r="E90" s="33">
        <v>0</v>
      </c>
      <c r="F90" s="33">
        <v>0</v>
      </c>
      <c r="G90" s="33">
        <v>0</v>
      </c>
      <c r="H90" s="33">
        <v>0</v>
      </c>
      <c r="I90" s="33">
        <v>0</v>
      </c>
      <c r="J90" s="33"/>
      <c r="K90" s="33"/>
      <c r="L90" s="54">
        <v>37284</v>
      </c>
      <c r="M90" s="56">
        <f t="shared" si="3"/>
        <v>0</v>
      </c>
      <c r="N90" s="56">
        <f t="shared" si="4"/>
        <v>0</v>
      </c>
      <c r="O90" s="56">
        <f t="shared" si="5"/>
        <v>0</v>
      </c>
    </row>
    <row r="91" spans="4:15" x14ac:dyDescent="0.2">
      <c r="D91" s="32">
        <v>37285</v>
      </c>
      <c r="E91" s="33">
        <v>280</v>
      </c>
      <c r="F91" s="33">
        <v>0</v>
      </c>
      <c r="G91" s="33">
        <v>246.4</v>
      </c>
      <c r="H91" s="33">
        <v>0</v>
      </c>
      <c r="I91" s="33">
        <v>246.4</v>
      </c>
      <c r="J91" s="33"/>
      <c r="K91" s="33"/>
      <c r="L91" s="54">
        <v>37285</v>
      </c>
      <c r="M91" s="56">
        <f t="shared" si="3"/>
        <v>216.83199999999999</v>
      </c>
      <c r="N91" s="56">
        <f t="shared" si="4"/>
        <v>0</v>
      </c>
      <c r="O91" s="56">
        <f t="shared" si="5"/>
        <v>216.83199999999999</v>
      </c>
    </row>
    <row r="92" spans="4:15" x14ac:dyDescent="0.2">
      <c r="D92" s="32">
        <v>37286</v>
      </c>
      <c r="E92" s="33">
        <v>752.5</v>
      </c>
      <c r="F92" s="33">
        <v>250</v>
      </c>
      <c r="G92" s="33">
        <v>662.2</v>
      </c>
      <c r="H92" s="33">
        <v>147.5</v>
      </c>
      <c r="I92" s="33">
        <v>809.7</v>
      </c>
      <c r="J92" s="33"/>
      <c r="K92" s="33"/>
      <c r="L92" s="54">
        <v>37286</v>
      </c>
      <c r="M92" s="56">
        <f t="shared" si="3"/>
        <v>582.73599999999999</v>
      </c>
      <c r="N92" s="56">
        <f t="shared" si="4"/>
        <v>87.024999999999991</v>
      </c>
      <c r="O92" s="56">
        <f t="shared" si="5"/>
        <v>669.76099999999997</v>
      </c>
    </row>
    <row r="93" spans="4:15" x14ac:dyDescent="0.2">
      <c r="D93" s="32">
        <v>37287</v>
      </c>
      <c r="E93" s="34">
        <v>1163.5</v>
      </c>
      <c r="F93" s="33">
        <v>350</v>
      </c>
      <c r="G93" s="34">
        <v>1023.9</v>
      </c>
      <c r="H93" s="33">
        <v>206.5</v>
      </c>
      <c r="I93" s="34">
        <v>1230.4000000000001</v>
      </c>
      <c r="J93" s="34"/>
      <c r="K93" s="34"/>
      <c r="L93" s="54">
        <v>37287</v>
      </c>
      <c r="M93" s="56">
        <f t="shared" si="3"/>
        <v>901.03200000000004</v>
      </c>
      <c r="N93" s="56">
        <f t="shared" si="4"/>
        <v>121.83499999999999</v>
      </c>
      <c r="O93" s="56">
        <f t="shared" si="5"/>
        <v>1022.8670000000001</v>
      </c>
    </row>
    <row r="94" spans="4:15" x14ac:dyDescent="0.2">
      <c r="D94" s="32">
        <v>37288</v>
      </c>
      <c r="E94" s="33">
        <v>572.5</v>
      </c>
      <c r="F94" s="33">
        <v>100</v>
      </c>
      <c r="G94" s="33">
        <v>503.8</v>
      </c>
      <c r="H94" s="33">
        <v>59</v>
      </c>
      <c r="I94" s="33">
        <v>562.79999999999995</v>
      </c>
      <c r="J94" s="33"/>
      <c r="K94" s="33"/>
      <c r="L94" s="54">
        <v>37288</v>
      </c>
      <c r="M94" s="56">
        <f t="shared" si="3"/>
        <v>443.34399999999999</v>
      </c>
      <c r="N94" s="56">
        <f t="shared" si="4"/>
        <v>34.809999999999995</v>
      </c>
      <c r="O94" s="56">
        <f t="shared" si="5"/>
        <v>478.154</v>
      </c>
    </row>
    <row r="95" spans="4:15" x14ac:dyDescent="0.2">
      <c r="D95" s="32">
        <v>37289</v>
      </c>
      <c r="E95" s="33">
        <v>175</v>
      </c>
      <c r="F95" s="33">
        <v>0</v>
      </c>
      <c r="G95" s="33">
        <v>154</v>
      </c>
      <c r="H95" s="33">
        <v>0</v>
      </c>
      <c r="I95" s="33">
        <v>154</v>
      </c>
      <c r="J95" s="33"/>
      <c r="K95" s="33"/>
      <c r="L95" s="54">
        <v>37289</v>
      </c>
      <c r="M95" s="56">
        <f t="shared" si="3"/>
        <v>135.52000000000001</v>
      </c>
      <c r="N95" s="56">
        <f t="shared" si="4"/>
        <v>0</v>
      </c>
      <c r="O95" s="56">
        <f t="shared" si="5"/>
        <v>135.52000000000001</v>
      </c>
    </row>
    <row r="96" spans="4:15" x14ac:dyDescent="0.2">
      <c r="D96" s="32">
        <v>37290</v>
      </c>
      <c r="E96" s="33">
        <v>17.5</v>
      </c>
      <c r="F96" s="33">
        <v>0</v>
      </c>
      <c r="G96" s="33">
        <v>15.4</v>
      </c>
      <c r="H96" s="33">
        <v>0</v>
      </c>
      <c r="I96" s="33">
        <v>15.4</v>
      </c>
      <c r="J96" s="33"/>
      <c r="K96" s="33"/>
      <c r="L96" s="54">
        <v>37290</v>
      </c>
      <c r="M96" s="56">
        <f t="shared" si="3"/>
        <v>13.552</v>
      </c>
      <c r="N96" s="56">
        <f t="shared" si="4"/>
        <v>0</v>
      </c>
      <c r="O96" s="56">
        <f t="shared" si="5"/>
        <v>13.552</v>
      </c>
    </row>
    <row r="97" spans="4:15" x14ac:dyDescent="0.2">
      <c r="D97" s="32">
        <v>37291</v>
      </c>
      <c r="E97" s="33">
        <v>0</v>
      </c>
      <c r="F97" s="33">
        <v>0</v>
      </c>
      <c r="G97" s="33">
        <v>0</v>
      </c>
      <c r="H97" s="33">
        <v>0</v>
      </c>
      <c r="I97" s="33">
        <v>0</v>
      </c>
      <c r="J97" s="33"/>
      <c r="K97" s="33"/>
      <c r="L97" s="54">
        <v>37291</v>
      </c>
      <c r="M97" s="56">
        <f t="shared" si="3"/>
        <v>0</v>
      </c>
      <c r="N97" s="56">
        <f t="shared" si="4"/>
        <v>0</v>
      </c>
      <c r="O97" s="56">
        <f t="shared" si="5"/>
        <v>0</v>
      </c>
    </row>
    <row r="98" spans="4:15" x14ac:dyDescent="0.2">
      <c r="D98" s="32">
        <v>37292</v>
      </c>
      <c r="E98" s="33">
        <v>0</v>
      </c>
      <c r="F98" s="33">
        <v>0</v>
      </c>
      <c r="G98" s="33">
        <v>0</v>
      </c>
      <c r="H98" s="33">
        <v>0</v>
      </c>
      <c r="I98" s="33">
        <v>0</v>
      </c>
      <c r="J98" s="33"/>
      <c r="K98" s="33"/>
      <c r="L98" s="54">
        <v>37292</v>
      </c>
      <c r="M98" s="56">
        <f t="shared" si="3"/>
        <v>0</v>
      </c>
      <c r="N98" s="56">
        <f t="shared" si="4"/>
        <v>0</v>
      </c>
      <c r="O98" s="56">
        <f t="shared" si="5"/>
        <v>0</v>
      </c>
    </row>
    <row r="99" spans="4:15" x14ac:dyDescent="0.2">
      <c r="D99" s="32">
        <v>37293</v>
      </c>
      <c r="E99" s="33">
        <v>21</v>
      </c>
      <c r="F99" s="33">
        <v>0</v>
      </c>
      <c r="G99" s="33">
        <v>18.5</v>
      </c>
      <c r="H99" s="33">
        <v>0</v>
      </c>
      <c r="I99" s="33">
        <v>18.5</v>
      </c>
      <c r="J99" s="33"/>
      <c r="K99" s="33"/>
      <c r="L99" s="54">
        <v>37293</v>
      </c>
      <c r="M99" s="56">
        <f t="shared" si="3"/>
        <v>16.28</v>
      </c>
      <c r="N99" s="56">
        <f t="shared" si="4"/>
        <v>0</v>
      </c>
      <c r="O99" s="56">
        <f t="shared" si="5"/>
        <v>16.28</v>
      </c>
    </row>
    <row r="100" spans="4:15" x14ac:dyDescent="0.2">
      <c r="D100" s="32">
        <v>37294</v>
      </c>
      <c r="E100" s="33">
        <v>15.5</v>
      </c>
      <c r="F100" s="33">
        <v>0</v>
      </c>
      <c r="G100" s="33">
        <v>13.6</v>
      </c>
      <c r="H100" s="33">
        <v>0</v>
      </c>
      <c r="I100" s="33">
        <v>13.6</v>
      </c>
      <c r="J100" s="33"/>
      <c r="K100" s="33"/>
      <c r="L100" s="54">
        <v>37294</v>
      </c>
      <c r="M100" s="56">
        <f t="shared" si="3"/>
        <v>11.968</v>
      </c>
      <c r="N100" s="56">
        <f t="shared" si="4"/>
        <v>0</v>
      </c>
      <c r="O100" s="56">
        <f t="shared" si="5"/>
        <v>11.968</v>
      </c>
    </row>
    <row r="101" spans="4:15" x14ac:dyDescent="0.2">
      <c r="D101" s="32">
        <v>37295</v>
      </c>
      <c r="E101" s="33">
        <v>75</v>
      </c>
      <c r="F101" s="33">
        <v>0</v>
      </c>
      <c r="G101" s="33">
        <v>66</v>
      </c>
      <c r="H101" s="33">
        <v>0</v>
      </c>
      <c r="I101" s="33">
        <v>66</v>
      </c>
      <c r="J101" s="33"/>
      <c r="K101" s="33"/>
      <c r="L101" s="54">
        <v>37295</v>
      </c>
      <c r="M101" s="56">
        <f t="shared" si="3"/>
        <v>58.08</v>
      </c>
      <c r="N101" s="56">
        <f t="shared" si="4"/>
        <v>0</v>
      </c>
      <c r="O101" s="56">
        <f t="shared" si="5"/>
        <v>58.08</v>
      </c>
    </row>
    <row r="102" spans="4:15" x14ac:dyDescent="0.2">
      <c r="D102" s="32">
        <v>37296</v>
      </c>
      <c r="E102" s="33">
        <v>33</v>
      </c>
      <c r="F102" s="33">
        <v>0</v>
      </c>
      <c r="G102" s="33">
        <v>29</v>
      </c>
      <c r="H102" s="33">
        <v>0</v>
      </c>
      <c r="I102" s="33">
        <v>29</v>
      </c>
      <c r="J102" s="33"/>
      <c r="K102" s="33"/>
      <c r="L102" s="54">
        <v>37296</v>
      </c>
      <c r="M102" s="56">
        <f t="shared" si="3"/>
        <v>25.52</v>
      </c>
      <c r="N102" s="56">
        <f t="shared" si="4"/>
        <v>0</v>
      </c>
      <c r="O102" s="56">
        <f t="shared" si="5"/>
        <v>25.52</v>
      </c>
    </row>
    <row r="103" spans="4:15" x14ac:dyDescent="0.2">
      <c r="D103" s="32">
        <v>37297</v>
      </c>
      <c r="E103" s="33">
        <v>0</v>
      </c>
      <c r="F103" s="33">
        <v>0</v>
      </c>
      <c r="G103" s="33">
        <v>0</v>
      </c>
      <c r="H103" s="33">
        <v>0</v>
      </c>
      <c r="I103" s="33">
        <v>0</v>
      </c>
      <c r="J103" s="33"/>
      <c r="K103" s="33"/>
      <c r="L103" s="54">
        <v>37297</v>
      </c>
      <c r="M103" s="56">
        <f t="shared" si="3"/>
        <v>0</v>
      </c>
      <c r="N103" s="56">
        <f t="shared" si="4"/>
        <v>0</v>
      </c>
      <c r="O103" s="56">
        <f t="shared" si="5"/>
        <v>0</v>
      </c>
    </row>
    <row r="104" spans="4:15" x14ac:dyDescent="0.2">
      <c r="D104" s="32">
        <v>37298</v>
      </c>
      <c r="E104" s="33">
        <v>5</v>
      </c>
      <c r="F104" s="33">
        <v>0</v>
      </c>
      <c r="G104" s="33">
        <v>4.4000000000000004</v>
      </c>
      <c r="H104" s="33">
        <v>0</v>
      </c>
      <c r="I104" s="33">
        <v>4.4000000000000004</v>
      </c>
      <c r="J104" s="33"/>
      <c r="K104" s="33"/>
      <c r="L104" s="54">
        <v>37298</v>
      </c>
      <c r="M104" s="56">
        <f t="shared" si="3"/>
        <v>3.8720000000000003</v>
      </c>
      <c r="N104" s="56">
        <f t="shared" si="4"/>
        <v>0</v>
      </c>
      <c r="O104" s="56">
        <f t="shared" si="5"/>
        <v>3.8720000000000003</v>
      </c>
    </row>
    <row r="105" spans="4:15" x14ac:dyDescent="0.2">
      <c r="D105" s="32">
        <v>37299</v>
      </c>
      <c r="E105" s="33">
        <v>0</v>
      </c>
      <c r="F105" s="33">
        <v>0</v>
      </c>
      <c r="G105" s="33">
        <v>0</v>
      </c>
      <c r="H105" s="33">
        <v>0</v>
      </c>
      <c r="I105" s="33">
        <v>0</v>
      </c>
      <c r="J105" s="33"/>
      <c r="K105" s="33"/>
      <c r="L105" s="54">
        <v>37299</v>
      </c>
      <c r="M105" s="56">
        <f t="shared" si="3"/>
        <v>0</v>
      </c>
      <c r="N105" s="56">
        <f t="shared" si="4"/>
        <v>0</v>
      </c>
      <c r="O105" s="56">
        <f t="shared" si="5"/>
        <v>0</v>
      </c>
    </row>
    <row r="106" spans="4:15" x14ac:dyDescent="0.2">
      <c r="D106" s="32">
        <v>37300</v>
      </c>
      <c r="E106" s="33">
        <v>0</v>
      </c>
      <c r="F106" s="33">
        <v>0</v>
      </c>
      <c r="G106" s="33">
        <v>0</v>
      </c>
      <c r="H106" s="33">
        <v>0</v>
      </c>
      <c r="I106" s="33">
        <v>0</v>
      </c>
      <c r="J106" s="33"/>
      <c r="K106" s="33"/>
      <c r="L106" s="54">
        <v>37300</v>
      </c>
      <c r="M106" s="56">
        <f t="shared" si="3"/>
        <v>0</v>
      </c>
      <c r="N106" s="56">
        <f t="shared" si="4"/>
        <v>0</v>
      </c>
      <c r="O106" s="56">
        <f t="shared" si="5"/>
        <v>0</v>
      </c>
    </row>
    <row r="107" spans="4:15" x14ac:dyDescent="0.2">
      <c r="D107" s="32">
        <v>37301</v>
      </c>
      <c r="E107" s="33">
        <v>0</v>
      </c>
      <c r="F107" s="33">
        <v>0</v>
      </c>
      <c r="G107" s="33">
        <v>0</v>
      </c>
      <c r="H107" s="33">
        <v>0</v>
      </c>
      <c r="I107" s="33">
        <v>0</v>
      </c>
      <c r="J107" s="33"/>
      <c r="K107" s="33"/>
      <c r="L107" s="54">
        <v>37301</v>
      </c>
      <c r="M107" s="56">
        <f t="shared" si="3"/>
        <v>0</v>
      </c>
      <c r="N107" s="56">
        <f t="shared" si="4"/>
        <v>0</v>
      </c>
      <c r="O107" s="56">
        <f t="shared" si="5"/>
        <v>0</v>
      </c>
    </row>
    <row r="108" spans="4:15" x14ac:dyDescent="0.2">
      <c r="D108" s="32">
        <v>37302</v>
      </c>
      <c r="E108" s="33">
        <v>0</v>
      </c>
      <c r="F108" s="33">
        <v>0</v>
      </c>
      <c r="G108" s="33">
        <v>0</v>
      </c>
      <c r="H108" s="33">
        <v>0</v>
      </c>
      <c r="I108" s="33">
        <v>0</v>
      </c>
      <c r="J108" s="33"/>
      <c r="K108" s="33"/>
      <c r="L108" s="54">
        <v>37302</v>
      </c>
      <c r="M108" s="56">
        <f t="shared" si="3"/>
        <v>0</v>
      </c>
      <c r="N108" s="56">
        <f t="shared" si="4"/>
        <v>0</v>
      </c>
      <c r="O108" s="56">
        <f t="shared" si="5"/>
        <v>0</v>
      </c>
    </row>
    <row r="109" spans="4:15" x14ac:dyDescent="0.2">
      <c r="D109" s="32">
        <v>37303</v>
      </c>
      <c r="E109" s="33">
        <v>0</v>
      </c>
      <c r="F109" s="33">
        <v>0</v>
      </c>
      <c r="G109" s="33">
        <v>0</v>
      </c>
      <c r="H109" s="33">
        <v>0</v>
      </c>
      <c r="I109" s="33">
        <v>0</v>
      </c>
      <c r="J109" s="33"/>
      <c r="K109" s="33"/>
      <c r="L109" s="54">
        <v>37303</v>
      </c>
      <c r="M109" s="56">
        <f t="shared" si="3"/>
        <v>0</v>
      </c>
      <c r="N109" s="56">
        <f t="shared" si="4"/>
        <v>0</v>
      </c>
      <c r="O109" s="56">
        <f t="shared" si="5"/>
        <v>0</v>
      </c>
    </row>
    <row r="110" spans="4:15" x14ac:dyDescent="0.2">
      <c r="D110" s="32">
        <v>37304</v>
      </c>
      <c r="E110" s="33">
        <v>0</v>
      </c>
      <c r="F110" s="33">
        <v>0</v>
      </c>
      <c r="G110" s="33">
        <v>0</v>
      </c>
      <c r="H110" s="33">
        <v>0</v>
      </c>
      <c r="I110" s="33">
        <v>0</v>
      </c>
      <c r="J110" s="33"/>
      <c r="K110" s="33"/>
      <c r="L110" s="54">
        <v>37304</v>
      </c>
      <c r="M110" s="56">
        <f t="shared" si="3"/>
        <v>0</v>
      </c>
      <c r="N110" s="56">
        <f t="shared" si="4"/>
        <v>0</v>
      </c>
      <c r="O110" s="56">
        <f t="shared" si="5"/>
        <v>0</v>
      </c>
    </row>
    <row r="111" spans="4:15" x14ac:dyDescent="0.2">
      <c r="D111" s="32">
        <v>37305</v>
      </c>
      <c r="E111" s="33">
        <v>5</v>
      </c>
      <c r="F111" s="33">
        <v>0</v>
      </c>
      <c r="G111" s="33">
        <v>4.4000000000000004</v>
      </c>
      <c r="H111" s="33">
        <v>0</v>
      </c>
      <c r="I111" s="33">
        <v>4.4000000000000004</v>
      </c>
      <c r="J111" s="33"/>
      <c r="K111" s="33"/>
      <c r="L111" s="54">
        <v>37305</v>
      </c>
      <c r="M111" s="56">
        <f t="shared" si="3"/>
        <v>3.8720000000000003</v>
      </c>
      <c r="N111" s="56">
        <f t="shared" si="4"/>
        <v>0</v>
      </c>
      <c r="O111" s="56">
        <f t="shared" si="5"/>
        <v>3.8720000000000003</v>
      </c>
    </row>
    <row r="112" spans="4:15" x14ac:dyDescent="0.2">
      <c r="D112" s="32">
        <v>37306</v>
      </c>
      <c r="E112" s="33">
        <v>0</v>
      </c>
      <c r="F112" s="33">
        <v>0</v>
      </c>
      <c r="G112" s="33">
        <v>0</v>
      </c>
      <c r="H112" s="33">
        <v>0</v>
      </c>
      <c r="I112" s="33">
        <v>0</v>
      </c>
      <c r="J112" s="33"/>
      <c r="K112" s="33"/>
      <c r="L112" s="54">
        <v>37306</v>
      </c>
      <c r="M112" s="56">
        <f t="shared" si="3"/>
        <v>0</v>
      </c>
      <c r="N112" s="56">
        <f t="shared" si="4"/>
        <v>0</v>
      </c>
      <c r="O112" s="56">
        <f t="shared" si="5"/>
        <v>0</v>
      </c>
    </row>
    <row r="113" spans="4:15" x14ac:dyDescent="0.2">
      <c r="D113" s="32">
        <v>37307</v>
      </c>
      <c r="E113" s="33">
        <v>135</v>
      </c>
      <c r="F113" s="33">
        <v>120</v>
      </c>
      <c r="G113" s="33">
        <v>118.8</v>
      </c>
      <c r="H113" s="33">
        <v>70.8</v>
      </c>
      <c r="I113" s="33">
        <v>189.6</v>
      </c>
      <c r="J113" s="33"/>
      <c r="K113" s="33"/>
      <c r="L113" s="54">
        <v>37307</v>
      </c>
      <c r="M113" s="56">
        <f t="shared" si="3"/>
        <v>104.544</v>
      </c>
      <c r="N113" s="56">
        <f t="shared" si="4"/>
        <v>41.771999999999998</v>
      </c>
      <c r="O113" s="56">
        <f t="shared" si="5"/>
        <v>146.316</v>
      </c>
    </row>
    <row r="114" spans="4:15" x14ac:dyDescent="0.2">
      <c r="D114" s="32">
        <v>37308</v>
      </c>
      <c r="E114" s="33">
        <v>644</v>
      </c>
      <c r="F114" s="33">
        <v>20</v>
      </c>
      <c r="G114" s="33">
        <v>566.70000000000005</v>
      </c>
      <c r="H114" s="33">
        <v>11.8</v>
      </c>
      <c r="I114" s="33">
        <v>578.5</v>
      </c>
      <c r="J114" s="33"/>
      <c r="K114" s="33"/>
      <c r="L114" s="54">
        <v>37308</v>
      </c>
      <c r="M114" s="56">
        <f t="shared" si="3"/>
        <v>498.69600000000003</v>
      </c>
      <c r="N114" s="56">
        <f t="shared" si="4"/>
        <v>6.9619999999999997</v>
      </c>
      <c r="O114" s="56">
        <f t="shared" si="5"/>
        <v>505.65800000000002</v>
      </c>
    </row>
    <row r="115" spans="4:15" x14ac:dyDescent="0.2">
      <c r="D115" s="32">
        <v>37309</v>
      </c>
      <c r="E115" s="33">
        <v>0</v>
      </c>
      <c r="F115" s="33">
        <v>0</v>
      </c>
      <c r="G115" s="33">
        <v>0</v>
      </c>
      <c r="H115" s="33">
        <v>0</v>
      </c>
      <c r="I115" s="33">
        <v>0</v>
      </c>
      <c r="J115" s="33"/>
      <c r="K115" s="33"/>
      <c r="L115" s="54">
        <v>37309</v>
      </c>
      <c r="M115" s="56">
        <f t="shared" si="3"/>
        <v>0</v>
      </c>
      <c r="N115" s="56">
        <f t="shared" si="4"/>
        <v>0</v>
      </c>
      <c r="O115" s="56">
        <f t="shared" si="5"/>
        <v>0</v>
      </c>
    </row>
    <row r="116" spans="4:15" x14ac:dyDescent="0.2">
      <c r="D116" s="32">
        <v>37310</v>
      </c>
      <c r="E116" s="33">
        <v>6</v>
      </c>
      <c r="F116" s="33">
        <v>0</v>
      </c>
      <c r="G116" s="33">
        <v>5.3</v>
      </c>
      <c r="H116" s="33">
        <v>0</v>
      </c>
      <c r="I116" s="33">
        <v>5.3</v>
      </c>
      <c r="J116" s="33"/>
      <c r="K116" s="33"/>
      <c r="L116" s="54">
        <v>37310</v>
      </c>
      <c r="M116" s="56">
        <f t="shared" si="3"/>
        <v>4.6639999999999997</v>
      </c>
      <c r="N116" s="56">
        <f t="shared" si="4"/>
        <v>0</v>
      </c>
      <c r="O116" s="56">
        <f t="shared" si="5"/>
        <v>4.6639999999999997</v>
      </c>
    </row>
    <row r="117" spans="4:15" x14ac:dyDescent="0.2">
      <c r="D117" s="32">
        <v>37311</v>
      </c>
      <c r="E117" s="33">
        <v>0</v>
      </c>
      <c r="F117" s="33">
        <v>0</v>
      </c>
      <c r="G117" s="33">
        <v>0</v>
      </c>
      <c r="H117" s="33">
        <v>0</v>
      </c>
      <c r="I117" s="33">
        <v>0</v>
      </c>
      <c r="J117" s="33"/>
      <c r="K117" s="33"/>
      <c r="L117" s="54">
        <v>37311</v>
      </c>
      <c r="M117" s="56">
        <f t="shared" si="3"/>
        <v>0</v>
      </c>
      <c r="N117" s="56">
        <f t="shared" si="4"/>
        <v>0</v>
      </c>
      <c r="O117" s="56">
        <f t="shared" si="5"/>
        <v>0</v>
      </c>
    </row>
    <row r="118" spans="4:15" x14ac:dyDescent="0.2">
      <c r="D118" s="32">
        <v>37312</v>
      </c>
      <c r="E118" s="33">
        <v>35</v>
      </c>
      <c r="F118" s="33">
        <v>0</v>
      </c>
      <c r="G118" s="33">
        <v>30.8</v>
      </c>
      <c r="H118" s="33">
        <v>0</v>
      </c>
      <c r="I118" s="33">
        <v>30.8</v>
      </c>
      <c r="J118" s="33"/>
      <c r="K118" s="33"/>
      <c r="L118" s="54">
        <v>37312</v>
      </c>
      <c r="M118" s="56">
        <f t="shared" si="3"/>
        <v>27.103999999999999</v>
      </c>
      <c r="N118" s="56">
        <f t="shared" si="4"/>
        <v>0</v>
      </c>
      <c r="O118" s="56">
        <f t="shared" si="5"/>
        <v>27.103999999999999</v>
      </c>
    </row>
    <row r="119" spans="4:15" x14ac:dyDescent="0.2">
      <c r="D119" s="32">
        <v>37313</v>
      </c>
      <c r="E119" s="33">
        <v>330</v>
      </c>
      <c r="F119" s="33">
        <v>160</v>
      </c>
      <c r="G119" s="33">
        <v>290.39999999999998</v>
      </c>
      <c r="H119" s="33">
        <v>94.4</v>
      </c>
      <c r="I119" s="33">
        <v>384.8</v>
      </c>
      <c r="J119" s="33"/>
      <c r="K119" s="33"/>
      <c r="L119" s="54">
        <v>37313</v>
      </c>
      <c r="M119" s="56">
        <f t="shared" si="3"/>
        <v>255.55199999999999</v>
      </c>
      <c r="N119" s="56">
        <f t="shared" si="4"/>
        <v>55.695999999999998</v>
      </c>
      <c r="O119" s="56">
        <f t="shared" si="5"/>
        <v>311.24799999999999</v>
      </c>
    </row>
    <row r="120" spans="4:15" x14ac:dyDescent="0.2">
      <c r="D120" s="32">
        <v>37314</v>
      </c>
      <c r="E120" s="33">
        <v>0</v>
      </c>
      <c r="F120" s="33">
        <v>0</v>
      </c>
      <c r="G120" s="33">
        <v>0</v>
      </c>
      <c r="H120" s="33">
        <v>0</v>
      </c>
      <c r="I120" s="33">
        <v>0</v>
      </c>
      <c r="J120" s="33"/>
      <c r="K120" s="33"/>
      <c r="L120" s="54">
        <v>37314</v>
      </c>
      <c r="M120" s="56">
        <f t="shared" si="3"/>
        <v>0</v>
      </c>
      <c r="N120" s="56">
        <f t="shared" si="4"/>
        <v>0</v>
      </c>
      <c r="O120" s="56">
        <f t="shared" si="5"/>
        <v>0</v>
      </c>
    </row>
    <row r="121" spans="4:15" x14ac:dyDescent="0.2">
      <c r="D121" s="32">
        <v>37315</v>
      </c>
      <c r="E121" s="33">
        <v>100</v>
      </c>
      <c r="F121" s="33">
        <v>90</v>
      </c>
      <c r="G121" s="33">
        <v>88</v>
      </c>
      <c r="H121" s="33">
        <v>53.1</v>
      </c>
      <c r="I121" s="33">
        <v>141.1</v>
      </c>
      <c r="J121" s="33"/>
      <c r="K121" s="33"/>
      <c r="L121" s="54">
        <v>37315</v>
      </c>
      <c r="M121" s="56">
        <f t="shared" si="3"/>
        <v>77.44</v>
      </c>
      <c r="N121" s="56">
        <f t="shared" si="4"/>
        <v>31.329000000000001</v>
      </c>
      <c r="O121" s="56">
        <f t="shared" si="5"/>
        <v>108.76900000000001</v>
      </c>
    </row>
    <row r="122" spans="4:15" x14ac:dyDescent="0.2">
      <c r="D122" s="32">
        <v>37316</v>
      </c>
      <c r="E122" s="33">
        <v>405</v>
      </c>
      <c r="F122" s="33">
        <v>250</v>
      </c>
      <c r="G122" s="33">
        <v>356.4</v>
      </c>
      <c r="H122" s="33">
        <v>147.5</v>
      </c>
      <c r="I122" s="33">
        <v>503.9</v>
      </c>
      <c r="J122" s="33"/>
      <c r="K122" s="33"/>
      <c r="L122" s="54">
        <v>37316</v>
      </c>
      <c r="M122" s="56">
        <f t="shared" si="3"/>
        <v>313.63200000000001</v>
      </c>
      <c r="N122" s="56">
        <f t="shared" si="4"/>
        <v>87.024999999999991</v>
      </c>
      <c r="O122" s="56">
        <f t="shared" si="5"/>
        <v>400.65699999999998</v>
      </c>
    </row>
    <row r="123" spans="4:15" x14ac:dyDescent="0.2">
      <c r="D123" s="32">
        <v>37317</v>
      </c>
      <c r="E123" s="33">
        <v>54</v>
      </c>
      <c r="F123" s="33">
        <v>0</v>
      </c>
      <c r="G123" s="33">
        <v>47.5</v>
      </c>
      <c r="H123" s="33">
        <v>0</v>
      </c>
      <c r="I123" s="33">
        <v>47.5</v>
      </c>
      <c r="J123" s="33"/>
      <c r="K123" s="33"/>
      <c r="L123" s="54">
        <v>37317</v>
      </c>
      <c r="M123" s="56">
        <f t="shared" si="3"/>
        <v>41.8</v>
      </c>
      <c r="N123" s="56">
        <f t="shared" si="4"/>
        <v>0</v>
      </c>
      <c r="O123" s="56">
        <f t="shared" si="5"/>
        <v>41.8</v>
      </c>
    </row>
    <row r="124" spans="4:15" x14ac:dyDescent="0.2">
      <c r="D124" s="32">
        <v>37318</v>
      </c>
      <c r="E124" s="33">
        <v>50</v>
      </c>
      <c r="F124" s="33">
        <v>0</v>
      </c>
      <c r="G124" s="33">
        <v>44</v>
      </c>
      <c r="H124" s="33">
        <v>0</v>
      </c>
      <c r="I124" s="33">
        <v>44</v>
      </c>
      <c r="J124" s="33"/>
      <c r="K124" s="33"/>
      <c r="L124" s="54">
        <v>37318</v>
      </c>
      <c r="M124" s="56">
        <f t="shared" si="3"/>
        <v>38.72</v>
      </c>
      <c r="N124" s="56">
        <f t="shared" si="4"/>
        <v>0</v>
      </c>
      <c r="O124" s="56">
        <f t="shared" si="5"/>
        <v>38.72</v>
      </c>
    </row>
    <row r="125" spans="4:15" x14ac:dyDescent="0.2">
      <c r="D125" s="32">
        <v>37319</v>
      </c>
      <c r="E125" s="34">
        <v>1516.5</v>
      </c>
      <c r="F125" s="33">
        <v>0</v>
      </c>
      <c r="G125" s="34">
        <v>1334.5</v>
      </c>
      <c r="H125" s="33">
        <v>0</v>
      </c>
      <c r="I125" s="34">
        <v>1334.5</v>
      </c>
      <c r="J125" s="34"/>
      <c r="K125" s="34"/>
      <c r="L125" s="54">
        <v>37319</v>
      </c>
      <c r="M125" s="56">
        <f t="shared" si="3"/>
        <v>1174.3599999999999</v>
      </c>
      <c r="N125" s="56">
        <f t="shared" si="4"/>
        <v>0</v>
      </c>
      <c r="O125" s="56">
        <f t="shared" si="5"/>
        <v>1174.3599999999999</v>
      </c>
    </row>
    <row r="126" spans="4:15" x14ac:dyDescent="0.2">
      <c r="D126" s="32">
        <v>37320</v>
      </c>
      <c r="E126" s="33">
        <v>493.3</v>
      </c>
      <c r="F126" s="33">
        <v>0</v>
      </c>
      <c r="G126" s="33">
        <v>434.1</v>
      </c>
      <c r="H126" s="33">
        <v>0</v>
      </c>
      <c r="I126" s="33">
        <v>434.1</v>
      </c>
      <c r="J126" s="33"/>
      <c r="K126" s="33"/>
      <c r="L126" s="54">
        <v>37320</v>
      </c>
      <c r="M126" s="56">
        <f t="shared" si="3"/>
        <v>382.00800000000004</v>
      </c>
      <c r="N126" s="56">
        <f t="shared" si="4"/>
        <v>0</v>
      </c>
      <c r="O126" s="56">
        <f t="shared" si="5"/>
        <v>382.00800000000004</v>
      </c>
    </row>
    <row r="127" spans="4:15" x14ac:dyDescent="0.2">
      <c r="D127" s="32">
        <v>37321</v>
      </c>
      <c r="E127" s="33">
        <v>8.5</v>
      </c>
      <c r="F127" s="33">
        <v>0</v>
      </c>
      <c r="G127" s="33">
        <v>7.5</v>
      </c>
      <c r="H127" s="33">
        <v>0</v>
      </c>
      <c r="I127" s="33">
        <v>7.5</v>
      </c>
      <c r="J127" s="33"/>
      <c r="K127" s="33"/>
      <c r="L127" s="54">
        <v>37321</v>
      </c>
      <c r="M127" s="56">
        <f t="shared" si="3"/>
        <v>6.6</v>
      </c>
      <c r="N127" s="56">
        <f t="shared" si="4"/>
        <v>0</v>
      </c>
      <c r="O127" s="56">
        <f t="shared" si="5"/>
        <v>6.6</v>
      </c>
    </row>
    <row r="128" spans="4:15" x14ac:dyDescent="0.2">
      <c r="D128" s="32">
        <v>37322</v>
      </c>
      <c r="E128" s="33">
        <v>62.5</v>
      </c>
      <c r="F128" s="33">
        <v>0</v>
      </c>
      <c r="G128" s="33">
        <v>55</v>
      </c>
      <c r="H128" s="33">
        <v>0</v>
      </c>
      <c r="I128" s="33">
        <v>55</v>
      </c>
      <c r="J128" s="33"/>
      <c r="K128" s="33"/>
      <c r="L128" s="54">
        <v>37322</v>
      </c>
      <c r="M128" s="56">
        <f t="shared" si="3"/>
        <v>48.4</v>
      </c>
      <c r="N128" s="56">
        <f t="shared" si="4"/>
        <v>0</v>
      </c>
      <c r="O128" s="56">
        <f t="shared" si="5"/>
        <v>48.4</v>
      </c>
    </row>
    <row r="129" spans="4:15" x14ac:dyDescent="0.2">
      <c r="D129" s="32">
        <v>37323</v>
      </c>
      <c r="E129" s="33">
        <v>25</v>
      </c>
      <c r="F129" s="33">
        <v>0</v>
      </c>
      <c r="G129" s="33">
        <v>22</v>
      </c>
      <c r="H129" s="33">
        <v>0</v>
      </c>
      <c r="I129" s="33">
        <v>22</v>
      </c>
      <c r="J129" s="33"/>
      <c r="K129" s="33"/>
      <c r="L129" s="54">
        <v>37323</v>
      </c>
      <c r="M129" s="56">
        <f t="shared" si="3"/>
        <v>19.36</v>
      </c>
      <c r="N129" s="56">
        <f t="shared" si="4"/>
        <v>0</v>
      </c>
      <c r="O129" s="56">
        <f t="shared" si="5"/>
        <v>19.36</v>
      </c>
    </row>
    <row r="130" spans="4:15" x14ac:dyDescent="0.2">
      <c r="D130" s="32">
        <v>37324</v>
      </c>
      <c r="E130" s="33">
        <v>0</v>
      </c>
      <c r="F130" s="33">
        <v>0</v>
      </c>
      <c r="G130" s="33">
        <v>0</v>
      </c>
      <c r="H130" s="33">
        <v>0</v>
      </c>
      <c r="I130" s="33">
        <v>0</v>
      </c>
      <c r="J130" s="33"/>
      <c r="K130" s="33"/>
      <c r="L130" s="54">
        <v>37324</v>
      </c>
      <c r="M130" s="56">
        <f t="shared" si="3"/>
        <v>0</v>
      </c>
      <c r="N130" s="56">
        <f t="shared" si="4"/>
        <v>0</v>
      </c>
      <c r="O130" s="56">
        <f t="shared" si="5"/>
        <v>0</v>
      </c>
    </row>
    <row r="131" spans="4:15" x14ac:dyDescent="0.2">
      <c r="D131" s="32">
        <v>37325</v>
      </c>
      <c r="E131" s="33">
        <v>0</v>
      </c>
      <c r="F131" s="33">
        <v>0</v>
      </c>
      <c r="G131" s="33">
        <v>0</v>
      </c>
      <c r="H131" s="33">
        <v>0</v>
      </c>
      <c r="I131" s="33">
        <v>0</v>
      </c>
      <c r="J131" s="33"/>
      <c r="K131" s="33"/>
      <c r="L131" s="54">
        <v>37325</v>
      </c>
      <c r="M131" s="56">
        <f t="shared" ref="M131:M182" si="6">G131*0.88</f>
        <v>0</v>
      </c>
      <c r="N131" s="56">
        <f t="shared" ref="N131:N182" si="7">H131*0.59</f>
        <v>0</v>
      </c>
      <c r="O131" s="56">
        <f t="shared" ref="O131:O182" si="8">M131+N131</f>
        <v>0</v>
      </c>
    </row>
    <row r="132" spans="4:15" x14ac:dyDescent="0.2">
      <c r="D132" s="32">
        <v>37326</v>
      </c>
      <c r="E132" s="33">
        <v>0</v>
      </c>
      <c r="F132" s="33">
        <v>0</v>
      </c>
      <c r="G132" s="33">
        <v>0</v>
      </c>
      <c r="H132" s="33">
        <v>0</v>
      </c>
      <c r="I132" s="33">
        <v>0</v>
      </c>
      <c r="J132" s="33"/>
      <c r="K132" s="33"/>
      <c r="L132" s="54">
        <v>37326</v>
      </c>
      <c r="M132" s="56">
        <f t="shared" si="6"/>
        <v>0</v>
      </c>
      <c r="N132" s="56">
        <f t="shared" si="7"/>
        <v>0</v>
      </c>
      <c r="O132" s="56">
        <f t="shared" si="8"/>
        <v>0</v>
      </c>
    </row>
    <row r="133" spans="4:15" x14ac:dyDescent="0.2">
      <c r="D133" s="32">
        <v>37327</v>
      </c>
      <c r="E133" s="33">
        <v>22.5</v>
      </c>
      <c r="F133" s="33">
        <v>0</v>
      </c>
      <c r="G133" s="33">
        <v>19.8</v>
      </c>
      <c r="H133" s="33">
        <v>0</v>
      </c>
      <c r="I133" s="33">
        <v>19.8</v>
      </c>
      <c r="J133" s="33"/>
      <c r="K133" s="33"/>
      <c r="L133" s="54">
        <v>37327</v>
      </c>
      <c r="M133" s="56">
        <f t="shared" si="6"/>
        <v>17.423999999999999</v>
      </c>
      <c r="N133" s="56">
        <f t="shared" si="7"/>
        <v>0</v>
      </c>
      <c r="O133" s="56">
        <f t="shared" si="8"/>
        <v>17.423999999999999</v>
      </c>
    </row>
    <row r="134" spans="4:15" x14ac:dyDescent="0.2">
      <c r="D134" s="32">
        <v>37328</v>
      </c>
      <c r="E134" s="33">
        <v>0</v>
      </c>
      <c r="F134" s="33">
        <v>0</v>
      </c>
      <c r="G134" s="33">
        <v>0</v>
      </c>
      <c r="H134" s="33">
        <v>0</v>
      </c>
      <c r="I134" s="33">
        <v>0</v>
      </c>
      <c r="J134" s="33"/>
      <c r="K134" s="33"/>
      <c r="L134" s="54">
        <v>37328</v>
      </c>
      <c r="M134" s="56">
        <f t="shared" si="6"/>
        <v>0</v>
      </c>
      <c r="N134" s="56">
        <f t="shared" si="7"/>
        <v>0</v>
      </c>
      <c r="O134" s="56">
        <f t="shared" si="8"/>
        <v>0</v>
      </c>
    </row>
    <row r="135" spans="4:15" x14ac:dyDescent="0.2">
      <c r="D135" s="32">
        <v>37329</v>
      </c>
      <c r="E135" s="33">
        <v>0</v>
      </c>
      <c r="F135" s="33">
        <v>0</v>
      </c>
      <c r="G135" s="33">
        <v>0</v>
      </c>
      <c r="H135" s="33">
        <v>0</v>
      </c>
      <c r="I135" s="33">
        <v>0</v>
      </c>
      <c r="J135" s="33"/>
      <c r="K135" s="33"/>
      <c r="L135" s="54">
        <v>37329</v>
      </c>
      <c r="M135" s="56">
        <f t="shared" si="6"/>
        <v>0</v>
      </c>
      <c r="N135" s="56">
        <f t="shared" si="7"/>
        <v>0</v>
      </c>
      <c r="O135" s="56">
        <f t="shared" si="8"/>
        <v>0</v>
      </c>
    </row>
    <row r="136" spans="4:15" x14ac:dyDescent="0.2">
      <c r="D136" s="32">
        <v>37330</v>
      </c>
      <c r="E136" s="33">
        <v>0</v>
      </c>
      <c r="F136" s="33">
        <v>0</v>
      </c>
      <c r="G136" s="33">
        <v>0</v>
      </c>
      <c r="H136" s="33">
        <v>0</v>
      </c>
      <c r="I136" s="33">
        <v>0</v>
      </c>
      <c r="J136" s="33"/>
      <c r="K136" s="33"/>
      <c r="L136" s="54">
        <v>37330</v>
      </c>
      <c r="M136" s="56">
        <f t="shared" si="6"/>
        <v>0</v>
      </c>
      <c r="N136" s="56">
        <f t="shared" si="7"/>
        <v>0</v>
      </c>
      <c r="O136" s="56">
        <f t="shared" si="8"/>
        <v>0</v>
      </c>
    </row>
    <row r="137" spans="4:15" x14ac:dyDescent="0.2">
      <c r="D137" s="32">
        <v>37331</v>
      </c>
      <c r="E137" s="33">
        <v>0</v>
      </c>
      <c r="F137" s="33">
        <v>0</v>
      </c>
      <c r="G137" s="33">
        <v>0</v>
      </c>
      <c r="H137" s="33">
        <v>0</v>
      </c>
      <c r="I137" s="33">
        <v>0</v>
      </c>
      <c r="J137" s="33"/>
      <c r="K137" s="33"/>
      <c r="L137" s="54">
        <v>37331</v>
      </c>
      <c r="M137" s="56">
        <f t="shared" si="6"/>
        <v>0</v>
      </c>
      <c r="N137" s="56">
        <f t="shared" si="7"/>
        <v>0</v>
      </c>
      <c r="O137" s="56">
        <f t="shared" si="8"/>
        <v>0</v>
      </c>
    </row>
    <row r="138" spans="4:15" x14ac:dyDescent="0.2">
      <c r="D138" s="32">
        <v>37332</v>
      </c>
      <c r="E138" s="33">
        <v>0</v>
      </c>
      <c r="F138" s="33">
        <v>0</v>
      </c>
      <c r="G138" s="33">
        <v>0</v>
      </c>
      <c r="H138" s="33">
        <v>0</v>
      </c>
      <c r="I138" s="33">
        <v>0</v>
      </c>
      <c r="J138" s="33"/>
      <c r="K138" s="33"/>
      <c r="L138" s="54">
        <v>37332</v>
      </c>
      <c r="M138" s="56">
        <f t="shared" si="6"/>
        <v>0</v>
      </c>
      <c r="N138" s="56">
        <f t="shared" si="7"/>
        <v>0</v>
      </c>
      <c r="O138" s="56">
        <f t="shared" si="8"/>
        <v>0</v>
      </c>
    </row>
    <row r="139" spans="4:15" x14ac:dyDescent="0.2">
      <c r="D139" s="32">
        <v>37333</v>
      </c>
      <c r="E139" s="33">
        <v>120</v>
      </c>
      <c r="F139" s="33">
        <v>0</v>
      </c>
      <c r="G139" s="33">
        <v>105.6</v>
      </c>
      <c r="H139" s="33">
        <v>0</v>
      </c>
      <c r="I139" s="33">
        <v>105.6</v>
      </c>
      <c r="J139" s="33"/>
      <c r="K139" s="33"/>
      <c r="L139" s="54">
        <v>37333</v>
      </c>
      <c r="M139" s="56">
        <f t="shared" si="6"/>
        <v>92.927999999999997</v>
      </c>
      <c r="N139" s="56">
        <f t="shared" si="7"/>
        <v>0</v>
      </c>
      <c r="O139" s="56">
        <f t="shared" si="8"/>
        <v>92.927999999999997</v>
      </c>
    </row>
    <row r="140" spans="4:15" x14ac:dyDescent="0.2">
      <c r="D140" s="32">
        <v>37334</v>
      </c>
      <c r="E140" s="33">
        <v>62.5</v>
      </c>
      <c r="F140" s="33">
        <v>0</v>
      </c>
      <c r="G140" s="33">
        <v>55</v>
      </c>
      <c r="H140" s="33">
        <v>0</v>
      </c>
      <c r="I140" s="33">
        <v>55</v>
      </c>
      <c r="J140" s="33"/>
      <c r="K140" s="33"/>
      <c r="L140" s="54">
        <v>37334</v>
      </c>
      <c r="M140" s="56">
        <f t="shared" si="6"/>
        <v>48.4</v>
      </c>
      <c r="N140" s="56">
        <f t="shared" si="7"/>
        <v>0</v>
      </c>
      <c r="O140" s="56">
        <f t="shared" si="8"/>
        <v>48.4</v>
      </c>
    </row>
    <row r="141" spans="4:15" x14ac:dyDescent="0.2">
      <c r="D141" s="32">
        <v>37335</v>
      </c>
      <c r="E141" s="33">
        <v>200</v>
      </c>
      <c r="F141" s="33">
        <v>0</v>
      </c>
      <c r="G141" s="33">
        <v>176</v>
      </c>
      <c r="H141" s="33">
        <v>0</v>
      </c>
      <c r="I141" s="33">
        <v>176</v>
      </c>
      <c r="J141" s="33"/>
      <c r="K141" s="33"/>
      <c r="L141" s="54">
        <v>37335</v>
      </c>
      <c r="M141" s="56">
        <f t="shared" si="6"/>
        <v>154.88</v>
      </c>
      <c r="N141" s="56">
        <f t="shared" si="7"/>
        <v>0</v>
      </c>
      <c r="O141" s="56">
        <f t="shared" si="8"/>
        <v>154.88</v>
      </c>
    </row>
    <row r="142" spans="4:15" x14ac:dyDescent="0.2">
      <c r="D142" s="32">
        <v>37336</v>
      </c>
      <c r="E142" s="33">
        <v>257.5</v>
      </c>
      <c r="F142" s="33">
        <v>25</v>
      </c>
      <c r="G142" s="33">
        <v>226.6</v>
      </c>
      <c r="H142" s="33">
        <v>14.8</v>
      </c>
      <c r="I142" s="33">
        <v>241.4</v>
      </c>
      <c r="J142" s="33"/>
      <c r="K142" s="33"/>
      <c r="L142" s="54">
        <v>37336</v>
      </c>
      <c r="M142" s="56">
        <f t="shared" si="6"/>
        <v>199.40799999999999</v>
      </c>
      <c r="N142" s="56">
        <f t="shared" si="7"/>
        <v>8.7319999999999993</v>
      </c>
      <c r="O142" s="56">
        <f t="shared" si="8"/>
        <v>208.14</v>
      </c>
    </row>
    <row r="143" spans="4:15" x14ac:dyDescent="0.2">
      <c r="D143" s="32">
        <v>37337</v>
      </c>
      <c r="E143" s="33">
        <v>0</v>
      </c>
      <c r="F143" s="33">
        <v>0</v>
      </c>
      <c r="G143" s="33">
        <v>0</v>
      </c>
      <c r="H143" s="33">
        <v>0</v>
      </c>
      <c r="I143" s="33">
        <v>0</v>
      </c>
      <c r="J143" s="33"/>
      <c r="K143" s="33"/>
      <c r="L143" s="54">
        <v>37337</v>
      </c>
      <c r="M143" s="56">
        <f t="shared" si="6"/>
        <v>0</v>
      </c>
      <c r="N143" s="56">
        <f t="shared" si="7"/>
        <v>0</v>
      </c>
      <c r="O143" s="56">
        <f t="shared" si="8"/>
        <v>0</v>
      </c>
    </row>
    <row r="144" spans="4:15" x14ac:dyDescent="0.2">
      <c r="D144" s="32">
        <v>37338</v>
      </c>
      <c r="E144" s="33">
        <v>0</v>
      </c>
      <c r="F144" s="33">
        <v>0</v>
      </c>
      <c r="G144" s="33">
        <v>0</v>
      </c>
      <c r="H144" s="33">
        <v>0</v>
      </c>
      <c r="I144" s="33">
        <v>0</v>
      </c>
      <c r="J144" s="33"/>
      <c r="K144" s="33"/>
      <c r="L144" s="54">
        <v>37338</v>
      </c>
      <c r="M144" s="56">
        <f t="shared" si="6"/>
        <v>0</v>
      </c>
      <c r="N144" s="56">
        <f t="shared" si="7"/>
        <v>0</v>
      </c>
      <c r="O144" s="56">
        <f t="shared" si="8"/>
        <v>0</v>
      </c>
    </row>
    <row r="145" spans="4:15" x14ac:dyDescent="0.2">
      <c r="D145" s="32">
        <v>37339</v>
      </c>
      <c r="E145" s="33">
        <v>0</v>
      </c>
      <c r="F145" s="33">
        <v>0</v>
      </c>
      <c r="G145" s="33">
        <v>0</v>
      </c>
      <c r="H145" s="33">
        <v>0</v>
      </c>
      <c r="I145" s="33">
        <v>0</v>
      </c>
      <c r="J145" s="33"/>
      <c r="K145" s="33"/>
      <c r="L145" s="54">
        <v>37339</v>
      </c>
      <c r="M145" s="56">
        <f t="shared" si="6"/>
        <v>0</v>
      </c>
      <c r="N145" s="56">
        <f t="shared" si="7"/>
        <v>0</v>
      </c>
      <c r="O145" s="56">
        <f t="shared" si="8"/>
        <v>0</v>
      </c>
    </row>
    <row r="146" spans="4:15" x14ac:dyDescent="0.2">
      <c r="D146" s="32">
        <v>37340</v>
      </c>
      <c r="E146" s="33">
        <v>10</v>
      </c>
      <c r="F146" s="33">
        <v>0</v>
      </c>
      <c r="G146" s="33">
        <v>8.8000000000000007</v>
      </c>
      <c r="H146" s="33">
        <v>0</v>
      </c>
      <c r="I146" s="33">
        <v>8.8000000000000007</v>
      </c>
      <c r="J146" s="33"/>
      <c r="K146" s="33"/>
      <c r="L146" s="54">
        <v>37340</v>
      </c>
      <c r="M146" s="56">
        <f t="shared" si="6"/>
        <v>7.7440000000000007</v>
      </c>
      <c r="N146" s="56">
        <f t="shared" si="7"/>
        <v>0</v>
      </c>
      <c r="O146" s="56">
        <f t="shared" si="8"/>
        <v>7.7440000000000007</v>
      </c>
    </row>
    <row r="147" spans="4:15" x14ac:dyDescent="0.2">
      <c r="D147" s="32">
        <v>37341</v>
      </c>
      <c r="E147" s="33">
        <v>0</v>
      </c>
      <c r="F147" s="33">
        <v>0</v>
      </c>
      <c r="G147" s="33">
        <v>0</v>
      </c>
      <c r="H147" s="33">
        <v>0</v>
      </c>
      <c r="I147" s="33">
        <v>0</v>
      </c>
      <c r="J147" s="33"/>
      <c r="K147" s="33"/>
      <c r="L147" s="54">
        <v>37341</v>
      </c>
      <c r="M147" s="56">
        <f t="shared" si="6"/>
        <v>0</v>
      </c>
      <c r="N147" s="56">
        <f t="shared" si="7"/>
        <v>0</v>
      </c>
      <c r="O147" s="56">
        <f t="shared" si="8"/>
        <v>0</v>
      </c>
    </row>
    <row r="148" spans="4:15" x14ac:dyDescent="0.2">
      <c r="D148" s="32">
        <v>37342</v>
      </c>
      <c r="E148" s="33">
        <v>18</v>
      </c>
      <c r="F148" s="33">
        <v>0</v>
      </c>
      <c r="G148" s="33">
        <v>15.8</v>
      </c>
      <c r="H148" s="33">
        <v>0</v>
      </c>
      <c r="I148" s="33">
        <v>15.8</v>
      </c>
      <c r="J148" s="33"/>
      <c r="K148" s="33"/>
      <c r="L148" s="54">
        <v>37342</v>
      </c>
      <c r="M148" s="56">
        <f t="shared" si="6"/>
        <v>13.904</v>
      </c>
      <c r="N148" s="56">
        <f t="shared" si="7"/>
        <v>0</v>
      </c>
      <c r="O148" s="56">
        <f t="shared" si="8"/>
        <v>13.904</v>
      </c>
    </row>
    <row r="149" spans="4:15" x14ac:dyDescent="0.2">
      <c r="D149" s="32">
        <v>37343</v>
      </c>
      <c r="E149" s="33">
        <v>0</v>
      </c>
      <c r="F149" s="33">
        <v>0</v>
      </c>
      <c r="G149" s="33">
        <v>0</v>
      </c>
      <c r="H149" s="33">
        <v>0</v>
      </c>
      <c r="I149" s="33">
        <v>0</v>
      </c>
      <c r="J149" s="33"/>
      <c r="K149" s="33"/>
      <c r="L149" s="54">
        <v>37343</v>
      </c>
      <c r="M149" s="56">
        <f t="shared" si="6"/>
        <v>0</v>
      </c>
      <c r="N149" s="56">
        <f t="shared" si="7"/>
        <v>0</v>
      </c>
      <c r="O149" s="56">
        <f t="shared" si="8"/>
        <v>0</v>
      </c>
    </row>
    <row r="150" spans="4:15" x14ac:dyDescent="0.2">
      <c r="D150" s="32">
        <v>37344</v>
      </c>
      <c r="E150" s="33">
        <v>0</v>
      </c>
      <c r="F150" s="33">
        <v>0</v>
      </c>
      <c r="G150" s="33">
        <v>0</v>
      </c>
      <c r="H150" s="33">
        <v>0</v>
      </c>
      <c r="I150" s="33">
        <v>0</v>
      </c>
      <c r="J150" s="33"/>
      <c r="K150" s="33"/>
      <c r="L150" s="54">
        <v>37344</v>
      </c>
      <c r="M150" s="56">
        <f t="shared" si="6"/>
        <v>0</v>
      </c>
      <c r="N150" s="56">
        <f t="shared" si="7"/>
        <v>0</v>
      </c>
      <c r="O150" s="56">
        <f t="shared" si="8"/>
        <v>0</v>
      </c>
    </row>
    <row r="151" spans="4:15" x14ac:dyDescent="0.2">
      <c r="D151" s="32">
        <v>37345</v>
      </c>
      <c r="E151" s="33">
        <v>0</v>
      </c>
      <c r="F151" s="33">
        <v>0</v>
      </c>
      <c r="G151" s="33">
        <v>0</v>
      </c>
      <c r="H151" s="33">
        <v>0</v>
      </c>
      <c r="I151" s="33">
        <v>0</v>
      </c>
      <c r="J151" s="33"/>
      <c r="K151" s="33"/>
      <c r="L151" s="54">
        <v>37345</v>
      </c>
      <c r="M151" s="56">
        <f t="shared" si="6"/>
        <v>0</v>
      </c>
      <c r="N151" s="56">
        <f t="shared" si="7"/>
        <v>0</v>
      </c>
      <c r="O151" s="56">
        <f t="shared" si="8"/>
        <v>0</v>
      </c>
    </row>
    <row r="152" spans="4:15" x14ac:dyDescent="0.2">
      <c r="D152" s="32">
        <v>37346</v>
      </c>
      <c r="E152" s="33">
        <v>0</v>
      </c>
      <c r="F152" s="33">
        <v>0</v>
      </c>
      <c r="G152" s="33">
        <v>0</v>
      </c>
      <c r="H152" s="33">
        <v>0</v>
      </c>
      <c r="I152" s="33">
        <v>0</v>
      </c>
      <c r="J152" s="33"/>
      <c r="K152" s="33"/>
      <c r="L152" s="54">
        <v>37346</v>
      </c>
      <c r="M152" s="56">
        <f t="shared" si="6"/>
        <v>0</v>
      </c>
      <c r="N152" s="56">
        <f t="shared" si="7"/>
        <v>0</v>
      </c>
      <c r="O152" s="56">
        <f t="shared" si="8"/>
        <v>0</v>
      </c>
    </row>
    <row r="153" spans="4:15" x14ac:dyDescent="0.2">
      <c r="D153" s="32">
        <v>37347</v>
      </c>
      <c r="E153" s="34">
        <v>1554.7</v>
      </c>
      <c r="F153" s="33">
        <v>0</v>
      </c>
      <c r="G153" s="34">
        <v>1368.2</v>
      </c>
      <c r="H153" s="33">
        <v>0</v>
      </c>
      <c r="I153" s="34">
        <v>1368.2</v>
      </c>
      <c r="J153" s="34"/>
      <c r="K153" s="34"/>
      <c r="L153" s="54">
        <v>37347</v>
      </c>
      <c r="M153" s="56">
        <f t="shared" si="6"/>
        <v>1204.0160000000001</v>
      </c>
      <c r="N153" s="56">
        <f t="shared" si="7"/>
        <v>0</v>
      </c>
      <c r="O153" s="56">
        <f t="shared" si="8"/>
        <v>1204.0160000000001</v>
      </c>
    </row>
    <row r="154" spans="4:15" x14ac:dyDescent="0.2">
      <c r="D154" s="32">
        <v>37348</v>
      </c>
      <c r="E154" s="33">
        <v>90</v>
      </c>
      <c r="F154" s="33">
        <v>0</v>
      </c>
      <c r="G154" s="33">
        <v>79.2</v>
      </c>
      <c r="H154" s="33">
        <v>0</v>
      </c>
      <c r="I154" s="33">
        <v>79.2</v>
      </c>
      <c r="J154" s="33"/>
      <c r="K154" s="33"/>
      <c r="L154" s="54">
        <v>37348</v>
      </c>
      <c r="M154" s="56">
        <f t="shared" si="6"/>
        <v>69.695999999999998</v>
      </c>
      <c r="N154" s="56">
        <f t="shared" si="7"/>
        <v>0</v>
      </c>
      <c r="O154" s="56">
        <f t="shared" si="8"/>
        <v>69.695999999999998</v>
      </c>
    </row>
    <row r="155" spans="4:15" x14ac:dyDescent="0.2">
      <c r="D155" s="32">
        <v>37349</v>
      </c>
      <c r="E155" s="33">
        <v>7.5</v>
      </c>
      <c r="F155" s="33">
        <v>0</v>
      </c>
      <c r="G155" s="33">
        <v>6.6</v>
      </c>
      <c r="H155" s="33">
        <v>0</v>
      </c>
      <c r="I155" s="33">
        <v>6.6</v>
      </c>
      <c r="J155" s="33"/>
      <c r="K155" s="33"/>
      <c r="L155" s="54">
        <v>37349</v>
      </c>
      <c r="M155" s="56">
        <f t="shared" si="6"/>
        <v>5.8079999999999998</v>
      </c>
      <c r="N155" s="56">
        <f t="shared" si="7"/>
        <v>0</v>
      </c>
      <c r="O155" s="56">
        <f t="shared" si="8"/>
        <v>5.8079999999999998</v>
      </c>
    </row>
    <row r="156" spans="4:15" x14ac:dyDescent="0.2">
      <c r="D156" s="32">
        <v>37350</v>
      </c>
      <c r="E156" s="33">
        <v>0</v>
      </c>
      <c r="F156" s="33">
        <v>0</v>
      </c>
      <c r="G156" s="33">
        <v>0</v>
      </c>
      <c r="H156" s="33">
        <v>0</v>
      </c>
      <c r="I156" s="33">
        <v>0</v>
      </c>
      <c r="J156" s="33"/>
      <c r="K156" s="33"/>
      <c r="L156" s="54">
        <v>37350</v>
      </c>
      <c r="M156" s="56">
        <f t="shared" si="6"/>
        <v>0</v>
      </c>
      <c r="N156" s="56">
        <f t="shared" si="7"/>
        <v>0</v>
      </c>
      <c r="O156" s="56">
        <f t="shared" si="8"/>
        <v>0</v>
      </c>
    </row>
    <row r="157" spans="4:15" x14ac:dyDescent="0.2">
      <c r="D157" s="32">
        <v>37351</v>
      </c>
      <c r="E157" s="33">
        <v>2.5</v>
      </c>
      <c r="F157" s="33">
        <v>0</v>
      </c>
      <c r="G157" s="33">
        <v>2.2000000000000002</v>
      </c>
      <c r="H157" s="33">
        <v>0</v>
      </c>
      <c r="I157" s="33">
        <v>2.2000000000000002</v>
      </c>
      <c r="J157" s="33"/>
      <c r="K157" s="33"/>
      <c r="L157" s="54">
        <v>37351</v>
      </c>
      <c r="M157" s="56">
        <f t="shared" si="6"/>
        <v>1.9360000000000002</v>
      </c>
      <c r="N157" s="56">
        <f t="shared" si="7"/>
        <v>0</v>
      </c>
      <c r="O157" s="56">
        <f t="shared" si="8"/>
        <v>1.9360000000000002</v>
      </c>
    </row>
    <row r="158" spans="4:15" x14ac:dyDescent="0.2">
      <c r="D158" s="32">
        <v>37352</v>
      </c>
      <c r="E158" s="33">
        <v>0</v>
      </c>
      <c r="F158" s="33">
        <v>0</v>
      </c>
      <c r="G158" s="33">
        <v>0</v>
      </c>
      <c r="H158" s="33">
        <v>0</v>
      </c>
      <c r="I158" s="33">
        <v>0</v>
      </c>
      <c r="J158" s="33"/>
      <c r="K158" s="33"/>
      <c r="L158" s="54">
        <v>37352</v>
      </c>
      <c r="M158" s="56">
        <f t="shared" si="6"/>
        <v>0</v>
      </c>
      <c r="N158" s="56">
        <f t="shared" si="7"/>
        <v>0</v>
      </c>
      <c r="O158" s="56">
        <f t="shared" si="8"/>
        <v>0</v>
      </c>
    </row>
    <row r="159" spans="4:15" x14ac:dyDescent="0.2">
      <c r="D159" s="32">
        <v>37353</v>
      </c>
      <c r="E159" s="33">
        <v>0</v>
      </c>
      <c r="F159" s="33">
        <v>0</v>
      </c>
      <c r="G159" s="33">
        <v>0</v>
      </c>
      <c r="H159" s="33">
        <v>0</v>
      </c>
      <c r="I159" s="33">
        <v>0</v>
      </c>
      <c r="J159" s="33"/>
      <c r="K159" s="33"/>
      <c r="L159" s="54">
        <v>37353</v>
      </c>
      <c r="M159" s="56">
        <f t="shared" si="6"/>
        <v>0</v>
      </c>
      <c r="N159" s="56">
        <f t="shared" si="7"/>
        <v>0</v>
      </c>
      <c r="O159" s="56">
        <f t="shared" si="8"/>
        <v>0</v>
      </c>
    </row>
    <row r="160" spans="4:15" x14ac:dyDescent="0.2">
      <c r="D160" s="32">
        <v>37354</v>
      </c>
      <c r="E160" s="33">
        <v>0</v>
      </c>
      <c r="F160" s="33">
        <v>0</v>
      </c>
      <c r="G160" s="33">
        <v>0</v>
      </c>
      <c r="H160" s="33">
        <v>0</v>
      </c>
      <c r="I160" s="33">
        <v>0</v>
      </c>
      <c r="J160" s="33"/>
      <c r="K160" s="33"/>
      <c r="L160" s="54">
        <v>37354</v>
      </c>
      <c r="M160" s="56">
        <f t="shared" si="6"/>
        <v>0</v>
      </c>
      <c r="N160" s="56">
        <f t="shared" si="7"/>
        <v>0</v>
      </c>
      <c r="O160" s="56">
        <f t="shared" si="8"/>
        <v>0</v>
      </c>
    </row>
    <row r="161" spans="4:15" x14ac:dyDescent="0.2">
      <c r="D161" s="32">
        <v>37355</v>
      </c>
      <c r="E161" s="33">
        <v>0</v>
      </c>
      <c r="F161" s="33">
        <v>0</v>
      </c>
      <c r="G161" s="33">
        <v>0</v>
      </c>
      <c r="H161" s="33">
        <v>0</v>
      </c>
      <c r="I161" s="33">
        <v>0</v>
      </c>
      <c r="J161" s="33"/>
      <c r="K161" s="33"/>
      <c r="L161" s="54">
        <v>37355</v>
      </c>
      <c r="M161" s="56">
        <f t="shared" si="6"/>
        <v>0</v>
      </c>
      <c r="N161" s="56">
        <f t="shared" si="7"/>
        <v>0</v>
      </c>
      <c r="O161" s="56">
        <f t="shared" si="8"/>
        <v>0</v>
      </c>
    </row>
    <row r="162" spans="4:15" x14ac:dyDescent="0.2">
      <c r="D162" s="32">
        <v>37356</v>
      </c>
      <c r="E162" s="33">
        <v>0</v>
      </c>
      <c r="F162" s="33">
        <v>0</v>
      </c>
      <c r="G162" s="33">
        <v>0</v>
      </c>
      <c r="H162" s="33">
        <v>0</v>
      </c>
      <c r="I162" s="33">
        <v>0</v>
      </c>
      <c r="J162" s="33"/>
      <c r="K162" s="33"/>
      <c r="L162" s="54">
        <v>37356</v>
      </c>
      <c r="M162" s="56">
        <f t="shared" si="6"/>
        <v>0</v>
      </c>
      <c r="N162" s="56">
        <f t="shared" si="7"/>
        <v>0</v>
      </c>
      <c r="O162" s="56">
        <f t="shared" si="8"/>
        <v>0</v>
      </c>
    </row>
    <row r="163" spans="4:15" x14ac:dyDescent="0.2">
      <c r="D163" s="32">
        <v>37357</v>
      </c>
      <c r="E163" s="33">
        <v>0</v>
      </c>
      <c r="F163" s="33">
        <v>0</v>
      </c>
      <c r="G163" s="33">
        <v>0</v>
      </c>
      <c r="H163" s="33">
        <v>0</v>
      </c>
      <c r="I163" s="33">
        <v>0</v>
      </c>
      <c r="J163" s="33"/>
      <c r="K163" s="33"/>
      <c r="L163" s="54">
        <v>37357</v>
      </c>
      <c r="M163" s="56">
        <f t="shared" si="6"/>
        <v>0</v>
      </c>
      <c r="N163" s="56">
        <f t="shared" si="7"/>
        <v>0</v>
      </c>
      <c r="O163" s="56">
        <f t="shared" si="8"/>
        <v>0</v>
      </c>
    </row>
    <row r="164" spans="4:15" x14ac:dyDescent="0.2">
      <c r="D164" s="32">
        <v>37358</v>
      </c>
      <c r="E164" s="33">
        <v>0</v>
      </c>
      <c r="F164" s="33">
        <v>0</v>
      </c>
      <c r="G164" s="33">
        <v>0</v>
      </c>
      <c r="H164" s="33">
        <v>0</v>
      </c>
      <c r="I164" s="33">
        <v>0</v>
      </c>
      <c r="J164" s="33"/>
      <c r="K164" s="33"/>
      <c r="L164" s="54">
        <v>37358</v>
      </c>
      <c r="M164" s="56">
        <f t="shared" si="6"/>
        <v>0</v>
      </c>
      <c r="N164" s="56">
        <f t="shared" si="7"/>
        <v>0</v>
      </c>
      <c r="O164" s="56">
        <f t="shared" si="8"/>
        <v>0</v>
      </c>
    </row>
    <row r="165" spans="4:15" x14ac:dyDescent="0.2">
      <c r="D165" s="32">
        <v>37359</v>
      </c>
      <c r="E165" s="33">
        <v>0</v>
      </c>
      <c r="F165" s="33">
        <v>0</v>
      </c>
      <c r="G165" s="33">
        <v>0</v>
      </c>
      <c r="H165" s="33">
        <v>0</v>
      </c>
      <c r="I165" s="33">
        <v>0</v>
      </c>
      <c r="J165" s="33"/>
      <c r="K165" s="33"/>
      <c r="L165" s="54">
        <v>37359</v>
      </c>
      <c r="M165" s="56">
        <f t="shared" si="6"/>
        <v>0</v>
      </c>
      <c r="N165" s="56">
        <f t="shared" si="7"/>
        <v>0</v>
      </c>
      <c r="O165" s="56">
        <f t="shared" si="8"/>
        <v>0</v>
      </c>
    </row>
    <row r="166" spans="4:15" x14ac:dyDescent="0.2">
      <c r="D166" s="32">
        <v>37360</v>
      </c>
      <c r="E166" s="33">
        <v>0</v>
      </c>
      <c r="F166" s="33">
        <v>0</v>
      </c>
      <c r="G166" s="33">
        <v>0</v>
      </c>
      <c r="H166" s="33">
        <v>0</v>
      </c>
      <c r="I166" s="33">
        <v>0</v>
      </c>
      <c r="J166" s="33"/>
      <c r="K166" s="33"/>
      <c r="L166" s="54">
        <v>37360</v>
      </c>
      <c r="M166" s="56">
        <f t="shared" si="6"/>
        <v>0</v>
      </c>
      <c r="N166" s="56">
        <f t="shared" si="7"/>
        <v>0</v>
      </c>
      <c r="O166" s="56">
        <f t="shared" si="8"/>
        <v>0</v>
      </c>
    </row>
    <row r="167" spans="4:15" x14ac:dyDescent="0.2">
      <c r="D167" s="32">
        <v>37361</v>
      </c>
      <c r="E167" s="33">
        <v>0</v>
      </c>
      <c r="F167" s="33">
        <v>0</v>
      </c>
      <c r="G167" s="33">
        <v>0</v>
      </c>
      <c r="H167" s="33">
        <v>0</v>
      </c>
      <c r="I167" s="33">
        <v>0</v>
      </c>
      <c r="J167" s="33"/>
      <c r="K167" s="33"/>
      <c r="L167" s="54">
        <v>37361</v>
      </c>
      <c r="M167" s="56">
        <f t="shared" si="6"/>
        <v>0</v>
      </c>
      <c r="N167" s="56">
        <f t="shared" si="7"/>
        <v>0</v>
      </c>
      <c r="O167" s="56">
        <f t="shared" si="8"/>
        <v>0</v>
      </c>
    </row>
    <row r="168" spans="4:15" x14ac:dyDescent="0.2">
      <c r="D168" s="32">
        <v>37362</v>
      </c>
      <c r="E168" s="33">
        <v>0</v>
      </c>
      <c r="F168" s="33">
        <v>0</v>
      </c>
      <c r="G168" s="33">
        <v>0</v>
      </c>
      <c r="H168" s="33">
        <v>0</v>
      </c>
      <c r="I168" s="33">
        <v>0</v>
      </c>
      <c r="J168" s="33"/>
      <c r="K168" s="33"/>
      <c r="L168" s="54">
        <v>37362</v>
      </c>
      <c r="M168" s="56">
        <f t="shared" si="6"/>
        <v>0</v>
      </c>
      <c r="N168" s="56">
        <f t="shared" si="7"/>
        <v>0</v>
      </c>
      <c r="O168" s="56">
        <f t="shared" si="8"/>
        <v>0</v>
      </c>
    </row>
    <row r="169" spans="4:15" x14ac:dyDescent="0.2">
      <c r="D169" s="32">
        <v>37363</v>
      </c>
      <c r="E169" s="33">
        <v>0</v>
      </c>
      <c r="F169" s="33">
        <v>0</v>
      </c>
      <c r="G169" s="33">
        <v>0</v>
      </c>
      <c r="H169" s="33">
        <v>0</v>
      </c>
      <c r="I169" s="33">
        <v>0</v>
      </c>
      <c r="J169" s="33"/>
      <c r="K169" s="33"/>
      <c r="L169" s="54">
        <v>37363</v>
      </c>
      <c r="M169" s="56">
        <f t="shared" si="6"/>
        <v>0</v>
      </c>
      <c r="N169" s="56">
        <f t="shared" si="7"/>
        <v>0</v>
      </c>
      <c r="O169" s="56">
        <f t="shared" si="8"/>
        <v>0</v>
      </c>
    </row>
    <row r="170" spans="4:15" x14ac:dyDescent="0.2">
      <c r="D170" s="32">
        <v>37364</v>
      </c>
      <c r="E170" s="33">
        <v>0</v>
      </c>
      <c r="F170" s="33">
        <v>0</v>
      </c>
      <c r="G170" s="33">
        <v>0</v>
      </c>
      <c r="H170" s="33">
        <v>0</v>
      </c>
      <c r="I170" s="33">
        <v>0</v>
      </c>
      <c r="J170" s="33"/>
      <c r="K170" s="33"/>
      <c r="L170" s="54">
        <v>37364</v>
      </c>
      <c r="M170" s="56">
        <f t="shared" si="6"/>
        <v>0</v>
      </c>
      <c r="N170" s="56">
        <f t="shared" si="7"/>
        <v>0</v>
      </c>
      <c r="O170" s="56">
        <f t="shared" si="8"/>
        <v>0</v>
      </c>
    </row>
    <row r="171" spans="4:15" x14ac:dyDescent="0.2">
      <c r="D171" s="32">
        <v>37365</v>
      </c>
      <c r="E171" s="33">
        <v>0</v>
      </c>
      <c r="F171" s="33">
        <v>0</v>
      </c>
      <c r="G171" s="33">
        <v>0</v>
      </c>
      <c r="H171" s="33">
        <v>0</v>
      </c>
      <c r="I171" s="33">
        <v>0</v>
      </c>
      <c r="J171" s="33"/>
      <c r="K171" s="33"/>
      <c r="L171" s="54">
        <v>37365</v>
      </c>
      <c r="M171" s="56">
        <f t="shared" si="6"/>
        <v>0</v>
      </c>
      <c r="N171" s="56">
        <f t="shared" si="7"/>
        <v>0</v>
      </c>
      <c r="O171" s="56">
        <f t="shared" si="8"/>
        <v>0</v>
      </c>
    </row>
    <row r="172" spans="4:15" x14ac:dyDescent="0.2">
      <c r="D172" s="32">
        <v>37366</v>
      </c>
      <c r="E172" s="33">
        <v>0</v>
      </c>
      <c r="F172" s="33">
        <v>0</v>
      </c>
      <c r="G172" s="33">
        <v>0</v>
      </c>
      <c r="H172" s="33">
        <v>0</v>
      </c>
      <c r="I172" s="33">
        <v>0</v>
      </c>
      <c r="J172" s="33"/>
      <c r="K172" s="33"/>
      <c r="L172" s="54">
        <v>37366</v>
      </c>
      <c r="M172" s="56">
        <f t="shared" si="6"/>
        <v>0</v>
      </c>
      <c r="N172" s="56">
        <f t="shared" si="7"/>
        <v>0</v>
      </c>
      <c r="O172" s="56">
        <f t="shared" si="8"/>
        <v>0</v>
      </c>
    </row>
    <row r="173" spans="4:15" x14ac:dyDescent="0.2">
      <c r="D173" s="32">
        <v>37367</v>
      </c>
      <c r="E173" s="33">
        <v>0</v>
      </c>
      <c r="F173" s="33">
        <v>0</v>
      </c>
      <c r="G173" s="33">
        <v>0</v>
      </c>
      <c r="H173" s="33">
        <v>0</v>
      </c>
      <c r="I173" s="33">
        <v>0</v>
      </c>
      <c r="J173" s="33"/>
      <c r="K173" s="33"/>
      <c r="L173" s="54">
        <v>37367</v>
      </c>
      <c r="M173" s="56">
        <f t="shared" si="6"/>
        <v>0</v>
      </c>
      <c r="N173" s="56">
        <f t="shared" si="7"/>
        <v>0</v>
      </c>
      <c r="O173" s="56">
        <f t="shared" si="8"/>
        <v>0</v>
      </c>
    </row>
    <row r="174" spans="4:15" x14ac:dyDescent="0.2">
      <c r="D174" s="32">
        <v>37368</v>
      </c>
      <c r="E174" s="33">
        <v>0</v>
      </c>
      <c r="F174" s="33">
        <v>0</v>
      </c>
      <c r="G174" s="33">
        <v>0</v>
      </c>
      <c r="H174" s="33">
        <v>0</v>
      </c>
      <c r="I174" s="33">
        <v>0</v>
      </c>
      <c r="J174" s="33"/>
      <c r="K174" s="33"/>
      <c r="L174" s="54">
        <v>37368</v>
      </c>
      <c r="M174" s="56">
        <f t="shared" si="6"/>
        <v>0</v>
      </c>
      <c r="N174" s="56">
        <f t="shared" si="7"/>
        <v>0</v>
      </c>
      <c r="O174" s="56">
        <f t="shared" si="8"/>
        <v>0</v>
      </c>
    </row>
    <row r="175" spans="4:15" x14ac:dyDescent="0.2">
      <c r="D175" s="32">
        <v>37369</v>
      </c>
      <c r="E175" s="33">
        <v>0</v>
      </c>
      <c r="F175" s="33">
        <v>0</v>
      </c>
      <c r="G175" s="33">
        <v>0</v>
      </c>
      <c r="H175" s="33">
        <v>0</v>
      </c>
      <c r="I175" s="33">
        <v>0</v>
      </c>
      <c r="J175" s="33"/>
      <c r="K175" s="33"/>
      <c r="L175" s="54">
        <v>37369</v>
      </c>
      <c r="M175" s="56">
        <f t="shared" si="6"/>
        <v>0</v>
      </c>
      <c r="N175" s="56">
        <f t="shared" si="7"/>
        <v>0</v>
      </c>
      <c r="O175" s="56">
        <f t="shared" si="8"/>
        <v>0</v>
      </c>
    </row>
    <row r="176" spans="4:15" x14ac:dyDescent="0.2">
      <c r="D176" s="32">
        <v>37370</v>
      </c>
      <c r="E176" s="33">
        <v>0</v>
      </c>
      <c r="F176" s="33">
        <v>0</v>
      </c>
      <c r="G176" s="33">
        <v>0</v>
      </c>
      <c r="H176" s="33">
        <v>0</v>
      </c>
      <c r="I176" s="33">
        <v>0</v>
      </c>
      <c r="J176" s="33"/>
      <c r="K176" s="33"/>
      <c r="L176" s="54">
        <v>37370</v>
      </c>
      <c r="M176" s="56">
        <f t="shared" si="6"/>
        <v>0</v>
      </c>
      <c r="N176" s="56">
        <f t="shared" si="7"/>
        <v>0</v>
      </c>
      <c r="O176" s="56">
        <f t="shared" si="8"/>
        <v>0</v>
      </c>
    </row>
    <row r="177" spans="1:15" x14ac:dyDescent="0.2">
      <c r="D177" s="32">
        <v>37371</v>
      </c>
      <c r="E177" s="33">
        <v>0</v>
      </c>
      <c r="F177" s="33">
        <v>0</v>
      </c>
      <c r="G177" s="33">
        <v>0</v>
      </c>
      <c r="H177" s="33">
        <v>0</v>
      </c>
      <c r="I177" s="33">
        <v>0</v>
      </c>
      <c r="J177" s="33"/>
      <c r="K177" s="33"/>
      <c r="L177" s="54">
        <v>37371</v>
      </c>
      <c r="M177" s="56">
        <f t="shared" si="6"/>
        <v>0</v>
      </c>
      <c r="N177" s="56">
        <f t="shared" si="7"/>
        <v>0</v>
      </c>
      <c r="O177" s="56">
        <f t="shared" si="8"/>
        <v>0</v>
      </c>
    </row>
    <row r="178" spans="1:15" x14ac:dyDescent="0.2">
      <c r="D178" s="32">
        <v>37372</v>
      </c>
      <c r="E178" s="33">
        <v>0</v>
      </c>
      <c r="F178" s="33">
        <v>0</v>
      </c>
      <c r="G178" s="33">
        <v>0</v>
      </c>
      <c r="H178" s="33">
        <v>0</v>
      </c>
      <c r="I178" s="33">
        <v>0</v>
      </c>
      <c r="J178" s="33"/>
      <c r="K178" s="33"/>
      <c r="L178" s="54">
        <v>37372</v>
      </c>
      <c r="M178" s="56">
        <f t="shared" si="6"/>
        <v>0</v>
      </c>
      <c r="N178" s="56">
        <f t="shared" si="7"/>
        <v>0</v>
      </c>
      <c r="O178" s="56">
        <f t="shared" si="8"/>
        <v>0</v>
      </c>
    </row>
    <row r="179" spans="1:15" x14ac:dyDescent="0.2">
      <c r="D179" s="32">
        <v>37373</v>
      </c>
      <c r="E179" s="33">
        <v>0</v>
      </c>
      <c r="F179" s="33">
        <v>0</v>
      </c>
      <c r="G179" s="33">
        <v>0</v>
      </c>
      <c r="H179" s="33">
        <v>0</v>
      </c>
      <c r="I179" s="33">
        <v>0</v>
      </c>
      <c r="J179" s="33"/>
      <c r="K179" s="33"/>
      <c r="L179" s="54">
        <v>37373</v>
      </c>
      <c r="M179" s="56">
        <f t="shared" si="6"/>
        <v>0</v>
      </c>
      <c r="N179" s="56">
        <f t="shared" si="7"/>
        <v>0</v>
      </c>
      <c r="O179" s="56">
        <f t="shared" si="8"/>
        <v>0</v>
      </c>
    </row>
    <row r="180" spans="1:15" x14ac:dyDescent="0.2">
      <c r="D180" s="32">
        <v>37374</v>
      </c>
      <c r="E180" s="33">
        <v>0</v>
      </c>
      <c r="F180" s="33">
        <v>0</v>
      </c>
      <c r="G180" s="33">
        <v>0</v>
      </c>
      <c r="H180" s="33">
        <v>0</v>
      </c>
      <c r="I180" s="33">
        <v>0</v>
      </c>
      <c r="J180" s="33"/>
      <c r="K180" s="33"/>
      <c r="L180" s="54">
        <v>37374</v>
      </c>
      <c r="M180" s="56">
        <f t="shared" si="6"/>
        <v>0</v>
      </c>
      <c r="N180" s="56">
        <f t="shared" si="7"/>
        <v>0</v>
      </c>
      <c r="O180" s="56">
        <f t="shared" si="8"/>
        <v>0</v>
      </c>
    </row>
    <row r="181" spans="1:15" x14ac:dyDescent="0.2">
      <c r="D181" s="32">
        <v>37375</v>
      </c>
      <c r="E181" s="33">
        <v>0</v>
      </c>
      <c r="F181" s="33">
        <v>0</v>
      </c>
      <c r="G181" s="33">
        <v>0</v>
      </c>
      <c r="H181" s="33">
        <v>0</v>
      </c>
      <c r="I181" s="33">
        <v>0</v>
      </c>
      <c r="J181" s="33"/>
      <c r="K181" s="33"/>
      <c r="L181" s="54">
        <v>37375</v>
      </c>
      <c r="M181" s="56">
        <f t="shared" si="6"/>
        <v>0</v>
      </c>
      <c r="N181" s="56">
        <f t="shared" si="7"/>
        <v>0</v>
      </c>
      <c r="O181" s="56">
        <f t="shared" si="8"/>
        <v>0</v>
      </c>
    </row>
    <row r="182" spans="1:15" x14ac:dyDescent="0.2">
      <c r="D182" s="32">
        <v>37376</v>
      </c>
      <c r="E182" s="33">
        <v>0</v>
      </c>
      <c r="F182" s="33">
        <v>0</v>
      </c>
      <c r="G182" s="33">
        <v>0</v>
      </c>
      <c r="H182" s="33">
        <v>0</v>
      </c>
      <c r="I182" s="33">
        <v>0</v>
      </c>
      <c r="J182" s="33"/>
      <c r="K182" s="33"/>
      <c r="L182" s="54">
        <v>37376</v>
      </c>
      <c r="M182" s="56">
        <f t="shared" si="6"/>
        <v>0</v>
      </c>
      <c r="N182" s="56">
        <f t="shared" si="7"/>
        <v>0</v>
      </c>
      <c r="O182" s="56">
        <f t="shared" si="8"/>
        <v>0</v>
      </c>
    </row>
    <row r="184" spans="1:15" x14ac:dyDescent="0.2">
      <c r="D184" s="35">
        <v>37561</v>
      </c>
      <c r="E184" s="36">
        <v>132</v>
      </c>
      <c r="F184" s="37">
        <v>106.19999999999999</v>
      </c>
      <c r="G184" s="38">
        <v>238.2</v>
      </c>
      <c r="L184" s="35">
        <v>37561</v>
      </c>
      <c r="M184" s="36">
        <v>132</v>
      </c>
      <c r="N184" s="37">
        <v>106.19999999999999</v>
      </c>
      <c r="O184" s="38">
        <v>238.2</v>
      </c>
    </row>
    <row r="185" spans="1:15" x14ac:dyDescent="0.2">
      <c r="A185" s="40"/>
      <c r="D185" s="39">
        <v>37564</v>
      </c>
      <c r="E185" s="41">
        <v>19.8</v>
      </c>
      <c r="F185" s="42">
        <v>0</v>
      </c>
      <c r="G185" s="43">
        <v>19.8</v>
      </c>
      <c r="L185" s="39">
        <v>37564</v>
      </c>
      <c r="M185" s="41">
        <v>19.8</v>
      </c>
      <c r="N185" s="42">
        <v>0</v>
      </c>
      <c r="O185" s="43">
        <v>19.8</v>
      </c>
    </row>
    <row r="186" spans="1:15" x14ac:dyDescent="0.2">
      <c r="A186" s="40"/>
      <c r="D186" s="39">
        <v>37573</v>
      </c>
      <c r="E186" s="41">
        <v>105.7936</v>
      </c>
      <c r="F186" s="42">
        <v>248.10679999999999</v>
      </c>
      <c r="G186" s="43">
        <v>353.90039999999999</v>
      </c>
      <c r="L186" s="39">
        <v>37573</v>
      </c>
      <c r="M186" s="41">
        <v>105.7936</v>
      </c>
      <c r="N186" s="42">
        <v>248.10679999999999</v>
      </c>
      <c r="O186" s="43">
        <v>353.90039999999999</v>
      </c>
    </row>
    <row r="187" spans="1:15" x14ac:dyDescent="0.2">
      <c r="A187" s="40"/>
      <c r="D187" s="39">
        <v>37575</v>
      </c>
      <c r="E187" s="41">
        <v>138.60000000000002</v>
      </c>
      <c r="F187" s="42">
        <v>2.36</v>
      </c>
      <c r="G187" s="43">
        <v>140.96</v>
      </c>
      <c r="L187" s="39">
        <v>37575</v>
      </c>
      <c r="M187" s="41">
        <v>138.60000000000002</v>
      </c>
      <c r="N187" s="42">
        <v>2.36</v>
      </c>
      <c r="O187" s="43">
        <v>140.96</v>
      </c>
    </row>
    <row r="188" spans="1:15" x14ac:dyDescent="0.2">
      <c r="A188" s="40"/>
      <c r="D188" s="39">
        <v>37578</v>
      </c>
      <c r="E188" s="41">
        <v>4.4000000000000004</v>
      </c>
      <c r="F188" s="42">
        <v>0</v>
      </c>
      <c r="G188" s="43">
        <v>4.4000000000000004</v>
      </c>
      <c r="L188" s="39">
        <v>37578</v>
      </c>
      <c r="M188" s="41">
        <v>4.4000000000000004</v>
      </c>
      <c r="N188" s="42">
        <v>0</v>
      </c>
      <c r="O188" s="43">
        <v>4.4000000000000004</v>
      </c>
    </row>
    <row r="189" spans="1:15" x14ac:dyDescent="0.2">
      <c r="A189" s="40"/>
      <c r="D189" s="39">
        <v>37579</v>
      </c>
      <c r="E189" s="41">
        <v>163.24</v>
      </c>
      <c r="F189" s="42">
        <v>0</v>
      </c>
      <c r="G189" s="43">
        <v>163.24</v>
      </c>
      <c r="L189" s="39">
        <v>37579</v>
      </c>
      <c r="M189" s="41">
        <v>163.24</v>
      </c>
      <c r="N189" s="42">
        <v>0</v>
      </c>
      <c r="O189" s="43">
        <v>163.24</v>
      </c>
    </row>
    <row r="190" spans="1:15" x14ac:dyDescent="0.2">
      <c r="A190" s="40"/>
      <c r="D190" s="39">
        <v>37580</v>
      </c>
      <c r="E190" s="41">
        <v>44</v>
      </c>
      <c r="F190" s="42">
        <v>0</v>
      </c>
      <c r="G190" s="43">
        <v>44</v>
      </c>
      <c r="L190" s="39">
        <v>37580</v>
      </c>
      <c r="M190" s="41">
        <v>44</v>
      </c>
      <c r="N190" s="42">
        <v>0</v>
      </c>
      <c r="O190" s="43">
        <v>44</v>
      </c>
    </row>
    <row r="191" spans="1:15" x14ac:dyDescent="0.2">
      <c r="A191" s="40"/>
      <c r="D191" s="39">
        <v>37582</v>
      </c>
      <c r="E191" s="41">
        <v>9.24</v>
      </c>
      <c r="F191" s="42">
        <v>0</v>
      </c>
      <c r="G191" s="43">
        <v>9.24</v>
      </c>
      <c r="L191" s="39">
        <v>37582</v>
      </c>
      <c r="M191" s="41">
        <v>9.24</v>
      </c>
      <c r="N191" s="42">
        <v>0</v>
      </c>
      <c r="O191" s="43">
        <v>9.24</v>
      </c>
    </row>
    <row r="192" spans="1:15" x14ac:dyDescent="0.2">
      <c r="A192" s="40"/>
      <c r="D192" s="39">
        <v>37585</v>
      </c>
      <c r="E192" s="41">
        <v>66</v>
      </c>
      <c r="F192" s="42">
        <v>0</v>
      </c>
      <c r="G192" s="43">
        <v>66</v>
      </c>
      <c r="L192" s="39">
        <v>37585</v>
      </c>
      <c r="M192" s="41">
        <v>66</v>
      </c>
      <c r="N192" s="42">
        <v>0</v>
      </c>
      <c r="O192" s="43">
        <v>66</v>
      </c>
    </row>
    <row r="193" spans="1:15" x14ac:dyDescent="0.2">
      <c r="A193" s="40"/>
      <c r="D193" s="39">
        <v>37586</v>
      </c>
      <c r="E193" s="41">
        <v>299.2</v>
      </c>
      <c r="F193" s="42">
        <v>0</v>
      </c>
      <c r="G193" s="43">
        <v>299.2</v>
      </c>
      <c r="L193" s="39">
        <v>37586</v>
      </c>
      <c r="M193" s="41">
        <v>299.2</v>
      </c>
      <c r="N193" s="42">
        <v>0</v>
      </c>
      <c r="O193" s="43">
        <v>299.2</v>
      </c>
    </row>
    <row r="194" spans="1:15" x14ac:dyDescent="0.2">
      <c r="A194" s="40"/>
      <c r="D194" s="39">
        <v>37587</v>
      </c>
      <c r="E194" s="41">
        <v>4.4000000000000004</v>
      </c>
      <c r="F194" s="42">
        <v>0</v>
      </c>
      <c r="G194" s="43">
        <v>4.4000000000000004</v>
      </c>
      <c r="L194" s="39">
        <v>37587</v>
      </c>
      <c r="M194" s="41">
        <v>4.4000000000000004</v>
      </c>
      <c r="N194" s="42">
        <v>0</v>
      </c>
      <c r="O194" s="43">
        <v>4.4000000000000004</v>
      </c>
    </row>
    <row r="195" spans="1:15" x14ac:dyDescent="0.2">
      <c r="A195" s="40"/>
      <c r="D195" s="39">
        <v>37592</v>
      </c>
      <c r="E195" s="41">
        <v>211.2</v>
      </c>
      <c r="F195" s="42">
        <v>0</v>
      </c>
      <c r="G195" s="43">
        <v>211.2</v>
      </c>
      <c r="L195" s="39">
        <v>37592</v>
      </c>
      <c r="M195" s="41">
        <v>211.2</v>
      </c>
      <c r="N195" s="42">
        <v>0</v>
      </c>
      <c r="O195" s="43">
        <v>211.2</v>
      </c>
    </row>
    <row r="196" spans="1:15" x14ac:dyDescent="0.2">
      <c r="A196" s="40"/>
      <c r="D196" s="39">
        <v>37593</v>
      </c>
      <c r="E196" s="41">
        <v>151.80000000000001</v>
      </c>
      <c r="F196" s="42">
        <v>0</v>
      </c>
      <c r="G196" s="43">
        <v>151.80000000000001</v>
      </c>
      <c r="L196" s="39">
        <v>37593</v>
      </c>
      <c r="M196" s="41">
        <v>151.80000000000001</v>
      </c>
      <c r="N196" s="42">
        <v>0</v>
      </c>
      <c r="O196" s="43">
        <v>151.80000000000001</v>
      </c>
    </row>
    <row r="197" spans="1:15" x14ac:dyDescent="0.2">
      <c r="A197" s="40"/>
      <c r="D197" s="39">
        <v>37595</v>
      </c>
      <c r="E197" s="41">
        <v>19.8</v>
      </c>
      <c r="F197" s="42">
        <v>0</v>
      </c>
      <c r="G197" s="43">
        <v>19.8</v>
      </c>
      <c r="L197" s="39">
        <v>37595</v>
      </c>
      <c r="M197" s="41">
        <v>19.8</v>
      </c>
      <c r="N197" s="42">
        <v>0</v>
      </c>
      <c r="O197" s="43">
        <v>19.8</v>
      </c>
    </row>
    <row r="198" spans="1:15" x14ac:dyDescent="0.2">
      <c r="A198" s="40"/>
      <c r="D198" s="39">
        <v>37596</v>
      </c>
      <c r="E198" s="41">
        <v>15.4</v>
      </c>
      <c r="F198" s="42">
        <v>0</v>
      </c>
      <c r="G198" s="43">
        <v>15.4</v>
      </c>
      <c r="L198" s="39">
        <v>37596</v>
      </c>
      <c r="M198" s="41">
        <v>15.4</v>
      </c>
      <c r="N198" s="42">
        <v>0</v>
      </c>
      <c r="O198" s="43">
        <v>15.4</v>
      </c>
    </row>
    <row r="199" spans="1:15" x14ac:dyDescent="0.2">
      <c r="A199" s="40"/>
      <c r="D199" s="39">
        <v>37601</v>
      </c>
      <c r="E199" s="41">
        <v>11</v>
      </c>
      <c r="F199" s="42">
        <v>0</v>
      </c>
      <c r="G199" s="43">
        <v>11</v>
      </c>
      <c r="L199" s="39">
        <v>37601</v>
      </c>
      <c r="M199" s="41">
        <v>11</v>
      </c>
      <c r="N199" s="42">
        <v>0</v>
      </c>
      <c r="O199" s="43">
        <v>11</v>
      </c>
    </row>
    <row r="200" spans="1:15" x14ac:dyDescent="0.2">
      <c r="A200" s="40"/>
      <c r="D200" s="39">
        <v>37610</v>
      </c>
      <c r="E200" s="41">
        <v>46.2</v>
      </c>
      <c r="F200" s="42">
        <v>0</v>
      </c>
      <c r="G200" s="43">
        <v>46.2</v>
      </c>
      <c r="L200" s="39">
        <v>37610</v>
      </c>
      <c r="M200" s="41">
        <v>46.2</v>
      </c>
      <c r="N200" s="42">
        <v>0</v>
      </c>
      <c r="O200" s="43">
        <v>46.2</v>
      </c>
    </row>
    <row r="201" spans="1:15" x14ac:dyDescent="0.2">
      <c r="A201" s="40"/>
      <c r="D201" s="39">
        <v>37614</v>
      </c>
      <c r="E201" s="41">
        <v>149.6</v>
      </c>
      <c r="F201" s="42">
        <v>29.5</v>
      </c>
      <c r="G201" s="43">
        <v>179.1</v>
      </c>
      <c r="L201" s="39">
        <v>37614</v>
      </c>
      <c r="M201" s="41">
        <v>149.6</v>
      </c>
      <c r="N201" s="42">
        <v>29.5</v>
      </c>
      <c r="O201" s="43">
        <v>179.1</v>
      </c>
    </row>
    <row r="202" spans="1:15" x14ac:dyDescent="0.2">
      <c r="A202" s="40"/>
      <c r="D202" s="39">
        <v>37616</v>
      </c>
      <c r="E202" s="41">
        <v>167.2</v>
      </c>
      <c r="F202" s="42">
        <v>0</v>
      </c>
      <c r="G202" s="43">
        <v>167.2</v>
      </c>
      <c r="L202" s="39">
        <v>37616</v>
      </c>
      <c r="M202" s="41">
        <v>167.2</v>
      </c>
      <c r="N202" s="42">
        <v>0</v>
      </c>
      <c r="O202" s="43">
        <v>167.2</v>
      </c>
    </row>
    <row r="203" spans="1:15" x14ac:dyDescent="0.2">
      <c r="A203" s="40"/>
      <c r="D203" s="39">
        <v>37617</v>
      </c>
      <c r="E203" s="41">
        <v>39.6</v>
      </c>
      <c r="F203" s="42">
        <v>0</v>
      </c>
      <c r="G203" s="43">
        <v>39.6</v>
      </c>
      <c r="L203" s="39">
        <v>37617</v>
      </c>
      <c r="M203" s="41">
        <v>39.6</v>
      </c>
      <c r="N203" s="42">
        <v>0</v>
      </c>
      <c r="O203" s="43">
        <v>39.6</v>
      </c>
    </row>
    <row r="204" spans="1:15" x14ac:dyDescent="0.2">
      <c r="A204" s="40"/>
      <c r="D204" s="39">
        <v>37619</v>
      </c>
      <c r="E204" s="41">
        <v>39.6</v>
      </c>
      <c r="F204" s="42">
        <v>0</v>
      </c>
      <c r="G204" s="43">
        <v>39.6</v>
      </c>
      <c r="L204" s="39">
        <v>37619</v>
      </c>
      <c r="M204" s="41">
        <v>39.6</v>
      </c>
      <c r="N204" s="42">
        <v>0</v>
      </c>
      <c r="O204" s="43">
        <v>39.6</v>
      </c>
    </row>
    <row r="205" spans="1:15" x14ac:dyDescent="0.2">
      <c r="A205" s="40"/>
      <c r="D205" s="39">
        <v>37623</v>
      </c>
      <c r="E205" s="41">
        <v>149.6</v>
      </c>
      <c r="F205" s="42">
        <v>82.6</v>
      </c>
      <c r="G205" s="43">
        <v>232.20000000000002</v>
      </c>
      <c r="L205" s="39">
        <v>37623</v>
      </c>
      <c r="M205" s="41">
        <v>149.6</v>
      </c>
      <c r="N205" s="42">
        <v>82.6</v>
      </c>
      <c r="O205" s="43">
        <v>232.20000000000002</v>
      </c>
    </row>
    <row r="206" spans="1:15" x14ac:dyDescent="0.2">
      <c r="A206" s="40"/>
      <c r="D206" s="39">
        <v>37624</v>
      </c>
      <c r="E206" s="41">
        <v>57.2</v>
      </c>
      <c r="F206" s="42">
        <v>0</v>
      </c>
      <c r="G206" s="43">
        <v>57.2</v>
      </c>
      <c r="L206" s="39">
        <v>37624</v>
      </c>
      <c r="M206" s="41">
        <v>57.2</v>
      </c>
      <c r="N206" s="42">
        <v>0</v>
      </c>
      <c r="O206" s="43">
        <v>57.2</v>
      </c>
    </row>
    <row r="207" spans="1:15" x14ac:dyDescent="0.2">
      <c r="A207" s="40"/>
      <c r="D207" s="39">
        <v>37626</v>
      </c>
      <c r="E207" s="41">
        <v>176</v>
      </c>
      <c r="F207" s="42">
        <v>0</v>
      </c>
      <c r="G207" s="43">
        <v>176</v>
      </c>
      <c r="L207" s="39">
        <v>37626</v>
      </c>
      <c r="M207" s="41">
        <v>176</v>
      </c>
      <c r="N207" s="42">
        <v>0</v>
      </c>
      <c r="O207" s="43">
        <v>176</v>
      </c>
    </row>
    <row r="208" spans="1:15" x14ac:dyDescent="0.2">
      <c r="A208" s="40"/>
      <c r="D208" s="39">
        <v>37627</v>
      </c>
      <c r="E208" s="41">
        <v>523.6</v>
      </c>
      <c r="F208" s="42">
        <v>0</v>
      </c>
      <c r="G208" s="43">
        <v>523.6</v>
      </c>
      <c r="L208" s="39">
        <v>37627</v>
      </c>
      <c r="M208" s="41">
        <v>523.6</v>
      </c>
      <c r="N208" s="42">
        <v>0</v>
      </c>
      <c r="O208" s="43">
        <v>523.6</v>
      </c>
    </row>
    <row r="209" spans="1:15" x14ac:dyDescent="0.2">
      <c r="A209" s="40"/>
      <c r="D209" s="39">
        <v>37628</v>
      </c>
      <c r="E209" s="41">
        <v>41.8</v>
      </c>
      <c r="F209" s="42">
        <v>0</v>
      </c>
      <c r="G209" s="43">
        <v>41.8</v>
      </c>
      <c r="L209" s="39">
        <v>37628</v>
      </c>
      <c r="M209" s="41">
        <v>41.8</v>
      </c>
      <c r="N209" s="42">
        <v>0</v>
      </c>
      <c r="O209" s="43">
        <v>41.8</v>
      </c>
    </row>
    <row r="210" spans="1:15" x14ac:dyDescent="0.2">
      <c r="A210" s="40"/>
      <c r="D210" s="39">
        <v>37630</v>
      </c>
      <c r="E210" s="41">
        <v>242</v>
      </c>
      <c r="F210" s="42">
        <v>0</v>
      </c>
      <c r="G210" s="43">
        <v>242</v>
      </c>
      <c r="L210" s="39">
        <v>37630</v>
      </c>
      <c r="M210" s="41">
        <v>242</v>
      </c>
      <c r="N210" s="42">
        <v>0</v>
      </c>
      <c r="O210" s="43">
        <v>242</v>
      </c>
    </row>
    <row r="211" spans="1:15" x14ac:dyDescent="0.2">
      <c r="A211" s="40"/>
      <c r="D211" s="39">
        <v>37631</v>
      </c>
      <c r="E211" s="41">
        <v>13.2</v>
      </c>
      <c r="F211" s="42">
        <v>0</v>
      </c>
      <c r="G211" s="43">
        <v>13.2</v>
      </c>
      <c r="L211" s="39">
        <v>37631</v>
      </c>
      <c r="M211" s="41">
        <v>13.2</v>
      </c>
      <c r="N211" s="42">
        <v>0</v>
      </c>
      <c r="O211" s="43">
        <v>13.2</v>
      </c>
    </row>
    <row r="212" spans="1:15" x14ac:dyDescent="0.2">
      <c r="A212" s="40"/>
      <c r="D212" s="39">
        <v>37636</v>
      </c>
      <c r="E212" s="41">
        <v>13.2</v>
      </c>
      <c r="F212" s="42">
        <v>0</v>
      </c>
      <c r="G212" s="43">
        <v>13.2</v>
      </c>
      <c r="L212" s="39">
        <v>37636</v>
      </c>
      <c r="M212" s="41">
        <v>13.2</v>
      </c>
      <c r="N212" s="42">
        <v>0</v>
      </c>
      <c r="O212" s="43">
        <v>13.2</v>
      </c>
    </row>
    <row r="213" spans="1:15" x14ac:dyDescent="0.2">
      <c r="A213" s="40"/>
      <c r="D213" s="39">
        <v>37638</v>
      </c>
      <c r="E213" s="41">
        <v>8.8000000000000007</v>
      </c>
      <c r="F213" s="42">
        <v>0</v>
      </c>
      <c r="G213" s="43">
        <v>8.8000000000000007</v>
      </c>
      <c r="L213" s="39">
        <v>37638</v>
      </c>
      <c r="M213" s="41">
        <v>8.8000000000000007</v>
      </c>
      <c r="N213" s="42">
        <v>0</v>
      </c>
      <c r="O213" s="43">
        <v>8.8000000000000007</v>
      </c>
    </row>
    <row r="214" spans="1:15" x14ac:dyDescent="0.2">
      <c r="A214" s="40"/>
      <c r="D214" s="39">
        <v>37648</v>
      </c>
      <c r="E214" s="41">
        <v>99</v>
      </c>
      <c r="F214" s="42">
        <v>0</v>
      </c>
      <c r="G214" s="43">
        <v>99</v>
      </c>
      <c r="L214" s="39">
        <v>37648</v>
      </c>
      <c r="M214" s="41">
        <v>99</v>
      </c>
      <c r="N214" s="42">
        <v>0</v>
      </c>
      <c r="O214" s="43">
        <v>99</v>
      </c>
    </row>
    <row r="215" spans="1:15" x14ac:dyDescent="0.2">
      <c r="A215" s="40"/>
      <c r="D215" s="39">
        <v>37649</v>
      </c>
      <c r="E215" s="41">
        <v>1238.5999999999999</v>
      </c>
      <c r="F215" s="42">
        <v>106.2</v>
      </c>
      <c r="G215" s="43">
        <v>1344.8000000000002</v>
      </c>
      <c r="L215" s="39">
        <v>37649</v>
      </c>
      <c r="M215" s="41">
        <v>1238.5999999999999</v>
      </c>
      <c r="N215" s="42">
        <v>106.2</v>
      </c>
      <c r="O215" s="43">
        <v>1344.8000000000002</v>
      </c>
    </row>
    <row r="216" spans="1:15" x14ac:dyDescent="0.2">
      <c r="A216" s="40"/>
      <c r="D216" s="39">
        <v>37650</v>
      </c>
      <c r="E216" s="41">
        <v>90.64</v>
      </c>
      <c r="F216" s="42">
        <v>0</v>
      </c>
      <c r="G216" s="43">
        <v>90.64</v>
      </c>
      <c r="L216" s="39">
        <v>37650</v>
      </c>
      <c r="M216" s="41">
        <v>90.64</v>
      </c>
      <c r="N216" s="42">
        <v>0</v>
      </c>
      <c r="O216" s="43">
        <v>90.64</v>
      </c>
    </row>
    <row r="217" spans="1:15" x14ac:dyDescent="0.2">
      <c r="A217" s="40"/>
      <c r="D217" s="39">
        <v>37652</v>
      </c>
      <c r="E217" s="41">
        <v>125.84</v>
      </c>
      <c r="F217" s="42">
        <v>14.75</v>
      </c>
      <c r="G217" s="43">
        <v>140.59</v>
      </c>
      <c r="L217" s="39">
        <v>37652</v>
      </c>
      <c r="M217" s="41">
        <v>125.84</v>
      </c>
      <c r="N217" s="42">
        <v>14.75</v>
      </c>
      <c r="O217" s="43">
        <v>140.59</v>
      </c>
    </row>
    <row r="218" spans="1:15" x14ac:dyDescent="0.2">
      <c r="A218" s="40"/>
      <c r="D218" s="39">
        <v>37655</v>
      </c>
      <c r="E218" s="41">
        <v>26.4</v>
      </c>
      <c r="F218" s="42">
        <v>23.599999999999998</v>
      </c>
      <c r="G218" s="43">
        <v>50</v>
      </c>
      <c r="L218" s="39">
        <v>37655</v>
      </c>
      <c r="M218" s="41">
        <v>26.4</v>
      </c>
      <c r="N218" s="42">
        <v>23.599999999999998</v>
      </c>
      <c r="O218" s="43">
        <v>50</v>
      </c>
    </row>
    <row r="219" spans="1:15" x14ac:dyDescent="0.2">
      <c r="A219" s="40"/>
      <c r="D219" s="39">
        <v>37656</v>
      </c>
      <c r="E219" s="41">
        <v>129.35999999999999</v>
      </c>
      <c r="F219" s="42">
        <v>41.3</v>
      </c>
      <c r="G219" s="43">
        <v>170.66</v>
      </c>
      <c r="L219" s="39">
        <v>37656</v>
      </c>
      <c r="M219" s="41">
        <v>129.35999999999999</v>
      </c>
      <c r="N219" s="42">
        <v>41.3</v>
      </c>
      <c r="O219" s="43">
        <v>170.66</v>
      </c>
    </row>
    <row r="220" spans="1:15" x14ac:dyDescent="0.2">
      <c r="A220" s="40"/>
      <c r="D220" s="39">
        <v>37657</v>
      </c>
      <c r="E220" s="41">
        <v>15.84</v>
      </c>
      <c r="F220" s="42">
        <v>0</v>
      </c>
      <c r="G220" s="43">
        <v>15.84</v>
      </c>
      <c r="L220" s="39">
        <v>37657</v>
      </c>
      <c r="M220" s="41">
        <v>15.84</v>
      </c>
      <c r="N220" s="42">
        <v>0</v>
      </c>
      <c r="O220" s="43">
        <v>15.84</v>
      </c>
    </row>
    <row r="221" spans="1:15" x14ac:dyDescent="0.2">
      <c r="A221" s="40"/>
      <c r="D221" s="39">
        <v>37659</v>
      </c>
      <c r="E221" s="41">
        <v>4.2240000000000002</v>
      </c>
      <c r="F221" s="42">
        <v>0</v>
      </c>
      <c r="G221" s="43">
        <v>4.2240000000000002</v>
      </c>
      <c r="L221" s="39">
        <v>37659</v>
      </c>
      <c r="M221" s="41">
        <v>4.2240000000000002</v>
      </c>
      <c r="N221" s="42">
        <v>0</v>
      </c>
      <c r="O221" s="43">
        <v>4.2240000000000002</v>
      </c>
    </row>
    <row r="222" spans="1:15" x14ac:dyDescent="0.2">
      <c r="A222" s="40"/>
      <c r="D222" s="39">
        <v>37662</v>
      </c>
      <c r="E222" s="41">
        <v>79.2</v>
      </c>
      <c r="F222" s="42">
        <v>0</v>
      </c>
      <c r="G222" s="43">
        <v>79.2</v>
      </c>
      <c r="L222" s="39">
        <v>37662</v>
      </c>
      <c r="M222" s="41">
        <v>79.2</v>
      </c>
      <c r="N222" s="42">
        <v>0</v>
      </c>
      <c r="O222" s="43">
        <v>79.2</v>
      </c>
    </row>
    <row r="223" spans="1:15" x14ac:dyDescent="0.2">
      <c r="A223" s="40"/>
      <c r="D223" s="39">
        <v>37663</v>
      </c>
      <c r="E223" s="41">
        <v>675.40000000000009</v>
      </c>
      <c r="F223" s="42">
        <v>0</v>
      </c>
      <c r="G223" s="43">
        <v>675.40000000000009</v>
      </c>
      <c r="L223" s="39">
        <v>37663</v>
      </c>
      <c r="M223" s="41">
        <v>675.40000000000009</v>
      </c>
      <c r="N223" s="42">
        <v>0</v>
      </c>
      <c r="O223" s="43">
        <v>675.40000000000009</v>
      </c>
    </row>
    <row r="224" spans="1:15" x14ac:dyDescent="0.2">
      <c r="A224" s="40"/>
      <c r="D224" s="39">
        <v>37664</v>
      </c>
      <c r="E224" s="41">
        <v>44</v>
      </c>
      <c r="F224" s="42">
        <v>0</v>
      </c>
      <c r="G224" s="43">
        <v>44</v>
      </c>
      <c r="L224" s="39">
        <v>37664</v>
      </c>
      <c r="M224" s="41">
        <v>44</v>
      </c>
      <c r="N224" s="42">
        <v>0</v>
      </c>
      <c r="O224" s="43">
        <v>44</v>
      </c>
    </row>
    <row r="225" spans="1:15" x14ac:dyDescent="0.2">
      <c r="A225" s="40"/>
      <c r="D225" s="39">
        <v>37666</v>
      </c>
      <c r="E225" s="41">
        <v>11.616000000000001</v>
      </c>
      <c r="F225" s="42">
        <v>0</v>
      </c>
      <c r="G225" s="43">
        <v>11.616000000000001</v>
      </c>
      <c r="L225" s="39">
        <v>37666</v>
      </c>
      <c r="M225" s="41">
        <v>11.616000000000001</v>
      </c>
      <c r="N225" s="42">
        <v>0</v>
      </c>
      <c r="O225" s="43">
        <v>11.616000000000001</v>
      </c>
    </row>
    <row r="226" spans="1:15" x14ac:dyDescent="0.2">
      <c r="A226" s="40"/>
      <c r="D226" s="39">
        <v>37676</v>
      </c>
      <c r="E226" s="41">
        <v>425.03999999999996</v>
      </c>
      <c r="F226" s="42">
        <v>0</v>
      </c>
      <c r="G226" s="43">
        <v>425.03999999999996</v>
      </c>
      <c r="L226" s="39">
        <v>37676</v>
      </c>
      <c r="M226" s="41">
        <v>425.03999999999996</v>
      </c>
      <c r="N226" s="42">
        <v>0</v>
      </c>
      <c r="O226" s="43">
        <v>425.03999999999996</v>
      </c>
    </row>
    <row r="227" spans="1:15" x14ac:dyDescent="0.2">
      <c r="A227" s="40"/>
      <c r="D227" s="39">
        <v>37679</v>
      </c>
      <c r="E227" s="41">
        <v>95.92</v>
      </c>
      <c r="F227" s="42">
        <v>0</v>
      </c>
      <c r="G227" s="43">
        <v>95.92</v>
      </c>
      <c r="L227" s="39">
        <v>37679</v>
      </c>
      <c r="M227" s="41">
        <v>95.92</v>
      </c>
      <c r="N227" s="42">
        <v>0</v>
      </c>
      <c r="O227" s="43">
        <v>95.92</v>
      </c>
    </row>
    <row r="228" spans="1:15" x14ac:dyDescent="0.2">
      <c r="A228" s="40"/>
      <c r="D228" s="39">
        <v>37680</v>
      </c>
      <c r="E228" s="41">
        <v>22.704000000000001</v>
      </c>
      <c r="F228" s="42">
        <v>0</v>
      </c>
      <c r="G228" s="43">
        <v>22.704000000000001</v>
      </c>
      <c r="L228" s="39">
        <v>37680</v>
      </c>
      <c r="M228" s="41">
        <v>22.704000000000001</v>
      </c>
      <c r="N228" s="42">
        <v>0</v>
      </c>
      <c r="O228" s="43">
        <v>22.704000000000001</v>
      </c>
    </row>
    <row r="229" spans="1:15" x14ac:dyDescent="0.2">
      <c r="A229" s="40"/>
      <c r="D229" s="39">
        <v>37682</v>
      </c>
      <c r="E229" s="41">
        <v>26.4</v>
      </c>
      <c r="F229" s="42">
        <v>14.75</v>
      </c>
      <c r="G229" s="43">
        <v>41.15</v>
      </c>
      <c r="L229" s="39">
        <v>37682</v>
      </c>
      <c r="M229" s="41">
        <v>26.4</v>
      </c>
      <c r="N229" s="42">
        <v>14.75</v>
      </c>
      <c r="O229" s="43">
        <v>41.15</v>
      </c>
    </row>
    <row r="230" spans="1:15" x14ac:dyDescent="0.2">
      <c r="A230" s="40"/>
      <c r="D230" s="39">
        <v>37683</v>
      </c>
      <c r="E230" s="41">
        <v>679.8</v>
      </c>
      <c r="F230" s="42">
        <v>94.4</v>
      </c>
      <c r="G230" s="43">
        <v>774.2</v>
      </c>
      <c r="L230" s="39">
        <v>37683</v>
      </c>
      <c r="M230" s="41">
        <v>679.8</v>
      </c>
      <c r="N230" s="42">
        <v>94.4</v>
      </c>
      <c r="O230" s="43">
        <v>774.2</v>
      </c>
    </row>
    <row r="231" spans="1:15" x14ac:dyDescent="0.2">
      <c r="A231" s="40"/>
      <c r="D231" s="39">
        <v>37684</v>
      </c>
      <c r="E231" s="41">
        <v>1024.5840000000001</v>
      </c>
      <c r="F231" s="42">
        <v>194.7</v>
      </c>
      <c r="G231" s="43">
        <v>1219.2840000000001</v>
      </c>
      <c r="L231" s="39">
        <v>37684</v>
      </c>
      <c r="M231" s="41">
        <v>1024.5840000000001</v>
      </c>
      <c r="N231" s="42">
        <v>194.7</v>
      </c>
      <c r="O231" s="43">
        <v>1219.2840000000001</v>
      </c>
    </row>
    <row r="232" spans="1:15" x14ac:dyDescent="0.2">
      <c r="A232" s="40"/>
      <c r="D232" s="39">
        <v>37685</v>
      </c>
      <c r="E232" s="41">
        <v>325.86400000000003</v>
      </c>
      <c r="F232" s="42">
        <v>73.75</v>
      </c>
      <c r="G232" s="43">
        <v>399.61400000000003</v>
      </c>
      <c r="L232" s="39">
        <v>37685</v>
      </c>
      <c r="M232" s="41">
        <v>325.86400000000003</v>
      </c>
      <c r="N232" s="42">
        <v>73.75</v>
      </c>
      <c r="O232" s="43">
        <v>399.61400000000003</v>
      </c>
    </row>
    <row r="233" spans="1:15" x14ac:dyDescent="0.2">
      <c r="A233" s="40"/>
      <c r="D233" s="39">
        <v>37686</v>
      </c>
      <c r="E233" s="41">
        <v>267.87200000000001</v>
      </c>
      <c r="F233" s="42">
        <v>41.3</v>
      </c>
      <c r="G233" s="43">
        <v>309.17200000000003</v>
      </c>
      <c r="L233" s="39">
        <v>37686</v>
      </c>
      <c r="M233" s="41">
        <v>267.87200000000001</v>
      </c>
      <c r="N233" s="42">
        <v>41.3</v>
      </c>
      <c r="O233" s="43">
        <v>309.17200000000003</v>
      </c>
    </row>
    <row r="234" spans="1:15" x14ac:dyDescent="0.2">
      <c r="A234" s="40"/>
      <c r="D234" s="39">
        <v>37688</v>
      </c>
      <c r="E234" s="41">
        <v>5.28</v>
      </c>
      <c r="F234" s="42">
        <v>0</v>
      </c>
      <c r="G234" s="43">
        <v>5.28</v>
      </c>
      <c r="L234" s="39">
        <v>37688</v>
      </c>
      <c r="M234" s="41">
        <v>5.28</v>
      </c>
      <c r="N234" s="42">
        <v>0</v>
      </c>
      <c r="O234" s="43">
        <v>5.28</v>
      </c>
    </row>
    <row r="235" spans="1:15" x14ac:dyDescent="0.2">
      <c r="A235" s="40"/>
      <c r="D235" s="39">
        <v>37689</v>
      </c>
      <c r="E235" s="41">
        <v>145.19999999999999</v>
      </c>
      <c r="F235" s="42">
        <v>0</v>
      </c>
      <c r="G235" s="43">
        <v>145.19999999999999</v>
      </c>
      <c r="L235" s="39">
        <v>37689</v>
      </c>
      <c r="M235" s="41">
        <v>145.19999999999999</v>
      </c>
      <c r="N235" s="42">
        <v>0</v>
      </c>
      <c r="O235" s="43">
        <v>145.19999999999999</v>
      </c>
    </row>
    <row r="236" spans="1:15" x14ac:dyDescent="0.2">
      <c r="A236" s="40"/>
      <c r="D236" s="39">
        <v>37692</v>
      </c>
      <c r="E236" s="41">
        <v>158.4</v>
      </c>
      <c r="F236" s="42">
        <v>59</v>
      </c>
      <c r="G236" s="43">
        <v>217.4</v>
      </c>
      <c r="L236" s="39">
        <v>37692</v>
      </c>
      <c r="M236" s="41">
        <v>158.4</v>
      </c>
      <c r="N236" s="42">
        <v>59</v>
      </c>
      <c r="O236" s="43">
        <v>217.4</v>
      </c>
    </row>
    <row r="237" spans="1:15" x14ac:dyDescent="0.2">
      <c r="A237" s="40"/>
      <c r="D237" s="39">
        <v>37694</v>
      </c>
      <c r="E237" s="41">
        <v>26.4</v>
      </c>
      <c r="F237" s="42">
        <v>0</v>
      </c>
      <c r="G237" s="43">
        <v>26.4</v>
      </c>
      <c r="L237" s="39">
        <v>37694</v>
      </c>
      <c r="M237" s="41">
        <v>26.4</v>
      </c>
      <c r="N237" s="42">
        <v>0</v>
      </c>
      <c r="O237" s="43">
        <v>26.4</v>
      </c>
    </row>
    <row r="238" spans="1:15" x14ac:dyDescent="0.2">
      <c r="A238" s="40"/>
      <c r="D238" s="39">
        <v>37711</v>
      </c>
      <c r="E238" s="41">
        <v>2.64</v>
      </c>
      <c r="F238" s="42">
        <v>0</v>
      </c>
      <c r="G238" s="43">
        <v>2.64</v>
      </c>
      <c r="L238" s="39">
        <v>37711</v>
      </c>
      <c r="M238" s="41">
        <v>2.64</v>
      </c>
      <c r="N238" s="42">
        <v>0</v>
      </c>
      <c r="O238" s="43">
        <v>2.64</v>
      </c>
    </row>
    <row r="239" spans="1:15" x14ac:dyDescent="0.2">
      <c r="A239" s="40"/>
      <c r="D239" s="39">
        <v>37715</v>
      </c>
      <c r="E239" s="41">
        <v>539</v>
      </c>
      <c r="F239" s="42">
        <v>0</v>
      </c>
      <c r="G239" s="43">
        <v>539</v>
      </c>
      <c r="L239" s="39">
        <v>37715</v>
      </c>
      <c r="M239" s="41">
        <v>539</v>
      </c>
      <c r="N239" s="42">
        <v>0</v>
      </c>
      <c r="O239" s="43">
        <v>539</v>
      </c>
    </row>
    <row r="240" spans="1:15" x14ac:dyDescent="0.2">
      <c r="A240" s="40"/>
      <c r="D240" s="39">
        <v>37716</v>
      </c>
      <c r="E240" s="41">
        <v>884.4</v>
      </c>
      <c r="F240" s="42">
        <v>0</v>
      </c>
      <c r="G240" s="43">
        <v>884.4</v>
      </c>
      <c r="L240" s="39">
        <v>37716</v>
      </c>
      <c r="M240" s="41">
        <v>884.4</v>
      </c>
      <c r="N240" s="42">
        <v>0</v>
      </c>
      <c r="O240" s="43">
        <v>884.4</v>
      </c>
    </row>
    <row r="241" spans="1:15" x14ac:dyDescent="0.2">
      <c r="A241" s="40"/>
      <c r="D241" s="39">
        <v>37717</v>
      </c>
      <c r="E241" s="41">
        <v>1227.5999999999999</v>
      </c>
      <c r="F241" s="42">
        <v>0</v>
      </c>
      <c r="G241" s="43">
        <v>1227.5999999999999</v>
      </c>
      <c r="L241" s="39">
        <v>37717</v>
      </c>
      <c r="M241" s="41">
        <v>1227.5999999999999</v>
      </c>
      <c r="N241" s="42">
        <v>0</v>
      </c>
      <c r="O241" s="43">
        <v>1227.5999999999999</v>
      </c>
    </row>
    <row r="242" spans="1:15" x14ac:dyDescent="0.2">
      <c r="A242" s="40"/>
      <c r="D242" s="39">
        <v>37718</v>
      </c>
      <c r="E242" s="41">
        <v>105.6</v>
      </c>
      <c r="F242" s="42">
        <v>59</v>
      </c>
      <c r="G242" s="43">
        <v>164.6</v>
      </c>
      <c r="L242" s="39">
        <v>37718</v>
      </c>
      <c r="M242" s="41">
        <v>105.6</v>
      </c>
      <c r="N242" s="42">
        <v>59</v>
      </c>
      <c r="O242" s="43">
        <v>164.6</v>
      </c>
    </row>
    <row r="243" spans="1:15" x14ac:dyDescent="0.2">
      <c r="A243" s="40"/>
      <c r="D243" s="39">
        <v>37719</v>
      </c>
      <c r="E243" s="41">
        <v>13.2</v>
      </c>
      <c r="F243" s="42">
        <v>0</v>
      </c>
      <c r="G243" s="43">
        <v>13.2</v>
      </c>
      <c r="L243" s="39">
        <v>37719</v>
      </c>
      <c r="M243" s="41">
        <v>13.2</v>
      </c>
      <c r="N243" s="42">
        <v>0</v>
      </c>
      <c r="O243" s="43">
        <v>13.2</v>
      </c>
    </row>
    <row r="244" spans="1:15" x14ac:dyDescent="0.2">
      <c r="A244" s="40"/>
      <c r="D244" s="39">
        <v>37926</v>
      </c>
      <c r="E244" s="41">
        <v>0.2112</v>
      </c>
      <c r="F244" s="42">
        <v>39.323500000000003</v>
      </c>
      <c r="G244" s="43">
        <v>39.534700000000001</v>
      </c>
      <c r="L244" s="39">
        <v>37926</v>
      </c>
      <c r="M244" s="41">
        <v>0.2112</v>
      </c>
      <c r="N244" s="42">
        <v>39.323500000000003</v>
      </c>
      <c r="O244" s="43">
        <v>39.534700000000001</v>
      </c>
    </row>
    <row r="245" spans="1:15" x14ac:dyDescent="0.2">
      <c r="A245" s="40"/>
      <c r="D245" s="39">
        <v>37953</v>
      </c>
      <c r="E245" s="41">
        <v>48.4</v>
      </c>
      <c r="F245" s="42">
        <v>0</v>
      </c>
      <c r="G245" s="43">
        <v>48.4</v>
      </c>
      <c r="L245" s="39">
        <v>37953</v>
      </c>
      <c r="M245" s="41">
        <v>48.4</v>
      </c>
      <c r="N245" s="42">
        <v>0</v>
      </c>
      <c r="O245" s="43">
        <v>48.4</v>
      </c>
    </row>
    <row r="246" spans="1:15" x14ac:dyDescent="0.2">
      <c r="A246" s="40"/>
      <c r="D246" s="39">
        <v>37965</v>
      </c>
      <c r="E246" s="41">
        <v>243.76</v>
      </c>
      <c r="F246" s="42">
        <v>11.799999999999999</v>
      </c>
      <c r="G246" s="43">
        <v>255.56</v>
      </c>
      <c r="L246" s="39">
        <v>37965</v>
      </c>
      <c r="M246" s="41">
        <v>243.76</v>
      </c>
      <c r="N246" s="42">
        <v>11.799999999999999</v>
      </c>
      <c r="O246" s="43">
        <v>255.56</v>
      </c>
    </row>
    <row r="247" spans="1:15" x14ac:dyDescent="0.2">
      <c r="A247" s="40"/>
      <c r="D247" s="39">
        <v>37966</v>
      </c>
      <c r="E247" s="41">
        <v>5.28</v>
      </c>
      <c r="F247" s="42">
        <v>0</v>
      </c>
      <c r="G247" s="43">
        <v>5.28</v>
      </c>
      <c r="L247" s="39">
        <v>37966</v>
      </c>
      <c r="M247" s="41">
        <v>5.28</v>
      </c>
      <c r="N247" s="42">
        <v>0</v>
      </c>
      <c r="O247" s="43">
        <v>5.28</v>
      </c>
    </row>
    <row r="248" spans="1:15" x14ac:dyDescent="0.2">
      <c r="A248" s="40"/>
      <c r="D248" s="39">
        <v>37968</v>
      </c>
      <c r="E248" s="41">
        <v>8.4480000000000004</v>
      </c>
      <c r="F248" s="42">
        <v>0</v>
      </c>
      <c r="G248" s="43">
        <v>8.4480000000000004</v>
      </c>
      <c r="L248" s="39">
        <v>37968</v>
      </c>
      <c r="M248" s="41">
        <v>8.4480000000000004</v>
      </c>
      <c r="N248" s="42">
        <v>0</v>
      </c>
      <c r="O248" s="43">
        <v>8.4480000000000004</v>
      </c>
    </row>
    <row r="249" spans="1:15" x14ac:dyDescent="0.2">
      <c r="A249" s="40"/>
      <c r="D249" s="39">
        <v>37970</v>
      </c>
      <c r="E249" s="41">
        <v>209.88</v>
      </c>
      <c r="F249" s="42">
        <v>0</v>
      </c>
      <c r="G249" s="43">
        <v>209.88</v>
      </c>
      <c r="L249" s="39">
        <v>37970</v>
      </c>
      <c r="M249" s="41">
        <v>209.88</v>
      </c>
      <c r="N249" s="42">
        <v>0</v>
      </c>
      <c r="O249" s="43">
        <v>209.88</v>
      </c>
    </row>
    <row r="250" spans="1:15" x14ac:dyDescent="0.2">
      <c r="A250" s="40"/>
      <c r="D250" s="39">
        <v>37971</v>
      </c>
      <c r="E250" s="41">
        <v>187</v>
      </c>
      <c r="F250" s="42">
        <v>59</v>
      </c>
      <c r="G250" s="43">
        <v>246</v>
      </c>
      <c r="L250" s="39">
        <v>37971</v>
      </c>
      <c r="M250" s="41">
        <v>187</v>
      </c>
      <c r="N250" s="42">
        <v>59</v>
      </c>
      <c r="O250" s="43">
        <v>246</v>
      </c>
    </row>
    <row r="251" spans="1:15" x14ac:dyDescent="0.2">
      <c r="A251" s="40"/>
      <c r="D251" s="39">
        <v>37972</v>
      </c>
      <c r="E251" s="41">
        <v>49.28</v>
      </c>
      <c r="F251" s="42">
        <v>0</v>
      </c>
      <c r="G251" s="43">
        <v>49.28</v>
      </c>
      <c r="L251" s="39">
        <v>37972</v>
      </c>
      <c r="M251" s="41">
        <v>49.28</v>
      </c>
      <c r="N251" s="42">
        <v>0</v>
      </c>
      <c r="O251" s="43">
        <v>49.28</v>
      </c>
    </row>
    <row r="252" spans="1:15" x14ac:dyDescent="0.2">
      <c r="A252" s="40"/>
      <c r="D252" s="39">
        <v>37973</v>
      </c>
      <c r="E252" s="41">
        <v>149.072</v>
      </c>
      <c r="F252" s="42">
        <v>38.35</v>
      </c>
      <c r="G252" s="43">
        <v>187.422</v>
      </c>
      <c r="L252" s="39">
        <v>37973</v>
      </c>
      <c r="M252" s="41">
        <v>149.072</v>
      </c>
      <c r="N252" s="42">
        <v>38.35</v>
      </c>
      <c r="O252" s="43">
        <v>187.422</v>
      </c>
    </row>
    <row r="253" spans="1:15" x14ac:dyDescent="0.2">
      <c r="A253" s="40"/>
      <c r="D253" s="39">
        <v>37974</v>
      </c>
      <c r="E253" s="41">
        <v>110</v>
      </c>
      <c r="F253" s="42">
        <v>38.35</v>
      </c>
      <c r="G253" s="43">
        <v>148.35</v>
      </c>
      <c r="L253" s="39">
        <v>37974</v>
      </c>
      <c r="M253" s="41">
        <v>110</v>
      </c>
      <c r="N253" s="42">
        <v>38.35</v>
      </c>
      <c r="O253" s="43">
        <v>148.35</v>
      </c>
    </row>
    <row r="254" spans="1:15" x14ac:dyDescent="0.2">
      <c r="A254" s="40"/>
      <c r="D254" s="39">
        <v>37978</v>
      </c>
      <c r="E254" s="41">
        <v>209</v>
      </c>
      <c r="F254" s="42">
        <v>50.15</v>
      </c>
      <c r="G254" s="43">
        <v>259.14999999999998</v>
      </c>
      <c r="L254" s="39">
        <v>37978</v>
      </c>
      <c r="M254" s="41">
        <v>209</v>
      </c>
      <c r="N254" s="42">
        <v>50.15</v>
      </c>
      <c r="O254" s="43">
        <v>259.14999999999998</v>
      </c>
    </row>
    <row r="255" spans="1:15" x14ac:dyDescent="0.2">
      <c r="A255" s="40"/>
      <c r="D255" s="39">
        <v>37981</v>
      </c>
      <c r="E255" s="41">
        <v>25.344000000000001</v>
      </c>
      <c r="F255" s="42">
        <v>0</v>
      </c>
      <c r="G255" s="43">
        <v>25.344000000000001</v>
      </c>
      <c r="L255" s="39">
        <v>37981</v>
      </c>
      <c r="M255" s="41">
        <v>25.344000000000001</v>
      </c>
      <c r="N255" s="42">
        <v>0</v>
      </c>
      <c r="O255" s="43">
        <v>25.344000000000001</v>
      </c>
    </row>
    <row r="256" spans="1:15" x14ac:dyDescent="0.2">
      <c r="A256" s="40"/>
      <c r="D256" s="39">
        <v>37984</v>
      </c>
      <c r="E256" s="41">
        <v>2.64</v>
      </c>
      <c r="F256" s="42">
        <v>0</v>
      </c>
      <c r="G256" s="43">
        <v>2.64</v>
      </c>
      <c r="L256" s="39">
        <v>37984</v>
      </c>
      <c r="M256" s="41">
        <v>2.64</v>
      </c>
      <c r="N256" s="42">
        <v>0</v>
      </c>
      <c r="O256" s="43">
        <v>2.64</v>
      </c>
    </row>
    <row r="257" spans="1:15" x14ac:dyDescent="0.2">
      <c r="A257" s="40"/>
      <c r="D257" s="39">
        <v>37988</v>
      </c>
      <c r="E257" s="41">
        <v>7.92</v>
      </c>
      <c r="F257" s="42">
        <v>0</v>
      </c>
      <c r="G257" s="43">
        <v>7.92</v>
      </c>
      <c r="L257" s="39">
        <v>37988</v>
      </c>
      <c r="M257" s="41">
        <v>7.92</v>
      </c>
      <c r="N257" s="42">
        <v>0</v>
      </c>
      <c r="O257" s="43">
        <v>7.92</v>
      </c>
    </row>
    <row r="258" spans="1:15" x14ac:dyDescent="0.2">
      <c r="A258" s="40"/>
      <c r="D258" s="39">
        <v>37991</v>
      </c>
      <c r="E258" s="41">
        <v>286</v>
      </c>
      <c r="F258" s="42">
        <v>0</v>
      </c>
      <c r="G258" s="43">
        <v>286</v>
      </c>
      <c r="L258" s="39">
        <v>37991</v>
      </c>
      <c r="M258" s="41">
        <v>286</v>
      </c>
      <c r="N258" s="42">
        <v>0</v>
      </c>
      <c r="O258" s="43">
        <v>286</v>
      </c>
    </row>
    <row r="259" spans="1:15" x14ac:dyDescent="0.2">
      <c r="A259" s="40"/>
      <c r="D259" s="39">
        <v>37994</v>
      </c>
      <c r="E259" s="41">
        <v>132</v>
      </c>
      <c r="F259" s="42">
        <v>0</v>
      </c>
      <c r="G259" s="43">
        <v>132</v>
      </c>
      <c r="L259" s="39">
        <v>37994</v>
      </c>
      <c r="M259" s="41">
        <v>132</v>
      </c>
      <c r="N259" s="42">
        <v>0</v>
      </c>
      <c r="O259" s="43">
        <v>132</v>
      </c>
    </row>
    <row r="260" spans="1:15" x14ac:dyDescent="0.2">
      <c r="A260" s="40"/>
      <c r="D260" s="39">
        <v>37995</v>
      </c>
      <c r="E260" s="41">
        <v>651.20000000000005</v>
      </c>
      <c r="F260" s="42">
        <v>118</v>
      </c>
      <c r="G260" s="43">
        <v>769.2</v>
      </c>
      <c r="L260" s="39">
        <v>37995</v>
      </c>
      <c r="M260" s="41">
        <v>651.20000000000005</v>
      </c>
      <c r="N260" s="42">
        <v>118</v>
      </c>
      <c r="O260" s="43">
        <v>769.2</v>
      </c>
    </row>
    <row r="261" spans="1:15" x14ac:dyDescent="0.2">
      <c r="A261" s="40"/>
      <c r="D261" s="39">
        <v>37996</v>
      </c>
      <c r="E261" s="41">
        <v>48.048000000000002</v>
      </c>
      <c r="F261" s="42">
        <v>0</v>
      </c>
      <c r="G261" s="43">
        <v>48.048000000000002</v>
      </c>
      <c r="L261" s="39">
        <v>37996</v>
      </c>
      <c r="M261" s="41">
        <v>48.048000000000002</v>
      </c>
      <c r="N261" s="42">
        <v>0</v>
      </c>
      <c r="O261" s="43">
        <v>48.048000000000002</v>
      </c>
    </row>
    <row r="262" spans="1:15" x14ac:dyDescent="0.2">
      <c r="A262" s="40"/>
      <c r="D262" s="39">
        <v>38000</v>
      </c>
      <c r="E262" s="41">
        <v>154</v>
      </c>
      <c r="F262" s="42">
        <v>0</v>
      </c>
      <c r="G262" s="43">
        <v>154</v>
      </c>
      <c r="L262" s="39">
        <v>38000</v>
      </c>
      <c r="M262" s="41">
        <v>154</v>
      </c>
      <c r="N262" s="42">
        <v>0</v>
      </c>
      <c r="O262" s="43">
        <v>154</v>
      </c>
    </row>
    <row r="263" spans="1:15" x14ac:dyDescent="0.2">
      <c r="A263" s="40"/>
      <c r="D263" s="39">
        <v>38001</v>
      </c>
      <c r="E263" s="41">
        <v>281.60000000000002</v>
      </c>
      <c r="F263" s="42">
        <v>64.899999999999991</v>
      </c>
      <c r="G263" s="43">
        <v>346.5</v>
      </c>
      <c r="L263" s="39">
        <v>38001</v>
      </c>
      <c r="M263" s="41">
        <v>281.60000000000002</v>
      </c>
      <c r="N263" s="42">
        <v>64.899999999999991</v>
      </c>
      <c r="O263" s="43">
        <v>346.5</v>
      </c>
    </row>
    <row r="264" spans="1:15" x14ac:dyDescent="0.2">
      <c r="A264" s="40"/>
      <c r="D264" s="39">
        <v>38003</v>
      </c>
      <c r="E264" s="41">
        <v>822.80000000000007</v>
      </c>
      <c r="F264" s="42">
        <v>88.5</v>
      </c>
      <c r="G264" s="43">
        <v>911.30000000000007</v>
      </c>
      <c r="L264" s="39">
        <v>38003</v>
      </c>
      <c r="M264" s="41">
        <v>822.80000000000007</v>
      </c>
      <c r="N264" s="42">
        <v>88.5</v>
      </c>
      <c r="O264" s="43">
        <v>911.30000000000007</v>
      </c>
    </row>
    <row r="265" spans="1:15" x14ac:dyDescent="0.2">
      <c r="A265" s="40"/>
      <c r="D265" s="39">
        <v>38005</v>
      </c>
      <c r="E265" s="41">
        <v>444.4</v>
      </c>
      <c r="F265" s="42">
        <v>0</v>
      </c>
      <c r="G265" s="43">
        <v>444.4</v>
      </c>
      <c r="L265" s="39">
        <v>38005</v>
      </c>
      <c r="M265" s="41">
        <v>444.4</v>
      </c>
      <c r="N265" s="42">
        <v>0</v>
      </c>
      <c r="O265" s="43">
        <v>444.4</v>
      </c>
    </row>
    <row r="266" spans="1:15" x14ac:dyDescent="0.2">
      <c r="A266" s="40"/>
      <c r="D266" s="39">
        <v>38009</v>
      </c>
      <c r="E266" s="41">
        <v>158.39999999999998</v>
      </c>
      <c r="F266" s="42">
        <v>29.5</v>
      </c>
      <c r="G266" s="43">
        <v>187.89999999999998</v>
      </c>
      <c r="L266" s="39">
        <v>38009</v>
      </c>
      <c r="M266" s="41">
        <v>158.39999999999998</v>
      </c>
      <c r="N266" s="42">
        <v>29.5</v>
      </c>
      <c r="O266" s="43">
        <v>187.89999999999998</v>
      </c>
    </row>
    <row r="267" spans="1:15" x14ac:dyDescent="0.2">
      <c r="A267" s="40"/>
      <c r="D267" s="39">
        <v>38012</v>
      </c>
      <c r="E267" s="41">
        <v>605</v>
      </c>
      <c r="F267" s="42">
        <v>94.4</v>
      </c>
      <c r="G267" s="43">
        <v>699.4</v>
      </c>
      <c r="L267" s="39">
        <v>38012</v>
      </c>
      <c r="M267" s="41">
        <v>605</v>
      </c>
      <c r="N267" s="42">
        <v>94.4</v>
      </c>
      <c r="O267" s="43">
        <v>699.4</v>
      </c>
    </row>
    <row r="268" spans="1:15" x14ac:dyDescent="0.2">
      <c r="A268" s="40"/>
      <c r="D268" s="39">
        <v>38013</v>
      </c>
      <c r="E268" s="41">
        <v>561.44000000000005</v>
      </c>
      <c r="F268" s="42">
        <v>14.75</v>
      </c>
      <c r="G268" s="43">
        <v>576.19000000000005</v>
      </c>
      <c r="L268" s="39">
        <v>38013</v>
      </c>
      <c r="M268" s="41">
        <v>561.44000000000005</v>
      </c>
      <c r="N268" s="42">
        <v>14.75</v>
      </c>
      <c r="O268" s="43">
        <v>576.19000000000005</v>
      </c>
    </row>
    <row r="269" spans="1:15" x14ac:dyDescent="0.2">
      <c r="A269" s="40"/>
      <c r="D269" s="39">
        <v>38014</v>
      </c>
      <c r="E269" s="41">
        <v>16.896000000000001</v>
      </c>
      <c r="F269" s="42">
        <v>0</v>
      </c>
      <c r="G269" s="43">
        <v>16.896000000000001</v>
      </c>
      <c r="L269" s="39">
        <v>38014</v>
      </c>
      <c r="M269" s="41">
        <v>16.896000000000001</v>
      </c>
      <c r="N269" s="42">
        <v>0</v>
      </c>
      <c r="O269" s="43">
        <v>16.896000000000001</v>
      </c>
    </row>
    <row r="270" spans="1:15" x14ac:dyDescent="0.2">
      <c r="A270" s="40"/>
      <c r="D270" s="39">
        <v>38019</v>
      </c>
      <c r="E270" s="41">
        <v>950.4</v>
      </c>
      <c r="F270" s="42">
        <v>138.65</v>
      </c>
      <c r="G270" s="43">
        <v>1089.05</v>
      </c>
      <c r="L270" s="39">
        <v>38019</v>
      </c>
      <c r="M270" s="41">
        <v>950.4</v>
      </c>
      <c r="N270" s="42">
        <v>138.65</v>
      </c>
      <c r="O270" s="43">
        <v>1089.05</v>
      </c>
    </row>
    <row r="271" spans="1:15" x14ac:dyDescent="0.2">
      <c r="A271" s="40"/>
      <c r="D271" s="39">
        <v>38020</v>
      </c>
      <c r="E271" s="41">
        <v>248.77599999999998</v>
      </c>
      <c r="F271" s="42">
        <v>0</v>
      </c>
      <c r="G271" s="43">
        <v>248.77599999999998</v>
      </c>
      <c r="L271" s="39">
        <v>38020</v>
      </c>
      <c r="M271" s="41">
        <v>248.77599999999998</v>
      </c>
      <c r="N271" s="42">
        <v>0</v>
      </c>
      <c r="O271" s="43">
        <v>248.77599999999998</v>
      </c>
    </row>
    <row r="272" spans="1:15" x14ac:dyDescent="0.2">
      <c r="A272" s="40"/>
      <c r="D272" s="39">
        <v>38021</v>
      </c>
      <c r="E272" s="41">
        <v>2.64</v>
      </c>
      <c r="F272" s="42">
        <v>0</v>
      </c>
      <c r="G272" s="43">
        <v>2.64</v>
      </c>
      <c r="L272" s="39">
        <v>38021</v>
      </c>
      <c r="M272" s="41">
        <v>2.64</v>
      </c>
      <c r="N272" s="42">
        <v>0</v>
      </c>
      <c r="O272" s="43">
        <v>2.64</v>
      </c>
    </row>
    <row r="273" spans="1:15" x14ac:dyDescent="0.2">
      <c r="A273" s="40"/>
      <c r="D273" s="39">
        <v>38022</v>
      </c>
      <c r="E273" s="41">
        <v>673.2</v>
      </c>
      <c r="F273" s="42">
        <v>141.6</v>
      </c>
      <c r="G273" s="43">
        <v>814.8</v>
      </c>
      <c r="L273" s="39">
        <v>38022</v>
      </c>
      <c r="M273" s="41">
        <v>673.2</v>
      </c>
      <c r="N273" s="42">
        <v>141.6</v>
      </c>
      <c r="O273" s="43">
        <v>814.8</v>
      </c>
    </row>
    <row r="274" spans="1:15" x14ac:dyDescent="0.2">
      <c r="A274" s="40"/>
      <c r="D274" s="39">
        <v>38023</v>
      </c>
      <c r="E274" s="41">
        <v>253.44</v>
      </c>
      <c r="F274" s="42">
        <v>17.7</v>
      </c>
      <c r="G274" s="43">
        <v>271.14</v>
      </c>
      <c r="L274" s="39">
        <v>38023</v>
      </c>
      <c r="M274" s="41">
        <v>253.44</v>
      </c>
      <c r="N274" s="42">
        <v>17.7</v>
      </c>
      <c r="O274" s="43">
        <v>271.14</v>
      </c>
    </row>
    <row r="275" spans="1:15" x14ac:dyDescent="0.2">
      <c r="A275" s="40"/>
      <c r="D275" s="39">
        <v>38024</v>
      </c>
      <c r="E275" s="41">
        <v>163.68</v>
      </c>
      <c r="F275" s="42">
        <v>59</v>
      </c>
      <c r="G275" s="43">
        <v>222.68</v>
      </c>
      <c r="L275" s="39">
        <v>38024</v>
      </c>
      <c r="M275" s="41">
        <v>163.68</v>
      </c>
      <c r="N275" s="42">
        <v>59</v>
      </c>
      <c r="O275" s="43">
        <v>222.68</v>
      </c>
    </row>
    <row r="276" spans="1:15" x14ac:dyDescent="0.2">
      <c r="A276" s="40"/>
      <c r="D276" s="39">
        <v>38025</v>
      </c>
      <c r="E276" s="41">
        <v>52.8</v>
      </c>
      <c r="F276" s="42">
        <v>0</v>
      </c>
      <c r="G276" s="43">
        <v>52.8</v>
      </c>
      <c r="L276" s="39">
        <v>38025</v>
      </c>
      <c r="M276" s="41">
        <v>52.8</v>
      </c>
      <c r="N276" s="42">
        <v>0</v>
      </c>
      <c r="O276" s="43">
        <v>52.8</v>
      </c>
    </row>
    <row r="277" spans="1:15" x14ac:dyDescent="0.2">
      <c r="A277" s="40"/>
      <c r="D277" s="39">
        <v>38028</v>
      </c>
      <c r="E277" s="41">
        <v>61.6</v>
      </c>
      <c r="F277" s="42">
        <v>0</v>
      </c>
      <c r="G277" s="43">
        <v>61.6</v>
      </c>
      <c r="L277" s="39">
        <v>38028</v>
      </c>
      <c r="M277" s="41">
        <v>61.6</v>
      </c>
      <c r="N277" s="42">
        <v>0</v>
      </c>
      <c r="O277" s="43">
        <v>61.6</v>
      </c>
    </row>
    <row r="278" spans="1:15" x14ac:dyDescent="0.2">
      <c r="A278" s="40"/>
      <c r="D278" s="39">
        <v>38029</v>
      </c>
      <c r="E278" s="41">
        <v>74.8</v>
      </c>
      <c r="F278" s="42">
        <v>0</v>
      </c>
      <c r="G278" s="43">
        <v>74.8</v>
      </c>
      <c r="L278" s="39">
        <v>38029</v>
      </c>
      <c r="M278" s="41">
        <v>74.8</v>
      </c>
      <c r="N278" s="42">
        <v>0</v>
      </c>
      <c r="O278" s="43">
        <v>74.8</v>
      </c>
    </row>
    <row r="279" spans="1:15" x14ac:dyDescent="0.2">
      <c r="A279" s="40"/>
      <c r="D279" s="39">
        <v>38030</v>
      </c>
      <c r="E279" s="41">
        <v>5.28</v>
      </c>
      <c r="F279" s="42">
        <v>0</v>
      </c>
      <c r="G279" s="43">
        <v>5.28</v>
      </c>
      <c r="L279" s="39">
        <v>38030</v>
      </c>
      <c r="M279" s="41">
        <v>5.28</v>
      </c>
      <c r="N279" s="42">
        <v>0</v>
      </c>
      <c r="O279" s="43">
        <v>5.28</v>
      </c>
    </row>
    <row r="280" spans="1:15" x14ac:dyDescent="0.2">
      <c r="A280" s="40"/>
      <c r="D280" s="39">
        <v>38034</v>
      </c>
      <c r="E280" s="41">
        <v>77.44</v>
      </c>
      <c r="F280" s="42">
        <v>0</v>
      </c>
      <c r="G280" s="43">
        <v>77.44</v>
      </c>
      <c r="L280" s="39">
        <v>38034</v>
      </c>
      <c r="M280" s="41">
        <v>77.44</v>
      </c>
      <c r="N280" s="42">
        <v>0</v>
      </c>
      <c r="O280" s="43">
        <v>77.44</v>
      </c>
    </row>
    <row r="281" spans="1:15" x14ac:dyDescent="0.2">
      <c r="A281" s="40"/>
      <c r="D281" s="39">
        <v>38035</v>
      </c>
      <c r="E281" s="41">
        <v>28.512</v>
      </c>
      <c r="F281" s="42">
        <v>0</v>
      </c>
      <c r="G281" s="43">
        <v>28.512</v>
      </c>
      <c r="L281" s="39">
        <v>38035</v>
      </c>
      <c r="M281" s="41">
        <v>28.512</v>
      </c>
      <c r="N281" s="42">
        <v>0</v>
      </c>
      <c r="O281" s="43">
        <v>28.512</v>
      </c>
    </row>
    <row r="282" spans="1:15" x14ac:dyDescent="0.2">
      <c r="A282" s="40"/>
      <c r="D282" s="39">
        <v>38037</v>
      </c>
      <c r="E282" s="41">
        <v>356.4</v>
      </c>
      <c r="F282" s="42">
        <v>70.8</v>
      </c>
      <c r="G282" s="43">
        <v>427.2</v>
      </c>
      <c r="L282" s="39">
        <v>38037</v>
      </c>
      <c r="M282" s="41">
        <v>356.4</v>
      </c>
      <c r="N282" s="42">
        <v>70.8</v>
      </c>
      <c r="O282" s="43">
        <v>427.2</v>
      </c>
    </row>
    <row r="283" spans="1:15" x14ac:dyDescent="0.2">
      <c r="A283" s="40"/>
      <c r="D283" s="39">
        <v>38039</v>
      </c>
      <c r="E283" s="41">
        <v>129.36000000000001</v>
      </c>
      <c r="F283" s="42">
        <v>0</v>
      </c>
      <c r="G283" s="43">
        <v>129.36000000000001</v>
      </c>
      <c r="L283" s="39">
        <v>38039</v>
      </c>
      <c r="M283" s="41">
        <v>129.36000000000001</v>
      </c>
      <c r="N283" s="42">
        <v>0</v>
      </c>
      <c r="O283" s="43">
        <v>129.36000000000001</v>
      </c>
    </row>
    <row r="284" spans="1:15" x14ac:dyDescent="0.2">
      <c r="A284" s="40"/>
      <c r="D284" s="39">
        <v>38040</v>
      </c>
      <c r="E284" s="41">
        <v>42.768000000000001</v>
      </c>
      <c r="F284" s="42">
        <v>0</v>
      </c>
      <c r="G284" s="43">
        <v>42.768000000000001</v>
      </c>
      <c r="L284" s="39">
        <v>38040</v>
      </c>
      <c r="M284" s="41">
        <v>42.768000000000001</v>
      </c>
      <c r="N284" s="42">
        <v>0</v>
      </c>
      <c r="O284" s="43">
        <v>42.768000000000001</v>
      </c>
    </row>
    <row r="285" spans="1:15" x14ac:dyDescent="0.2">
      <c r="A285" s="40"/>
      <c r="D285" s="39">
        <v>38041</v>
      </c>
      <c r="E285" s="41">
        <v>22</v>
      </c>
      <c r="F285" s="42">
        <v>0</v>
      </c>
      <c r="G285" s="43">
        <v>22</v>
      </c>
      <c r="L285" s="39">
        <v>38041</v>
      </c>
      <c r="M285" s="41">
        <v>22</v>
      </c>
      <c r="N285" s="42">
        <v>0</v>
      </c>
      <c r="O285" s="43">
        <v>22</v>
      </c>
    </row>
    <row r="286" spans="1:15" x14ac:dyDescent="0.2">
      <c r="A286" s="40"/>
      <c r="D286" s="39">
        <v>38042</v>
      </c>
      <c r="E286" s="41">
        <v>66</v>
      </c>
      <c r="F286" s="42">
        <v>0</v>
      </c>
      <c r="G286" s="43">
        <v>66</v>
      </c>
      <c r="L286" s="39">
        <v>38042</v>
      </c>
      <c r="M286" s="41">
        <v>66</v>
      </c>
      <c r="N286" s="42">
        <v>0</v>
      </c>
      <c r="O286" s="43">
        <v>66</v>
      </c>
    </row>
    <row r="287" spans="1:15" x14ac:dyDescent="0.2">
      <c r="A287" s="40"/>
      <c r="D287" s="39">
        <v>38043</v>
      </c>
      <c r="E287" s="41">
        <v>88.352000000000004</v>
      </c>
      <c r="F287" s="42">
        <v>11.799999999999999</v>
      </c>
      <c r="G287" s="43">
        <v>100.15199999999999</v>
      </c>
      <c r="L287" s="39">
        <v>38043</v>
      </c>
      <c r="M287" s="41">
        <v>88.352000000000004</v>
      </c>
      <c r="N287" s="42">
        <v>11.799999999999999</v>
      </c>
      <c r="O287" s="43">
        <v>100.15199999999999</v>
      </c>
    </row>
    <row r="288" spans="1:15" x14ac:dyDescent="0.2">
      <c r="A288" s="40"/>
      <c r="D288" s="39">
        <v>38044</v>
      </c>
      <c r="E288" s="41">
        <v>91.52000000000001</v>
      </c>
      <c r="F288" s="42">
        <v>0</v>
      </c>
      <c r="G288" s="43">
        <v>91.52000000000001</v>
      </c>
      <c r="L288" s="39">
        <v>38044</v>
      </c>
      <c r="M288" s="41">
        <v>91.52000000000001</v>
      </c>
      <c r="N288" s="42">
        <v>0</v>
      </c>
      <c r="O288" s="43">
        <v>91.52000000000001</v>
      </c>
    </row>
    <row r="289" spans="1:15" x14ac:dyDescent="0.2">
      <c r="A289" s="40"/>
      <c r="D289" s="39">
        <v>38045</v>
      </c>
      <c r="E289" s="41">
        <v>21.12</v>
      </c>
      <c r="F289" s="42">
        <v>0</v>
      </c>
      <c r="G289" s="43">
        <v>21.12</v>
      </c>
      <c r="L289" s="39">
        <v>38045</v>
      </c>
      <c r="M289" s="41">
        <v>21.12</v>
      </c>
      <c r="N289" s="42">
        <v>0</v>
      </c>
      <c r="O289" s="43">
        <v>21.12</v>
      </c>
    </row>
    <row r="290" spans="1:15" x14ac:dyDescent="0.2">
      <c r="A290" s="40"/>
      <c r="D290" s="39">
        <v>38046</v>
      </c>
      <c r="E290" s="41">
        <v>4.4000000000000003E-3</v>
      </c>
      <c r="F290" s="42">
        <v>2.9499999999999999E-3</v>
      </c>
      <c r="G290" s="43">
        <v>7.3500000000000006E-3</v>
      </c>
      <c r="L290" s="39">
        <v>38046</v>
      </c>
      <c r="M290" s="41">
        <v>4.4000000000000003E-3</v>
      </c>
      <c r="N290" s="42">
        <v>2.9499999999999999E-3</v>
      </c>
      <c r="O290" s="43">
        <v>7.3500000000000006E-3</v>
      </c>
    </row>
    <row r="291" spans="1:15" x14ac:dyDescent="0.2">
      <c r="A291" s="40"/>
      <c r="D291" s="39">
        <v>38054</v>
      </c>
      <c r="E291" s="41">
        <v>26.4</v>
      </c>
      <c r="F291" s="42">
        <v>0</v>
      </c>
      <c r="G291" s="43">
        <v>26.4</v>
      </c>
      <c r="L291" s="39">
        <v>38054</v>
      </c>
      <c r="M291" s="41">
        <v>26.4</v>
      </c>
      <c r="N291" s="42">
        <v>0</v>
      </c>
      <c r="O291" s="43">
        <v>26.4</v>
      </c>
    </row>
    <row r="292" spans="1:15" x14ac:dyDescent="0.2">
      <c r="A292" s="40"/>
      <c r="D292" s="39">
        <v>38055</v>
      </c>
      <c r="E292" s="41">
        <v>61.6</v>
      </c>
      <c r="F292" s="42">
        <v>0</v>
      </c>
      <c r="G292" s="43">
        <v>61.6</v>
      </c>
      <c r="L292" s="39">
        <v>38055</v>
      </c>
      <c r="M292" s="41">
        <v>61.6</v>
      </c>
      <c r="N292" s="42">
        <v>0</v>
      </c>
      <c r="O292" s="43">
        <v>61.6</v>
      </c>
    </row>
    <row r="293" spans="1:15" x14ac:dyDescent="0.2">
      <c r="A293" s="40"/>
      <c r="D293" s="39">
        <v>38056</v>
      </c>
      <c r="E293" s="41">
        <v>71.28</v>
      </c>
      <c r="F293" s="42">
        <v>0</v>
      </c>
      <c r="G293" s="43">
        <v>71.28</v>
      </c>
      <c r="L293" s="39">
        <v>38056</v>
      </c>
      <c r="M293" s="41">
        <v>71.28</v>
      </c>
      <c r="N293" s="42">
        <v>0</v>
      </c>
      <c r="O293" s="43">
        <v>71.28</v>
      </c>
    </row>
    <row r="294" spans="1:15" x14ac:dyDescent="0.2">
      <c r="A294" s="40"/>
      <c r="D294" s="39">
        <v>38058</v>
      </c>
      <c r="E294" s="41">
        <v>42.24</v>
      </c>
      <c r="F294" s="42">
        <v>0</v>
      </c>
      <c r="G294" s="43">
        <v>42.24</v>
      </c>
      <c r="L294" s="39">
        <v>38058</v>
      </c>
      <c r="M294" s="41">
        <v>42.24</v>
      </c>
      <c r="N294" s="42">
        <v>0</v>
      </c>
      <c r="O294" s="43">
        <v>42.24</v>
      </c>
    </row>
    <row r="295" spans="1:15" x14ac:dyDescent="0.2">
      <c r="A295" s="40"/>
      <c r="D295" s="39">
        <v>38063</v>
      </c>
      <c r="E295" s="41">
        <v>331.32</v>
      </c>
      <c r="F295" s="42">
        <v>0</v>
      </c>
      <c r="G295" s="43">
        <v>331.32</v>
      </c>
      <c r="L295" s="39">
        <v>38063</v>
      </c>
      <c r="M295" s="41">
        <v>331.32</v>
      </c>
      <c r="N295" s="42">
        <v>0</v>
      </c>
      <c r="O295" s="43">
        <v>331.32</v>
      </c>
    </row>
    <row r="296" spans="1:15" x14ac:dyDescent="0.2">
      <c r="A296" s="40"/>
      <c r="D296" s="39">
        <v>38064</v>
      </c>
      <c r="E296" s="41">
        <v>97.240000000000009</v>
      </c>
      <c r="F296" s="42">
        <v>0</v>
      </c>
      <c r="G296" s="43">
        <v>97.240000000000009</v>
      </c>
      <c r="L296" s="39">
        <v>38064</v>
      </c>
      <c r="M296" s="41">
        <v>97.240000000000009</v>
      </c>
      <c r="N296" s="42">
        <v>0</v>
      </c>
      <c r="O296" s="43">
        <v>97.240000000000009</v>
      </c>
    </row>
    <row r="297" spans="1:15" x14ac:dyDescent="0.2">
      <c r="A297" s="40"/>
      <c r="D297" s="39">
        <v>38065</v>
      </c>
      <c r="E297" s="41">
        <v>71.28</v>
      </c>
      <c r="F297" s="42">
        <v>0</v>
      </c>
      <c r="G297" s="43">
        <v>71.28</v>
      </c>
      <c r="L297" s="39">
        <v>38065</v>
      </c>
      <c r="M297" s="41">
        <v>71.28</v>
      </c>
      <c r="N297" s="42">
        <v>0</v>
      </c>
      <c r="O297" s="43">
        <v>71.28</v>
      </c>
    </row>
    <row r="298" spans="1:15" x14ac:dyDescent="0.2">
      <c r="A298" s="40"/>
      <c r="D298" s="39">
        <v>38303</v>
      </c>
      <c r="E298" s="41">
        <v>2.64</v>
      </c>
      <c r="F298" s="42">
        <v>0</v>
      </c>
      <c r="G298" s="43">
        <v>2.64</v>
      </c>
      <c r="L298" s="39">
        <v>38303</v>
      </c>
      <c r="M298" s="41">
        <v>2.64</v>
      </c>
      <c r="N298" s="42">
        <v>0</v>
      </c>
      <c r="O298" s="43">
        <v>2.64</v>
      </c>
    </row>
    <row r="299" spans="1:15" x14ac:dyDescent="0.2">
      <c r="A299" s="40"/>
      <c r="D299" s="39">
        <v>38315</v>
      </c>
      <c r="E299" s="41">
        <v>580.79999999999995</v>
      </c>
      <c r="F299" s="42">
        <v>0</v>
      </c>
      <c r="G299" s="43">
        <v>580.79999999999995</v>
      </c>
      <c r="L299" s="39">
        <v>38315</v>
      </c>
      <c r="M299" s="41">
        <v>580.79999999999995</v>
      </c>
      <c r="N299" s="42">
        <v>0</v>
      </c>
      <c r="O299" s="43">
        <v>580.79999999999995</v>
      </c>
    </row>
    <row r="300" spans="1:15" x14ac:dyDescent="0.2">
      <c r="A300" s="40"/>
      <c r="D300" s="39">
        <v>38318</v>
      </c>
      <c r="E300" s="41">
        <v>26.4</v>
      </c>
      <c r="F300" s="42">
        <v>0</v>
      </c>
      <c r="G300" s="43">
        <v>26.4</v>
      </c>
      <c r="L300" s="39">
        <v>38318</v>
      </c>
      <c r="M300" s="41">
        <v>26.4</v>
      </c>
      <c r="N300" s="42">
        <v>0</v>
      </c>
      <c r="O300" s="43">
        <v>26.4</v>
      </c>
    </row>
    <row r="301" spans="1:15" x14ac:dyDescent="0.2">
      <c r="A301" s="40"/>
      <c r="D301" s="39">
        <v>38320</v>
      </c>
      <c r="E301" s="41">
        <v>101.2</v>
      </c>
      <c r="F301" s="42">
        <v>0</v>
      </c>
      <c r="G301" s="43">
        <v>101.2</v>
      </c>
      <c r="L301" s="39">
        <v>38320</v>
      </c>
      <c r="M301" s="41">
        <v>101.2</v>
      </c>
      <c r="N301" s="42">
        <v>0</v>
      </c>
      <c r="O301" s="43">
        <v>101.2</v>
      </c>
    </row>
    <row r="302" spans="1:15" x14ac:dyDescent="0.2">
      <c r="A302" s="40"/>
      <c r="D302" s="39">
        <v>38321</v>
      </c>
      <c r="E302" s="41">
        <v>2655.7520000000004</v>
      </c>
      <c r="F302" s="42">
        <v>165.2</v>
      </c>
      <c r="G302" s="43">
        <v>2820.9520000000002</v>
      </c>
      <c r="L302" s="39">
        <v>38321</v>
      </c>
      <c r="M302" s="41">
        <v>2655.7520000000004</v>
      </c>
      <c r="N302" s="42">
        <v>165.2</v>
      </c>
      <c r="O302" s="43">
        <v>2820.9520000000002</v>
      </c>
    </row>
    <row r="303" spans="1:15" x14ac:dyDescent="0.2">
      <c r="A303" s="40"/>
      <c r="D303" s="39">
        <v>38322</v>
      </c>
      <c r="E303" s="41">
        <v>235.84</v>
      </c>
      <c r="F303" s="42">
        <v>0</v>
      </c>
      <c r="G303" s="43">
        <v>235.84</v>
      </c>
      <c r="L303" s="39">
        <v>38322</v>
      </c>
      <c r="M303" s="41">
        <v>235.84</v>
      </c>
      <c r="N303" s="42">
        <v>0</v>
      </c>
      <c r="O303" s="43">
        <v>235.84</v>
      </c>
    </row>
    <row r="304" spans="1:15" x14ac:dyDescent="0.2">
      <c r="A304" s="40"/>
      <c r="D304" s="39">
        <v>38323</v>
      </c>
      <c r="E304" s="41">
        <v>130.9</v>
      </c>
      <c r="F304" s="42">
        <v>32.449999999999996</v>
      </c>
      <c r="G304" s="43">
        <v>163.35</v>
      </c>
      <c r="L304" s="39">
        <v>38323</v>
      </c>
      <c r="M304" s="41">
        <v>130.9</v>
      </c>
      <c r="N304" s="42">
        <v>32.449999999999996</v>
      </c>
      <c r="O304" s="43">
        <v>163.35</v>
      </c>
    </row>
    <row r="305" spans="1:15" x14ac:dyDescent="0.2">
      <c r="A305" s="40"/>
      <c r="D305" s="39">
        <v>38324</v>
      </c>
      <c r="E305" s="41">
        <v>73.524000000000001</v>
      </c>
      <c r="F305" s="42">
        <v>0</v>
      </c>
      <c r="G305" s="43">
        <v>73.524000000000001</v>
      </c>
      <c r="L305" s="39">
        <v>38324</v>
      </c>
      <c r="M305" s="41">
        <v>73.524000000000001</v>
      </c>
      <c r="N305" s="42">
        <v>0</v>
      </c>
      <c r="O305" s="43">
        <v>73.524000000000001</v>
      </c>
    </row>
    <row r="306" spans="1:15" x14ac:dyDescent="0.2">
      <c r="A306" s="40"/>
      <c r="D306" s="39">
        <v>38325</v>
      </c>
      <c r="E306" s="41">
        <v>52.8</v>
      </c>
      <c r="F306" s="42">
        <v>0</v>
      </c>
      <c r="G306" s="43">
        <v>52.8</v>
      </c>
      <c r="L306" s="39">
        <v>38325</v>
      </c>
      <c r="M306" s="41">
        <v>52.8</v>
      </c>
      <c r="N306" s="42">
        <v>0</v>
      </c>
      <c r="O306" s="43">
        <v>52.8</v>
      </c>
    </row>
    <row r="307" spans="1:15" x14ac:dyDescent="0.2">
      <c r="A307" s="40"/>
      <c r="D307" s="39">
        <v>38326</v>
      </c>
      <c r="E307" s="41">
        <v>22</v>
      </c>
      <c r="F307" s="42">
        <v>0</v>
      </c>
      <c r="G307" s="43">
        <v>22</v>
      </c>
      <c r="L307" s="39">
        <v>38326</v>
      </c>
      <c r="M307" s="41">
        <v>22</v>
      </c>
      <c r="N307" s="42">
        <v>0</v>
      </c>
      <c r="O307" s="43">
        <v>22</v>
      </c>
    </row>
    <row r="308" spans="1:15" x14ac:dyDescent="0.2">
      <c r="A308" s="40"/>
      <c r="D308" s="39">
        <v>38331</v>
      </c>
      <c r="E308" s="41">
        <v>0.2112</v>
      </c>
      <c r="F308" s="42">
        <v>39.323500000000003</v>
      </c>
      <c r="G308" s="43">
        <v>39.534700000000001</v>
      </c>
      <c r="L308" s="39">
        <v>38331</v>
      </c>
      <c r="M308" s="41">
        <v>0.2112</v>
      </c>
      <c r="N308" s="42">
        <v>39.323500000000003</v>
      </c>
      <c r="O308" s="43">
        <v>39.534700000000001</v>
      </c>
    </row>
    <row r="309" spans="1:15" x14ac:dyDescent="0.2">
      <c r="A309" s="40"/>
      <c r="D309" s="39">
        <v>38338</v>
      </c>
      <c r="E309" s="41">
        <v>7.0400000000000004E-2</v>
      </c>
      <c r="F309" s="42">
        <v>0.1888</v>
      </c>
      <c r="G309" s="43">
        <v>0.25919999999999999</v>
      </c>
      <c r="L309" s="39">
        <v>38338</v>
      </c>
      <c r="M309" s="41">
        <v>7.0400000000000004E-2</v>
      </c>
      <c r="N309" s="42">
        <v>0.1888</v>
      </c>
      <c r="O309" s="43">
        <v>0.25919999999999999</v>
      </c>
    </row>
    <row r="310" spans="1:15" x14ac:dyDescent="0.2">
      <c r="A310" s="40"/>
      <c r="D310" s="39">
        <v>38341</v>
      </c>
      <c r="E310" s="41">
        <v>119.15199999999999</v>
      </c>
      <c r="F310" s="42">
        <v>0</v>
      </c>
      <c r="G310" s="43">
        <v>119.15199999999999</v>
      </c>
      <c r="L310" s="39">
        <v>38341</v>
      </c>
      <c r="M310" s="41">
        <v>119.15199999999999</v>
      </c>
      <c r="N310" s="42">
        <v>0</v>
      </c>
      <c r="O310" s="43">
        <v>119.15199999999999</v>
      </c>
    </row>
    <row r="311" spans="1:15" x14ac:dyDescent="0.2">
      <c r="A311" s="40"/>
      <c r="D311" s="39">
        <v>38342</v>
      </c>
      <c r="E311" s="41">
        <v>77</v>
      </c>
      <c r="F311" s="42">
        <v>0</v>
      </c>
      <c r="G311" s="43">
        <v>77</v>
      </c>
      <c r="L311" s="39">
        <v>38342</v>
      </c>
      <c r="M311" s="41">
        <v>77</v>
      </c>
      <c r="N311" s="42">
        <v>0</v>
      </c>
      <c r="O311" s="43">
        <v>77</v>
      </c>
    </row>
    <row r="312" spans="1:15" x14ac:dyDescent="0.2">
      <c r="A312" s="40"/>
      <c r="D312" s="39">
        <v>38348</v>
      </c>
      <c r="E312" s="41">
        <v>161.47999999999999</v>
      </c>
      <c r="F312" s="42">
        <v>0</v>
      </c>
      <c r="G312" s="43">
        <v>161.47999999999999</v>
      </c>
      <c r="L312" s="39">
        <v>38348</v>
      </c>
      <c r="M312" s="41">
        <v>161.47999999999999</v>
      </c>
      <c r="N312" s="42">
        <v>0</v>
      </c>
      <c r="O312" s="43">
        <v>161.47999999999999</v>
      </c>
    </row>
    <row r="313" spans="1:15" x14ac:dyDescent="0.2">
      <c r="A313" s="40"/>
      <c r="D313" s="39">
        <v>38350</v>
      </c>
      <c r="E313" s="41">
        <v>131.91200000000001</v>
      </c>
      <c r="F313" s="42">
        <v>17.7</v>
      </c>
      <c r="G313" s="43">
        <v>149.61200000000002</v>
      </c>
      <c r="L313" s="39">
        <v>38350</v>
      </c>
      <c r="M313" s="41">
        <v>131.91200000000001</v>
      </c>
      <c r="N313" s="42">
        <v>17.7</v>
      </c>
      <c r="O313" s="43">
        <v>149.61200000000002</v>
      </c>
    </row>
    <row r="314" spans="1:15" x14ac:dyDescent="0.2">
      <c r="A314" s="40"/>
      <c r="D314" s="39">
        <v>38351</v>
      </c>
      <c r="E314" s="41">
        <v>17.16</v>
      </c>
      <c r="F314" s="42">
        <v>0</v>
      </c>
      <c r="G314" s="43">
        <v>17.16</v>
      </c>
      <c r="L314" s="39">
        <v>38351</v>
      </c>
      <c r="M314" s="41">
        <v>17.16</v>
      </c>
      <c r="N314" s="42">
        <v>0</v>
      </c>
      <c r="O314" s="43">
        <v>17.16</v>
      </c>
    </row>
    <row r="315" spans="1:15" x14ac:dyDescent="0.2">
      <c r="A315" s="40"/>
      <c r="D315" s="39">
        <v>38355</v>
      </c>
      <c r="E315" s="41">
        <v>1866.3040000000001</v>
      </c>
      <c r="F315" s="42">
        <v>203.55</v>
      </c>
      <c r="G315" s="43">
        <v>2069.8539999999998</v>
      </c>
      <c r="L315" s="39">
        <v>38355</v>
      </c>
      <c r="M315" s="41">
        <v>1866.3040000000001</v>
      </c>
      <c r="N315" s="42">
        <v>203.55</v>
      </c>
      <c r="O315" s="43">
        <v>2069.8539999999998</v>
      </c>
    </row>
    <row r="316" spans="1:15" x14ac:dyDescent="0.2">
      <c r="A316" s="40"/>
      <c r="D316" s="39">
        <v>38356</v>
      </c>
      <c r="E316" s="41">
        <v>511.06</v>
      </c>
      <c r="F316" s="42">
        <v>76.7</v>
      </c>
      <c r="G316" s="43">
        <v>587.76</v>
      </c>
      <c r="L316" s="39">
        <v>38356</v>
      </c>
      <c r="M316" s="41">
        <v>511.06</v>
      </c>
      <c r="N316" s="42">
        <v>76.7</v>
      </c>
      <c r="O316" s="43">
        <v>587.76</v>
      </c>
    </row>
    <row r="317" spans="1:15" x14ac:dyDescent="0.2">
      <c r="A317" s="40"/>
      <c r="D317" s="39">
        <v>38357</v>
      </c>
      <c r="E317" s="41">
        <v>558.79999999999995</v>
      </c>
      <c r="F317" s="42">
        <v>203.55</v>
      </c>
      <c r="G317" s="43">
        <v>762.35</v>
      </c>
      <c r="L317" s="39">
        <v>38357</v>
      </c>
      <c r="M317" s="41">
        <v>558.79999999999995</v>
      </c>
      <c r="N317" s="42">
        <v>203.55</v>
      </c>
      <c r="O317" s="43">
        <v>762.35</v>
      </c>
    </row>
    <row r="318" spans="1:15" x14ac:dyDescent="0.2">
      <c r="A318" s="40"/>
      <c r="D318" s="39">
        <v>38358</v>
      </c>
      <c r="E318" s="41">
        <v>1090.232</v>
      </c>
      <c r="F318" s="42">
        <v>59</v>
      </c>
      <c r="G318" s="43">
        <v>1149.232</v>
      </c>
      <c r="L318" s="39">
        <v>38358</v>
      </c>
      <c r="M318" s="41">
        <v>1090.232</v>
      </c>
      <c r="N318" s="42">
        <v>59</v>
      </c>
      <c r="O318" s="43">
        <v>1149.232</v>
      </c>
    </row>
    <row r="319" spans="1:15" x14ac:dyDescent="0.2">
      <c r="A319" s="40"/>
      <c r="D319" s="39">
        <v>38359</v>
      </c>
      <c r="E319" s="41">
        <v>206.8</v>
      </c>
      <c r="F319" s="42">
        <v>11.799999999999999</v>
      </c>
      <c r="G319" s="43">
        <v>218.6</v>
      </c>
      <c r="L319" s="39">
        <v>38359</v>
      </c>
      <c r="M319" s="41">
        <v>206.8</v>
      </c>
      <c r="N319" s="42">
        <v>11.799999999999999</v>
      </c>
      <c r="O319" s="43">
        <v>218.6</v>
      </c>
    </row>
    <row r="320" spans="1:15" x14ac:dyDescent="0.2">
      <c r="A320" s="40"/>
      <c r="D320" s="39">
        <v>38362</v>
      </c>
      <c r="E320" s="41">
        <v>55.44</v>
      </c>
      <c r="F320" s="42">
        <v>0</v>
      </c>
      <c r="G320" s="43">
        <v>55.44</v>
      </c>
      <c r="L320" s="39">
        <v>38362</v>
      </c>
      <c r="M320" s="41">
        <v>55.44</v>
      </c>
      <c r="N320" s="42">
        <v>0</v>
      </c>
      <c r="O320" s="43">
        <v>55.44</v>
      </c>
    </row>
    <row r="321" spans="1:15" x14ac:dyDescent="0.2">
      <c r="A321" s="40"/>
      <c r="D321" s="39">
        <v>38365</v>
      </c>
      <c r="E321" s="41">
        <v>147.4</v>
      </c>
      <c r="F321" s="42">
        <v>0</v>
      </c>
      <c r="G321" s="43">
        <v>147.4</v>
      </c>
      <c r="L321" s="39">
        <v>38365</v>
      </c>
      <c r="M321" s="41">
        <v>147.4</v>
      </c>
      <c r="N321" s="42">
        <v>0</v>
      </c>
      <c r="O321" s="43">
        <v>147.4</v>
      </c>
    </row>
    <row r="322" spans="1:15" x14ac:dyDescent="0.2">
      <c r="A322" s="40"/>
      <c r="D322" s="39">
        <v>38366</v>
      </c>
      <c r="E322" s="41">
        <v>140.80000000000001</v>
      </c>
      <c r="F322" s="42">
        <v>0</v>
      </c>
      <c r="G322" s="43">
        <v>140.80000000000001</v>
      </c>
      <c r="L322" s="39">
        <v>38366</v>
      </c>
      <c r="M322" s="41">
        <v>140.80000000000001</v>
      </c>
      <c r="N322" s="42">
        <v>0</v>
      </c>
      <c r="O322" s="43">
        <v>140.80000000000001</v>
      </c>
    </row>
    <row r="323" spans="1:15" x14ac:dyDescent="0.2">
      <c r="A323" s="40"/>
      <c r="D323" s="39">
        <v>38370</v>
      </c>
      <c r="E323" s="41">
        <v>339.24</v>
      </c>
      <c r="F323" s="42">
        <v>118</v>
      </c>
      <c r="G323" s="43">
        <v>457.24</v>
      </c>
      <c r="L323" s="39">
        <v>38370</v>
      </c>
      <c r="M323" s="41">
        <v>339.24</v>
      </c>
      <c r="N323" s="42">
        <v>118</v>
      </c>
      <c r="O323" s="43">
        <v>457.24</v>
      </c>
    </row>
    <row r="324" spans="1:15" x14ac:dyDescent="0.2">
      <c r="A324" s="40"/>
      <c r="D324" s="39">
        <v>38371</v>
      </c>
      <c r="E324" s="41">
        <v>257.39999999999998</v>
      </c>
      <c r="F324" s="42">
        <v>0</v>
      </c>
      <c r="G324" s="43">
        <v>257.39999999999998</v>
      </c>
      <c r="L324" s="39">
        <v>38371</v>
      </c>
      <c r="M324" s="41">
        <v>257.39999999999998</v>
      </c>
      <c r="N324" s="42">
        <v>0</v>
      </c>
      <c r="O324" s="43">
        <v>257.39999999999998</v>
      </c>
    </row>
    <row r="325" spans="1:15" x14ac:dyDescent="0.2">
      <c r="A325" s="40"/>
      <c r="D325" s="39">
        <v>38372</v>
      </c>
      <c r="E325" s="41">
        <v>685.3</v>
      </c>
      <c r="F325" s="42">
        <v>103.25</v>
      </c>
      <c r="G325" s="43">
        <v>788.55</v>
      </c>
      <c r="L325" s="39">
        <v>38372</v>
      </c>
      <c r="M325" s="41">
        <v>685.3</v>
      </c>
      <c r="N325" s="42">
        <v>103.25</v>
      </c>
      <c r="O325" s="43">
        <v>788.55</v>
      </c>
    </row>
    <row r="326" spans="1:15" x14ac:dyDescent="0.2">
      <c r="A326" s="40"/>
      <c r="D326" s="39">
        <v>38373</v>
      </c>
      <c r="E326" s="41">
        <v>658.24</v>
      </c>
      <c r="F326" s="42">
        <v>123.89999999999999</v>
      </c>
      <c r="G326" s="43">
        <v>782.14</v>
      </c>
      <c r="L326" s="39">
        <v>38373</v>
      </c>
      <c r="M326" s="41">
        <v>658.24</v>
      </c>
      <c r="N326" s="42">
        <v>123.89999999999999</v>
      </c>
      <c r="O326" s="43">
        <v>782.14</v>
      </c>
    </row>
    <row r="327" spans="1:15" x14ac:dyDescent="0.2">
      <c r="A327" s="40"/>
      <c r="D327" s="39">
        <v>38374</v>
      </c>
      <c r="E327" s="41">
        <v>86.24</v>
      </c>
      <c r="F327" s="42">
        <v>0</v>
      </c>
      <c r="G327" s="43">
        <v>86.24</v>
      </c>
      <c r="L327" s="39">
        <v>38374</v>
      </c>
      <c r="M327" s="41">
        <v>86.24</v>
      </c>
      <c r="N327" s="42">
        <v>0</v>
      </c>
      <c r="O327" s="43">
        <v>86.24</v>
      </c>
    </row>
    <row r="328" spans="1:15" x14ac:dyDescent="0.2">
      <c r="A328" s="40"/>
      <c r="D328" s="39">
        <v>38376</v>
      </c>
      <c r="E328" s="41">
        <v>249.48</v>
      </c>
      <c r="F328" s="42">
        <v>0</v>
      </c>
      <c r="G328" s="43">
        <v>249.48</v>
      </c>
      <c r="L328" s="39">
        <v>38376</v>
      </c>
      <c r="M328" s="41">
        <v>249.48</v>
      </c>
      <c r="N328" s="42">
        <v>0</v>
      </c>
      <c r="O328" s="43">
        <v>249.48</v>
      </c>
    </row>
    <row r="329" spans="1:15" x14ac:dyDescent="0.2">
      <c r="A329" s="40"/>
      <c r="D329" s="39">
        <v>38378</v>
      </c>
      <c r="E329" s="41">
        <v>515.68000000000006</v>
      </c>
      <c r="F329" s="42">
        <v>135.69999999999999</v>
      </c>
      <c r="G329" s="43">
        <v>651.38</v>
      </c>
      <c r="L329" s="39">
        <v>38378</v>
      </c>
      <c r="M329" s="41">
        <v>515.68000000000006</v>
      </c>
      <c r="N329" s="42">
        <v>135.69999999999999</v>
      </c>
      <c r="O329" s="43">
        <v>651.38</v>
      </c>
    </row>
    <row r="330" spans="1:15" x14ac:dyDescent="0.2">
      <c r="A330" s="40"/>
      <c r="D330" s="39">
        <v>38379</v>
      </c>
      <c r="E330" s="41">
        <v>198.88</v>
      </c>
      <c r="F330" s="42">
        <v>67.849999999999994</v>
      </c>
      <c r="G330" s="43">
        <v>266.73</v>
      </c>
      <c r="L330" s="39">
        <v>38379</v>
      </c>
      <c r="M330" s="41">
        <v>198.88</v>
      </c>
      <c r="N330" s="42">
        <v>67.849999999999994</v>
      </c>
      <c r="O330" s="43">
        <v>266.73</v>
      </c>
    </row>
    <row r="331" spans="1:15" x14ac:dyDescent="0.2">
      <c r="A331" s="40"/>
      <c r="D331" s="39">
        <v>38380</v>
      </c>
      <c r="E331" s="41">
        <v>85.800000000000011</v>
      </c>
      <c r="F331" s="42">
        <v>0</v>
      </c>
      <c r="G331" s="43">
        <v>85.800000000000011</v>
      </c>
      <c r="L331" s="39">
        <v>38380</v>
      </c>
      <c r="M331" s="41">
        <v>85.800000000000011</v>
      </c>
      <c r="N331" s="42">
        <v>0</v>
      </c>
      <c r="O331" s="43">
        <v>85.800000000000011</v>
      </c>
    </row>
    <row r="332" spans="1:15" x14ac:dyDescent="0.2">
      <c r="A332" s="40"/>
      <c r="D332" s="39">
        <v>38386</v>
      </c>
      <c r="E332" s="41">
        <v>35.200000000000003</v>
      </c>
      <c r="F332" s="42">
        <v>0</v>
      </c>
      <c r="G332" s="43">
        <v>35.200000000000003</v>
      </c>
      <c r="L332" s="39">
        <v>38386</v>
      </c>
      <c r="M332" s="41">
        <v>35.200000000000003</v>
      </c>
      <c r="N332" s="42">
        <v>0</v>
      </c>
      <c r="O332" s="43">
        <v>35.200000000000003</v>
      </c>
    </row>
    <row r="333" spans="1:15" x14ac:dyDescent="0.2">
      <c r="A333" s="40"/>
      <c r="D333" s="39">
        <v>38387</v>
      </c>
      <c r="E333" s="41">
        <v>44</v>
      </c>
      <c r="F333" s="42">
        <v>0</v>
      </c>
      <c r="G333" s="43">
        <v>44</v>
      </c>
      <c r="L333" s="39">
        <v>38387</v>
      </c>
      <c r="M333" s="41">
        <v>44</v>
      </c>
      <c r="N333" s="42">
        <v>0</v>
      </c>
      <c r="O333" s="43">
        <v>44</v>
      </c>
    </row>
    <row r="334" spans="1:15" x14ac:dyDescent="0.2">
      <c r="A334" s="40"/>
      <c r="D334" s="39">
        <v>38388</v>
      </c>
      <c r="E334" s="41">
        <v>54.78</v>
      </c>
      <c r="F334" s="42">
        <v>0</v>
      </c>
      <c r="G334" s="43">
        <v>54.78</v>
      </c>
      <c r="L334" s="39">
        <v>38388</v>
      </c>
      <c r="M334" s="41">
        <v>54.78</v>
      </c>
      <c r="N334" s="42">
        <v>0</v>
      </c>
      <c r="O334" s="43">
        <v>54.78</v>
      </c>
    </row>
    <row r="335" spans="1:15" x14ac:dyDescent="0.2">
      <c r="A335" s="40"/>
      <c r="D335" s="39">
        <v>38390</v>
      </c>
      <c r="E335" s="41">
        <v>95.699999999999989</v>
      </c>
      <c r="F335" s="42">
        <v>0</v>
      </c>
      <c r="G335" s="43">
        <v>95.699999999999989</v>
      </c>
      <c r="L335" s="39">
        <v>38390</v>
      </c>
      <c r="M335" s="41">
        <v>95.699999999999989</v>
      </c>
      <c r="N335" s="42">
        <v>0</v>
      </c>
      <c r="O335" s="43">
        <v>95.699999999999989</v>
      </c>
    </row>
    <row r="336" spans="1:15" x14ac:dyDescent="0.2">
      <c r="A336" s="40"/>
      <c r="D336" s="39">
        <v>38391</v>
      </c>
      <c r="E336" s="41">
        <v>6.6</v>
      </c>
      <c r="F336" s="42">
        <v>0</v>
      </c>
      <c r="G336" s="43">
        <v>6.6</v>
      </c>
      <c r="L336" s="39">
        <v>38391</v>
      </c>
      <c r="M336" s="41">
        <v>6.6</v>
      </c>
      <c r="N336" s="42">
        <v>0</v>
      </c>
      <c r="O336" s="43">
        <v>6.6</v>
      </c>
    </row>
    <row r="337" spans="1:15" x14ac:dyDescent="0.2">
      <c r="A337" s="40"/>
      <c r="D337" s="39">
        <v>38392</v>
      </c>
      <c r="E337" s="41">
        <v>488.4</v>
      </c>
      <c r="F337" s="42">
        <v>29.5</v>
      </c>
      <c r="G337" s="43">
        <v>517.9</v>
      </c>
      <c r="L337" s="39">
        <v>38392</v>
      </c>
      <c r="M337" s="41">
        <v>488.4</v>
      </c>
      <c r="N337" s="42">
        <v>29.5</v>
      </c>
      <c r="O337" s="43">
        <v>517.9</v>
      </c>
    </row>
    <row r="338" spans="1:15" x14ac:dyDescent="0.2">
      <c r="A338" s="40"/>
      <c r="D338" s="39">
        <v>38393</v>
      </c>
      <c r="E338" s="41">
        <v>26.4</v>
      </c>
      <c r="F338" s="42">
        <v>0</v>
      </c>
      <c r="G338" s="43">
        <v>26.4</v>
      </c>
      <c r="L338" s="39">
        <v>38393</v>
      </c>
      <c r="M338" s="41">
        <v>26.4</v>
      </c>
      <c r="N338" s="42">
        <v>0</v>
      </c>
      <c r="O338" s="43">
        <v>26.4</v>
      </c>
    </row>
    <row r="339" spans="1:15" x14ac:dyDescent="0.2">
      <c r="A339" s="40"/>
      <c r="D339" s="39">
        <v>38394</v>
      </c>
      <c r="E339" s="41">
        <v>13.2</v>
      </c>
      <c r="F339" s="42">
        <v>0</v>
      </c>
      <c r="G339" s="43">
        <v>13.2</v>
      </c>
      <c r="L339" s="39">
        <v>38394</v>
      </c>
      <c r="M339" s="41">
        <v>13.2</v>
      </c>
      <c r="N339" s="42">
        <v>0</v>
      </c>
      <c r="O339" s="43">
        <v>13.2</v>
      </c>
    </row>
    <row r="340" spans="1:15" x14ac:dyDescent="0.2">
      <c r="A340" s="40"/>
      <c r="D340" s="39">
        <v>38399</v>
      </c>
      <c r="E340" s="41">
        <v>37.4</v>
      </c>
      <c r="F340" s="42">
        <v>0</v>
      </c>
      <c r="G340" s="43">
        <v>37.4</v>
      </c>
      <c r="L340" s="39">
        <v>38399</v>
      </c>
      <c r="M340" s="41">
        <v>37.4</v>
      </c>
      <c r="N340" s="42">
        <v>0</v>
      </c>
      <c r="O340" s="43">
        <v>37.4</v>
      </c>
    </row>
    <row r="341" spans="1:15" x14ac:dyDescent="0.2">
      <c r="A341" s="40"/>
      <c r="D341" s="39">
        <v>38403</v>
      </c>
      <c r="E341" s="41">
        <v>528</v>
      </c>
      <c r="F341" s="42">
        <v>44.25</v>
      </c>
      <c r="G341" s="43">
        <v>572.25</v>
      </c>
      <c r="L341" s="39">
        <v>38403</v>
      </c>
      <c r="M341" s="41">
        <v>528</v>
      </c>
      <c r="N341" s="42">
        <v>44.25</v>
      </c>
      <c r="O341" s="43">
        <v>572.25</v>
      </c>
    </row>
    <row r="342" spans="1:15" x14ac:dyDescent="0.2">
      <c r="A342" s="40"/>
      <c r="D342" s="39">
        <v>38404</v>
      </c>
      <c r="E342" s="41">
        <v>542.30000000000007</v>
      </c>
      <c r="F342" s="42">
        <v>0</v>
      </c>
      <c r="G342" s="43">
        <v>542.30000000000007</v>
      </c>
      <c r="L342" s="39">
        <v>38404</v>
      </c>
      <c r="M342" s="41">
        <v>542.30000000000007</v>
      </c>
      <c r="N342" s="42">
        <v>0</v>
      </c>
      <c r="O342" s="43">
        <v>542.30000000000007</v>
      </c>
    </row>
    <row r="343" spans="1:15" x14ac:dyDescent="0.2">
      <c r="A343" s="40"/>
      <c r="D343" s="39">
        <v>38405</v>
      </c>
      <c r="E343" s="41">
        <v>33</v>
      </c>
      <c r="F343" s="42">
        <v>0</v>
      </c>
      <c r="G343" s="43">
        <v>33</v>
      </c>
      <c r="L343" s="39">
        <v>38405</v>
      </c>
      <c r="M343" s="41">
        <v>33</v>
      </c>
      <c r="N343" s="42">
        <v>0</v>
      </c>
      <c r="O343" s="43">
        <v>33</v>
      </c>
    </row>
    <row r="344" spans="1:15" x14ac:dyDescent="0.2">
      <c r="A344" s="40"/>
      <c r="D344" s="39">
        <v>38406</v>
      </c>
      <c r="E344" s="41">
        <v>37.4</v>
      </c>
      <c r="F344" s="42">
        <v>0</v>
      </c>
      <c r="G344" s="43">
        <v>37.4</v>
      </c>
      <c r="L344" s="39">
        <v>38406</v>
      </c>
      <c r="M344" s="41">
        <v>37.4</v>
      </c>
      <c r="N344" s="42">
        <v>0</v>
      </c>
      <c r="O344" s="43">
        <v>37.4</v>
      </c>
    </row>
    <row r="345" spans="1:15" x14ac:dyDescent="0.2">
      <c r="A345" s="40"/>
      <c r="D345" s="39">
        <v>38407</v>
      </c>
      <c r="E345" s="41">
        <v>54.12</v>
      </c>
      <c r="F345" s="42">
        <v>0</v>
      </c>
      <c r="G345" s="43">
        <v>54.12</v>
      </c>
      <c r="L345" s="39">
        <v>38407</v>
      </c>
      <c r="M345" s="41">
        <v>54.12</v>
      </c>
      <c r="N345" s="42">
        <v>0</v>
      </c>
      <c r="O345" s="43">
        <v>54.12</v>
      </c>
    </row>
    <row r="346" spans="1:15" x14ac:dyDescent="0.2">
      <c r="A346" s="40"/>
      <c r="D346" s="39">
        <v>38408</v>
      </c>
      <c r="E346" s="41">
        <v>112.64</v>
      </c>
      <c r="F346" s="42">
        <v>17.7</v>
      </c>
      <c r="G346" s="43">
        <v>130.34</v>
      </c>
      <c r="L346" s="39">
        <v>38408</v>
      </c>
      <c r="M346" s="41">
        <v>112.64</v>
      </c>
      <c r="N346" s="42">
        <v>17.7</v>
      </c>
      <c r="O346" s="43">
        <v>130.34</v>
      </c>
    </row>
    <row r="347" spans="1:15" x14ac:dyDescent="0.2">
      <c r="A347" s="40"/>
      <c r="D347" s="39">
        <v>38411</v>
      </c>
      <c r="E347" s="41">
        <v>1963.06</v>
      </c>
      <c r="F347" s="42">
        <v>73.75</v>
      </c>
      <c r="G347" s="43">
        <v>2036.81</v>
      </c>
      <c r="L347" s="39">
        <v>38411</v>
      </c>
      <c r="M347" s="41">
        <v>1963.06</v>
      </c>
      <c r="N347" s="42">
        <v>73.75</v>
      </c>
      <c r="O347" s="43">
        <v>2036.81</v>
      </c>
    </row>
    <row r="348" spans="1:15" x14ac:dyDescent="0.2">
      <c r="A348" s="40"/>
      <c r="D348" s="39">
        <v>38412</v>
      </c>
      <c r="E348" s="41">
        <v>52.8</v>
      </c>
      <c r="F348" s="42">
        <v>0</v>
      </c>
      <c r="G348" s="43">
        <v>52.8</v>
      </c>
      <c r="L348" s="39">
        <v>38412</v>
      </c>
      <c r="M348" s="41">
        <v>52.8</v>
      </c>
      <c r="N348" s="42">
        <v>0</v>
      </c>
      <c r="O348" s="43">
        <v>52.8</v>
      </c>
    </row>
    <row r="349" spans="1:15" x14ac:dyDescent="0.2">
      <c r="A349" s="40"/>
      <c r="D349" s="39">
        <v>38415</v>
      </c>
      <c r="E349" s="41">
        <v>15.84</v>
      </c>
      <c r="F349" s="42">
        <v>0</v>
      </c>
      <c r="G349" s="43">
        <v>15.84</v>
      </c>
      <c r="L349" s="39">
        <v>38415</v>
      </c>
      <c r="M349" s="41">
        <v>15.84</v>
      </c>
      <c r="N349" s="42">
        <v>0</v>
      </c>
      <c r="O349" s="43">
        <v>15.84</v>
      </c>
    </row>
    <row r="350" spans="1:15" x14ac:dyDescent="0.2">
      <c r="A350" s="40"/>
      <c r="D350" s="39">
        <v>38419</v>
      </c>
      <c r="E350" s="41">
        <v>15.84</v>
      </c>
      <c r="F350" s="42">
        <v>0</v>
      </c>
      <c r="G350" s="43">
        <v>15.84</v>
      </c>
      <c r="L350" s="39">
        <v>38419</v>
      </c>
      <c r="M350" s="41">
        <v>15.84</v>
      </c>
      <c r="N350" s="42">
        <v>0</v>
      </c>
      <c r="O350" s="43">
        <v>15.84</v>
      </c>
    </row>
    <row r="351" spans="1:15" x14ac:dyDescent="0.2">
      <c r="A351" s="40"/>
      <c r="D351" s="39">
        <v>38420</v>
      </c>
      <c r="E351" s="41">
        <v>66.528000000000006</v>
      </c>
      <c r="F351" s="42">
        <v>0</v>
      </c>
      <c r="G351" s="43">
        <v>66.528000000000006</v>
      </c>
      <c r="L351" s="39">
        <v>38420</v>
      </c>
      <c r="M351" s="41">
        <v>66.528000000000006</v>
      </c>
      <c r="N351" s="42">
        <v>0</v>
      </c>
      <c r="O351" s="43">
        <v>66.528000000000006</v>
      </c>
    </row>
    <row r="352" spans="1:15" x14ac:dyDescent="0.2">
      <c r="A352" s="40"/>
      <c r="D352" s="39">
        <v>38421</v>
      </c>
      <c r="E352" s="41">
        <v>434.45600000000002</v>
      </c>
      <c r="F352" s="42">
        <v>0</v>
      </c>
      <c r="G352" s="43">
        <v>434.45600000000002</v>
      </c>
      <c r="L352" s="39">
        <v>38421</v>
      </c>
      <c r="M352" s="41">
        <v>434.45600000000002</v>
      </c>
      <c r="N352" s="42">
        <v>0</v>
      </c>
      <c r="O352" s="43">
        <v>434.45600000000002</v>
      </c>
    </row>
    <row r="353" spans="1:15" x14ac:dyDescent="0.2">
      <c r="A353" s="40"/>
      <c r="D353" s="39">
        <v>38422</v>
      </c>
      <c r="E353" s="41">
        <v>313.72000000000003</v>
      </c>
      <c r="F353" s="42">
        <v>0</v>
      </c>
      <c r="G353" s="43">
        <v>313.72000000000003</v>
      </c>
      <c r="L353" s="39">
        <v>38422</v>
      </c>
      <c r="M353" s="41">
        <v>313.72000000000003</v>
      </c>
      <c r="N353" s="42">
        <v>0</v>
      </c>
      <c r="O353" s="43">
        <v>313.72000000000003</v>
      </c>
    </row>
    <row r="354" spans="1:15" x14ac:dyDescent="0.2">
      <c r="A354" s="40"/>
      <c r="D354" s="39">
        <v>38423</v>
      </c>
      <c r="E354" s="41">
        <v>105.6</v>
      </c>
      <c r="F354" s="42">
        <v>0</v>
      </c>
      <c r="G354" s="43">
        <v>105.6</v>
      </c>
      <c r="L354" s="39">
        <v>38423</v>
      </c>
      <c r="M354" s="41">
        <v>105.6</v>
      </c>
      <c r="N354" s="42">
        <v>0</v>
      </c>
      <c r="O354" s="43">
        <v>105.6</v>
      </c>
    </row>
    <row r="355" spans="1:15" x14ac:dyDescent="0.2">
      <c r="A355" s="40"/>
      <c r="D355" s="39">
        <v>38425</v>
      </c>
      <c r="E355" s="41">
        <v>97.02</v>
      </c>
      <c r="F355" s="42">
        <v>0</v>
      </c>
      <c r="G355" s="43">
        <v>97.02</v>
      </c>
      <c r="L355" s="39">
        <v>38425</v>
      </c>
      <c r="M355" s="41">
        <v>97.02</v>
      </c>
      <c r="N355" s="42">
        <v>0</v>
      </c>
      <c r="O355" s="43">
        <v>97.02</v>
      </c>
    </row>
    <row r="356" spans="1:15" x14ac:dyDescent="0.2">
      <c r="A356" s="40"/>
      <c r="D356" s="39">
        <v>38426</v>
      </c>
      <c r="E356" s="41">
        <v>19.36</v>
      </c>
      <c r="F356" s="42">
        <v>0</v>
      </c>
      <c r="G356" s="43">
        <v>19.36</v>
      </c>
      <c r="L356" s="39">
        <v>38426</v>
      </c>
      <c r="M356" s="41">
        <v>19.36</v>
      </c>
      <c r="N356" s="42">
        <v>0</v>
      </c>
      <c r="O356" s="43">
        <v>19.36</v>
      </c>
    </row>
    <row r="357" spans="1:15" x14ac:dyDescent="0.2">
      <c r="A357" s="40"/>
      <c r="D357" s="39">
        <v>38427</v>
      </c>
      <c r="E357" s="41">
        <v>39.6</v>
      </c>
      <c r="F357" s="42">
        <v>0</v>
      </c>
      <c r="G357" s="43">
        <v>39.6</v>
      </c>
      <c r="L357" s="39">
        <v>38427</v>
      </c>
      <c r="M357" s="41">
        <v>39.6</v>
      </c>
      <c r="N357" s="42">
        <v>0</v>
      </c>
      <c r="O357" s="43">
        <v>39.6</v>
      </c>
    </row>
    <row r="358" spans="1:15" x14ac:dyDescent="0.2">
      <c r="A358" s="40"/>
      <c r="D358" s="39">
        <v>38428</v>
      </c>
      <c r="E358" s="41">
        <v>1409.1439999999998</v>
      </c>
      <c r="F358" s="42">
        <v>159.29999999999998</v>
      </c>
      <c r="G358" s="43">
        <v>1568.444</v>
      </c>
      <c r="L358" s="39">
        <v>38428</v>
      </c>
      <c r="M358" s="41">
        <v>1409.1439999999998</v>
      </c>
      <c r="N358" s="42">
        <v>159.29999999999998</v>
      </c>
      <c r="O358" s="43">
        <v>1568.444</v>
      </c>
    </row>
    <row r="359" spans="1:15" x14ac:dyDescent="0.2">
      <c r="A359" s="40"/>
      <c r="D359" s="39">
        <v>38429</v>
      </c>
      <c r="E359" s="41">
        <v>205.92000000000002</v>
      </c>
      <c r="F359" s="42">
        <v>0</v>
      </c>
      <c r="G359" s="43">
        <v>205.92000000000002</v>
      </c>
      <c r="L359" s="39">
        <v>38429</v>
      </c>
      <c r="M359" s="41">
        <v>205.92000000000002</v>
      </c>
      <c r="N359" s="42">
        <v>0</v>
      </c>
      <c r="O359" s="43">
        <v>205.92000000000002</v>
      </c>
    </row>
    <row r="360" spans="1:15" x14ac:dyDescent="0.2">
      <c r="A360" s="40"/>
      <c r="D360" s="39">
        <v>38432</v>
      </c>
      <c r="E360" s="41">
        <v>8.8000000000000007</v>
      </c>
      <c r="F360" s="42">
        <v>0</v>
      </c>
      <c r="G360" s="43">
        <v>8.8000000000000007</v>
      </c>
      <c r="L360" s="39">
        <v>38432</v>
      </c>
      <c r="M360" s="41">
        <v>8.8000000000000007</v>
      </c>
      <c r="N360" s="42">
        <v>0</v>
      </c>
      <c r="O360" s="43">
        <v>8.8000000000000007</v>
      </c>
    </row>
    <row r="361" spans="1:15" x14ac:dyDescent="0.2">
      <c r="A361" s="40"/>
      <c r="D361" s="39">
        <v>38433</v>
      </c>
      <c r="E361" s="41">
        <v>39.6</v>
      </c>
      <c r="F361" s="42">
        <v>0</v>
      </c>
      <c r="G361" s="43">
        <v>39.6</v>
      </c>
      <c r="L361" s="39">
        <v>38433</v>
      </c>
      <c r="M361" s="41">
        <v>39.6</v>
      </c>
      <c r="N361" s="42">
        <v>0</v>
      </c>
      <c r="O361" s="43">
        <v>39.6</v>
      </c>
    </row>
    <row r="362" spans="1:15" x14ac:dyDescent="0.2">
      <c r="A362" s="40"/>
      <c r="D362" s="39">
        <v>38434</v>
      </c>
      <c r="E362" s="41">
        <v>40.92</v>
      </c>
      <c r="F362" s="42">
        <v>0</v>
      </c>
      <c r="G362" s="43">
        <v>40.92</v>
      </c>
      <c r="L362" s="39">
        <v>38434</v>
      </c>
      <c r="M362" s="41">
        <v>40.92</v>
      </c>
      <c r="N362" s="42">
        <v>0</v>
      </c>
      <c r="O362" s="43">
        <v>40.92</v>
      </c>
    </row>
    <row r="363" spans="1:15" x14ac:dyDescent="0.2">
      <c r="A363" s="40"/>
      <c r="D363" s="39">
        <v>38435</v>
      </c>
      <c r="E363" s="41">
        <v>50.160000000000004</v>
      </c>
      <c r="F363" s="42">
        <v>0</v>
      </c>
      <c r="G363" s="43">
        <v>50.160000000000004</v>
      </c>
      <c r="L363" s="39">
        <v>38435</v>
      </c>
      <c r="M363" s="41">
        <v>50.160000000000004</v>
      </c>
      <c r="N363" s="42">
        <v>0</v>
      </c>
      <c r="O363" s="43">
        <v>50.160000000000004</v>
      </c>
    </row>
    <row r="364" spans="1:15" x14ac:dyDescent="0.2">
      <c r="A364" s="40"/>
      <c r="D364" s="39">
        <v>38437</v>
      </c>
      <c r="E364" s="41">
        <v>29.04</v>
      </c>
      <c r="F364" s="42">
        <v>0</v>
      </c>
      <c r="G364" s="43">
        <v>29.04</v>
      </c>
      <c r="L364" s="39">
        <v>38437</v>
      </c>
      <c r="M364" s="41">
        <v>29.04</v>
      </c>
      <c r="N364" s="42">
        <v>0</v>
      </c>
      <c r="O364" s="43">
        <v>29.04</v>
      </c>
    </row>
    <row r="365" spans="1:15" x14ac:dyDescent="0.2">
      <c r="A365" s="40"/>
      <c r="D365" s="39">
        <v>38672</v>
      </c>
      <c r="E365" s="41">
        <v>30.8</v>
      </c>
      <c r="F365" s="42">
        <v>0</v>
      </c>
      <c r="G365" s="43">
        <v>30.8</v>
      </c>
      <c r="L365" s="39">
        <v>38672</v>
      </c>
      <c r="M365" s="41">
        <v>30.8</v>
      </c>
      <c r="N365" s="42">
        <v>0</v>
      </c>
      <c r="O365" s="43">
        <v>30.8</v>
      </c>
    </row>
    <row r="366" spans="1:15" x14ac:dyDescent="0.2">
      <c r="A366" s="40"/>
      <c r="D366" s="39">
        <v>38674</v>
      </c>
      <c r="E366" s="41">
        <v>154</v>
      </c>
      <c r="F366" s="42">
        <v>0</v>
      </c>
      <c r="G366" s="43">
        <v>154</v>
      </c>
      <c r="L366" s="39">
        <v>38674</v>
      </c>
      <c r="M366" s="41">
        <v>154</v>
      </c>
      <c r="N366" s="42">
        <v>0</v>
      </c>
      <c r="O366" s="43">
        <v>154</v>
      </c>
    </row>
    <row r="367" spans="1:15" x14ac:dyDescent="0.2">
      <c r="A367" s="40"/>
      <c r="D367" s="39">
        <v>38679</v>
      </c>
      <c r="E367" s="41">
        <v>681.56000000000006</v>
      </c>
      <c r="F367" s="42">
        <v>141.6</v>
      </c>
      <c r="G367" s="43">
        <v>823.16000000000008</v>
      </c>
      <c r="L367" s="39">
        <v>38679</v>
      </c>
      <c r="M367" s="41">
        <v>681.56000000000006</v>
      </c>
      <c r="N367" s="42">
        <v>141.6</v>
      </c>
      <c r="O367" s="43">
        <v>823.16000000000008</v>
      </c>
    </row>
    <row r="368" spans="1:15" x14ac:dyDescent="0.2">
      <c r="A368" s="40"/>
      <c r="D368" s="39">
        <v>38681</v>
      </c>
      <c r="E368" s="41">
        <v>1562.3519999999999</v>
      </c>
      <c r="F368" s="42">
        <v>0</v>
      </c>
      <c r="G368" s="43">
        <v>1562.3519999999999</v>
      </c>
      <c r="L368" s="39">
        <v>38681</v>
      </c>
      <c r="M368" s="41">
        <v>1562.3519999999999</v>
      </c>
      <c r="N368" s="42">
        <v>0</v>
      </c>
      <c r="O368" s="43">
        <v>1562.3519999999999</v>
      </c>
    </row>
    <row r="369" spans="1:15" x14ac:dyDescent="0.2">
      <c r="A369" s="40"/>
      <c r="D369" s="39">
        <v>38682</v>
      </c>
      <c r="E369" s="41">
        <v>1.76</v>
      </c>
      <c r="F369" s="42">
        <v>0</v>
      </c>
      <c r="G369" s="43">
        <v>1.76</v>
      </c>
      <c r="L369" s="39">
        <v>38682</v>
      </c>
      <c r="M369" s="41">
        <v>1.76</v>
      </c>
      <c r="N369" s="42">
        <v>0</v>
      </c>
      <c r="O369" s="43">
        <v>1.76</v>
      </c>
    </row>
    <row r="370" spans="1:15" x14ac:dyDescent="0.2">
      <c r="A370" s="40"/>
      <c r="D370" s="39">
        <v>38685</v>
      </c>
      <c r="E370" s="41">
        <v>66</v>
      </c>
      <c r="F370" s="42">
        <v>0</v>
      </c>
      <c r="G370" s="43">
        <v>66</v>
      </c>
      <c r="L370" s="39">
        <v>38685</v>
      </c>
      <c r="M370" s="41">
        <v>66</v>
      </c>
      <c r="N370" s="42">
        <v>0</v>
      </c>
      <c r="O370" s="43">
        <v>66</v>
      </c>
    </row>
    <row r="371" spans="1:15" x14ac:dyDescent="0.2">
      <c r="A371" s="40"/>
      <c r="D371" s="39">
        <v>38687</v>
      </c>
      <c r="E371" s="41">
        <v>1003.1999999999999</v>
      </c>
      <c r="F371" s="42">
        <v>132.75</v>
      </c>
      <c r="G371" s="43">
        <v>1135.9499999999998</v>
      </c>
      <c r="L371" s="39">
        <v>38687</v>
      </c>
      <c r="M371" s="41">
        <v>1003.1999999999999</v>
      </c>
      <c r="N371" s="42">
        <v>132.75</v>
      </c>
      <c r="O371" s="43">
        <v>1135.9499999999998</v>
      </c>
    </row>
    <row r="372" spans="1:15" x14ac:dyDescent="0.2">
      <c r="A372" s="40"/>
      <c r="D372" s="39">
        <v>38689</v>
      </c>
      <c r="E372" s="41">
        <v>88</v>
      </c>
      <c r="F372" s="42">
        <v>0</v>
      </c>
      <c r="G372" s="43">
        <v>88</v>
      </c>
      <c r="L372" s="39">
        <v>38689</v>
      </c>
      <c r="M372" s="41">
        <v>88</v>
      </c>
      <c r="N372" s="42">
        <v>0</v>
      </c>
      <c r="O372" s="43">
        <v>88</v>
      </c>
    </row>
    <row r="373" spans="1:15" x14ac:dyDescent="0.2">
      <c r="A373" s="40"/>
      <c r="D373" s="39">
        <v>38690</v>
      </c>
      <c r="E373" s="41">
        <v>308</v>
      </c>
      <c r="F373" s="42">
        <v>59</v>
      </c>
      <c r="G373" s="43">
        <v>367</v>
      </c>
      <c r="L373" s="39">
        <v>38690</v>
      </c>
      <c r="M373" s="41">
        <v>308</v>
      </c>
      <c r="N373" s="42">
        <v>59</v>
      </c>
      <c r="O373" s="43">
        <v>367</v>
      </c>
    </row>
    <row r="374" spans="1:15" x14ac:dyDescent="0.2">
      <c r="A374" s="40"/>
      <c r="D374" s="39">
        <v>38691</v>
      </c>
      <c r="E374" s="41">
        <v>901.56000000000006</v>
      </c>
      <c r="F374" s="42">
        <v>0</v>
      </c>
      <c r="G374" s="43">
        <v>901.56000000000006</v>
      </c>
      <c r="L374" s="39">
        <v>38691</v>
      </c>
      <c r="M374" s="41">
        <v>901.56000000000006</v>
      </c>
      <c r="N374" s="42">
        <v>0</v>
      </c>
      <c r="O374" s="43">
        <v>901.56000000000006</v>
      </c>
    </row>
    <row r="375" spans="1:15" x14ac:dyDescent="0.2">
      <c r="A375" s="40"/>
      <c r="D375" s="39">
        <v>38692</v>
      </c>
      <c r="E375" s="41">
        <v>79.2</v>
      </c>
      <c r="F375" s="42">
        <v>0</v>
      </c>
      <c r="G375" s="43">
        <v>79.2</v>
      </c>
      <c r="L375" s="39">
        <v>38692</v>
      </c>
      <c r="M375" s="41">
        <v>79.2</v>
      </c>
      <c r="N375" s="42">
        <v>0</v>
      </c>
      <c r="O375" s="43">
        <v>79.2</v>
      </c>
    </row>
    <row r="376" spans="1:15" x14ac:dyDescent="0.2">
      <c r="A376" s="40"/>
      <c r="D376" s="39">
        <v>38693</v>
      </c>
      <c r="E376" s="41">
        <v>206.71199999999999</v>
      </c>
      <c r="F376" s="42">
        <v>0</v>
      </c>
      <c r="G376" s="43">
        <v>206.71199999999999</v>
      </c>
      <c r="L376" s="39">
        <v>38693</v>
      </c>
      <c r="M376" s="41">
        <v>206.71199999999999</v>
      </c>
      <c r="N376" s="42">
        <v>0</v>
      </c>
      <c r="O376" s="43">
        <v>206.71199999999999</v>
      </c>
    </row>
    <row r="377" spans="1:15" x14ac:dyDescent="0.2">
      <c r="A377" s="40"/>
      <c r="D377" s="39">
        <v>38694</v>
      </c>
      <c r="E377" s="41">
        <v>1611.28</v>
      </c>
      <c r="F377" s="42">
        <v>233.05</v>
      </c>
      <c r="G377" s="43">
        <v>1844.33</v>
      </c>
      <c r="L377" s="39">
        <v>38694</v>
      </c>
      <c r="M377" s="41">
        <v>1611.28</v>
      </c>
      <c r="N377" s="42">
        <v>233.05</v>
      </c>
      <c r="O377" s="43">
        <v>1844.33</v>
      </c>
    </row>
    <row r="378" spans="1:15" x14ac:dyDescent="0.2">
      <c r="A378" s="40"/>
      <c r="D378" s="39">
        <v>38695</v>
      </c>
      <c r="E378" s="41">
        <v>578.16</v>
      </c>
      <c r="F378" s="42">
        <v>17.7</v>
      </c>
      <c r="G378" s="43">
        <v>595.86</v>
      </c>
      <c r="L378" s="39">
        <v>38695</v>
      </c>
      <c r="M378" s="41">
        <v>578.16</v>
      </c>
      <c r="N378" s="42">
        <v>17.7</v>
      </c>
      <c r="O378" s="43">
        <v>595.86</v>
      </c>
    </row>
    <row r="379" spans="1:15" x14ac:dyDescent="0.2">
      <c r="A379" s="40"/>
      <c r="D379" s="39">
        <v>38698</v>
      </c>
      <c r="E379" s="41">
        <v>202.84</v>
      </c>
      <c r="F379" s="42">
        <v>0</v>
      </c>
      <c r="G379" s="43">
        <v>202.84</v>
      </c>
      <c r="L379" s="39">
        <v>38698</v>
      </c>
      <c r="M379" s="41">
        <v>202.84</v>
      </c>
      <c r="N379" s="42">
        <v>0</v>
      </c>
      <c r="O379" s="43">
        <v>202.84</v>
      </c>
    </row>
    <row r="380" spans="1:15" x14ac:dyDescent="0.2">
      <c r="A380" s="40"/>
      <c r="D380" s="39">
        <v>38699</v>
      </c>
      <c r="E380" s="41">
        <v>4.4000000000000004</v>
      </c>
      <c r="F380" s="42">
        <v>0</v>
      </c>
      <c r="G380" s="43">
        <v>4.4000000000000004</v>
      </c>
      <c r="L380" s="39">
        <v>38699</v>
      </c>
      <c r="M380" s="41">
        <v>4.4000000000000004</v>
      </c>
      <c r="N380" s="42">
        <v>0</v>
      </c>
      <c r="O380" s="43">
        <v>4.4000000000000004</v>
      </c>
    </row>
    <row r="381" spans="1:15" x14ac:dyDescent="0.2">
      <c r="A381" s="40"/>
      <c r="D381" s="39">
        <v>38700</v>
      </c>
      <c r="E381" s="41">
        <v>1006.28</v>
      </c>
      <c r="F381" s="42">
        <v>244.84999999999997</v>
      </c>
      <c r="G381" s="43">
        <v>1251.1300000000001</v>
      </c>
      <c r="L381" s="39">
        <v>38700</v>
      </c>
      <c r="M381" s="41">
        <v>1006.28</v>
      </c>
      <c r="N381" s="42">
        <v>244.84999999999997</v>
      </c>
      <c r="O381" s="43">
        <v>1251.1300000000001</v>
      </c>
    </row>
    <row r="382" spans="1:15" x14ac:dyDescent="0.2">
      <c r="A382" s="40"/>
      <c r="D382" s="39">
        <v>38701</v>
      </c>
      <c r="E382" s="41">
        <v>356.4</v>
      </c>
      <c r="F382" s="42">
        <v>123.89999999999999</v>
      </c>
      <c r="G382" s="43">
        <v>480.29999999999995</v>
      </c>
      <c r="L382" s="39">
        <v>38701</v>
      </c>
      <c r="M382" s="41">
        <v>356.4</v>
      </c>
      <c r="N382" s="42">
        <v>123.89999999999999</v>
      </c>
      <c r="O382" s="43">
        <v>480.29999999999995</v>
      </c>
    </row>
    <row r="383" spans="1:15" x14ac:dyDescent="0.2">
      <c r="A383" s="40"/>
      <c r="D383" s="39">
        <v>38702</v>
      </c>
      <c r="E383" s="41">
        <v>253</v>
      </c>
      <c r="F383" s="42">
        <v>29.5</v>
      </c>
      <c r="G383" s="43">
        <v>282.5</v>
      </c>
      <c r="L383" s="39">
        <v>38702</v>
      </c>
      <c r="M383" s="41">
        <v>253</v>
      </c>
      <c r="N383" s="42">
        <v>29.5</v>
      </c>
      <c r="O383" s="43">
        <v>282.5</v>
      </c>
    </row>
    <row r="384" spans="1:15" x14ac:dyDescent="0.2">
      <c r="A384" s="40"/>
      <c r="D384" s="39">
        <v>38703</v>
      </c>
      <c r="E384" s="41">
        <v>13.2</v>
      </c>
      <c r="F384" s="42">
        <v>0</v>
      </c>
      <c r="G384" s="43">
        <v>13.2</v>
      </c>
      <c r="L384" s="39">
        <v>38703</v>
      </c>
      <c r="M384" s="41">
        <v>13.2</v>
      </c>
      <c r="N384" s="42">
        <v>0</v>
      </c>
      <c r="O384" s="43">
        <v>13.2</v>
      </c>
    </row>
    <row r="385" spans="1:15" x14ac:dyDescent="0.2">
      <c r="A385" s="40"/>
      <c r="D385" s="39">
        <v>38704</v>
      </c>
      <c r="E385" s="41">
        <v>44</v>
      </c>
      <c r="F385" s="42">
        <v>0</v>
      </c>
      <c r="G385" s="43">
        <v>44</v>
      </c>
      <c r="L385" s="39">
        <v>38704</v>
      </c>
      <c r="M385" s="41">
        <v>44</v>
      </c>
      <c r="N385" s="42">
        <v>0</v>
      </c>
      <c r="O385" s="43">
        <v>44</v>
      </c>
    </row>
    <row r="386" spans="1:15" x14ac:dyDescent="0.2">
      <c r="A386" s="40"/>
      <c r="D386" s="39">
        <v>38705</v>
      </c>
      <c r="E386" s="41">
        <v>17.600000000000001</v>
      </c>
      <c r="F386" s="42">
        <v>0</v>
      </c>
      <c r="G386" s="43">
        <v>17.600000000000001</v>
      </c>
      <c r="L386" s="39">
        <v>38705</v>
      </c>
      <c r="M386" s="41">
        <v>17.600000000000001</v>
      </c>
      <c r="N386" s="42">
        <v>0</v>
      </c>
      <c r="O386" s="43">
        <v>17.600000000000001</v>
      </c>
    </row>
    <row r="387" spans="1:15" x14ac:dyDescent="0.2">
      <c r="A387" s="40"/>
      <c r="D387" s="39">
        <v>38706</v>
      </c>
      <c r="E387" s="41">
        <v>99.44</v>
      </c>
      <c r="F387" s="42">
        <v>0</v>
      </c>
      <c r="G387" s="43">
        <v>99.44</v>
      </c>
      <c r="L387" s="39">
        <v>38706</v>
      </c>
      <c r="M387" s="41">
        <v>99.44</v>
      </c>
      <c r="N387" s="42">
        <v>0</v>
      </c>
      <c r="O387" s="43">
        <v>99.44</v>
      </c>
    </row>
    <row r="388" spans="1:15" x14ac:dyDescent="0.2">
      <c r="A388" s="40"/>
      <c r="D388" s="39">
        <v>38707</v>
      </c>
      <c r="E388" s="41">
        <v>127.6</v>
      </c>
      <c r="F388" s="42">
        <v>0</v>
      </c>
      <c r="G388" s="43">
        <v>127.6</v>
      </c>
      <c r="L388" s="39">
        <v>38707</v>
      </c>
      <c r="M388" s="41">
        <v>127.6</v>
      </c>
      <c r="N388" s="42">
        <v>0</v>
      </c>
      <c r="O388" s="43">
        <v>127.6</v>
      </c>
    </row>
    <row r="389" spans="1:15" x14ac:dyDescent="0.2">
      <c r="A389" s="40"/>
      <c r="D389" s="39">
        <v>38708</v>
      </c>
      <c r="E389" s="41">
        <v>129.57999999999998</v>
      </c>
      <c r="F389" s="42">
        <v>0</v>
      </c>
      <c r="G389" s="43">
        <v>129.57999999999998</v>
      </c>
      <c r="L389" s="39">
        <v>38708</v>
      </c>
      <c r="M389" s="41">
        <v>129.57999999999998</v>
      </c>
      <c r="N389" s="42">
        <v>0</v>
      </c>
      <c r="O389" s="43">
        <v>129.57999999999998</v>
      </c>
    </row>
    <row r="390" spans="1:15" x14ac:dyDescent="0.2">
      <c r="A390" s="40"/>
      <c r="D390" s="39">
        <v>38716</v>
      </c>
      <c r="E390" s="41">
        <v>907.72</v>
      </c>
      <c r="F390" s="42">
        <v>109.14999999999999</v>
      </c>
      <c r="G390" s="43">
        <v>1016.87</v>
      </c>
      <c r="L390" s="39">
        <v>38716</v>
      </c>
      <c r="M390" s="41">
        <v>907.72</v>
      </c>
      <c r="N390" s="42">
        <v>109.14999999999999</v>
      </c>
      <c r="O390" s="43">
        <v>1016.87</v>
      </c>
    </row>
    <row r="391" spans="1:15" x14ac:dyDescent="0.2">
      <c r="A391" s="40"/>
      <c r="D391" s="39">
        <v>38717</v>
      </c>
      <c r="E391" s="41">
        <v>88</v>
      </c>
      <c r="F391" s="42">
        <v>0</v>
      </c>
      <c r="G391" s="43">
        <v>88</v>
      </c>
      <c r="L391" s="39">
        <v>38717</v>
      </c>
      <c r="M391" s="41">
        <v>88</v>
      </c>
      <c r="N391" s="42">
        <v>0</v>
      </c>
      <c r="O391" s="43">
        <v>88</v>
      </c>
    </row>
    <row r="392" spans="1:15" x14ac:dyDescent="0.2">
      <c r="A392" s="40"/>
      <c r="D392" s="39">
        <v>38727</v>
      </c>
      <c r="E392" s="41">
        <v>74.8</v>
      </c>
      <c r="F392" s="42">
        <v>0</v>
      </c>
      <c r="G392" s="43">
        <v>74.8</v>
      </c>
      <c r="L392" s="39">
        <v>38727</v>
      </c>
      <c r="M392" s="41">
        <v>74.8</v>
      </c>
      <c r="N392" s="42">
        <v>0</v>
      </c>
      <c r="O392" s="43">
        <v>74.8</v>
      </c>
    </row>
    <row r="393" spans="1:15" x14ac:dyDescent="0.2">
      <c r="A393" s="40"/>
      <c r="D393" s="39">
        <v>38729</v>
      </c>
      <c r="E393" s="41">
        <v>70.400000000000006</v>
      </c>
      <c r="F393" s="42">
        <v>0</v>
      </c>
      <c r="G393" s="43">
        <v>70.400000000000006</v>
      </c>
      <c r="L393" s="39">
        <v>38729</v>
      </c>
      <c r="M393" s="41">
        <v>70.400000000000006</v>
      </c>
      <c r="N393" s="42">
        <v>0</v>
      </c>
      <c r="O393" s="43">
        <v>70.400000000000006</v>
      </c>
    </row>
    <row r="394" spans="1:15" x14ac:dyDescent="0.2">
      <c r="A394" s="40"/>
      <c r="D394" s="39">
        <v>38730</v>
      </c>
      <c r="E394" s="41">
        <v>33.264000000000003</v>
      </c>
      <c r="F394" s="42">
        <v>0</v>
      </c>
      <c r="G394" s="43">
        <v>33.264000000000003</v>
      </c>
      <c r="L394" s="39">
        <v>38730</v>
      </c>
      <c r="M394" s="41">
        <v>33.264000000000003</v>
      </c>
      <c r="N394" s="42">
        <v>0</v>
      </c>
      <c r="O394" s="43">
        <v>33.264000000000003</v>
      </c>
    </row>
    <row r="395" spans="1:15" x14ac:dyDescent="0.2">
      <c r="A395" s="40"/>
      <c r="D395" s="39">
        <v>38734</v>
      </c>
      <c r="E395" s="41">
        <v>358.11599999999999</v>
      </c>
      <c r="F395" s="42">
        <v>0</v>
      </c>
      <c r="G395" s="43">
        <v>358.11599999999999</v>
      </c>
      <c r="L395" s="39">
        <v>38734</v>
      </c>
      <c r="M395" s="41">
        <v>358.11599999999999</v>
      </c>
      <c r="N395" s="42">
        <v>0</v>
      </c>
      <c r="O395" s="43">
        <v>358.11599999999999</v>
      </c>
    </row>
    <row r="396" spans="1:15" x14ac:dyDescent="0.2">
      <c r="A396" s="40"/>
      <c r="D396" s="39">
        <v>38736</v>
      </c>
      <c r="E396" s="41">
        <v>26.4</v>
      </c>
      <c r="F396" s="42">
        <v>0</v>
      </c>
      <c r="G396" s="43">
        <v>26.4</v>
      </c>
      <c r="L396" s="39">
        <v>38736</v>
      </c>
      <c r="M396" s="41">
        <v>26.4</v>
      </c>
      <c r="N396" s="42">
        <v>0</v>
      </c>
      <c r="O396" s="43">
        <v>26.4</v>
      </c>
    </row>
    <row r="397" spans="1:15" x14ac:dyDescent="0.2">
      <c r="A397" s="40"/>
      <c r="D397" s="39">
        <v>38737</v>
      </c>
      <c r="E397" s="41">
        <v>1415.568</v>
      </c>
      <c r="F397" s="42">
        <v>67.849999999999994</v>
      </c>
      <c r="G397" s="43">
        <v>1483.4180000000001</v>
      </c>
      <c r="L397" s="39">
        <v>38737</v>
      </c>
      <c r="M397" s="41">
        <v>1415.568</v>
      </c>
      <c r="N397" s="42">
        <v>67.849999999999994</v>
      </c>
      <c r="O397" s="43">
        <v>1483.4180000000001</v>
      </c>
    </row>
    <row r="398" spans="1:15" x14ac:dyDescent="0.2">
      <c r="A398" s="40"/>
      <c r="D398" s="39">
        <v>38738</v>
      </c>
      <c r="E398" s="41">
        <v>911.68</v>
      </c>
      <c r="F398" s="42">
        <v>0</v>
      </c>
      <c r="G398" s="43">
        <v>911.68</v>
      </c>
      <c r="L398" s="39">
        <v>38738</v>
      </c>
      <c r="M398" s="41">
        <v>911.68</v>
      </c>
      <c r="N398" s="42">
        <v>0</v>
      </c>
      <c r="O398" s="43">
        <v>911.68</v>
      </c>
    </row>
    <row r="399" spans="1:15" x14ac:dyDescent="0.2">
      <c r="A399" s="40"/>
      <c r="D399" s="39">
        <v>38740</v>
      </c>
      <c r="E399" s="41">
        <v>776.16</v>
      </c>
      <c r="F399" s="42">
        <v>0</v>
      </c>
      <c r="G399" s="43">
        <v>776.16</v>
      </c>
      <c r="L399" s="39">
        <v>38740</v>
      </c>
      <c r="M399" s="41">
        <v>776.16</v>
      </c>
      <c r="N399" s="42">
        <v>0</v>
      </c>
      <c r="O399" s="43">
        <v>776.16</v>
      </c>
    </row>
    <row r="400" spans="1:15" x14ac:dyDescent="0.2">
      <c r="A400" s="40"/>
      <c r="D400" s="39">
        <v>38741</v>
      </c>
      <c r="E400" s="41">
        <v>259.82</v>
      </c>
      <c r="F400" s="42">
        <v>0</v>
      </c>
      <c r="G400" s="43">
        <v>259.82</v>
      </c>
      <c r="L400" s="39">
        <v>38741</v>
      </c>
      <c r="M400" s="41">
        <v>259.82</v>
      </c>
      <c r="N400" s="42">
        <v>0</v>
      </c>
      <c r="O400" s="43">
        <v>259.82</v>
      </c>
    </row>
    <row r="401" spans="1:15" x14ac:dyDescent="0.2">
      <c r="A401" s="40"/>
      <c r="D401" s="39">
        <v>38747</v>
      </c>
      <c r="E401" s="41">
        <v>466.84000000000003</v>
      </c>
      <c r="F401" s="42">
        <v>0</v>
      </c>
      <c r="G401" s="43">
        <v>466.84000000000003</v>
      </c>
      <c r="L401" s="39">
        <v>38747</v>
      </c>
      <c r="M401" s="41">
        <v>466.84000000000003</v>
      </c>
      <c r="N401" s="42">
        <v>0</v>
      </c>
      <c r="O401" s="43">
        <v>466.84000000000003</v>
      </c>
    </row>
    <row r="402" spans="1:15" x14ac:dyDescent="0.2">
      <c r="A402" s="40"/>
      <c r="D402" s="39">
        <v>38748</v>
      </c>
      <c r="E402" s="41">
        <v>70.400000000000006</v>
      </c>
      <c r="F402" s="42">
        <v>0</v>
      </c>
      <c r="G402" s="43">
        <v>70.400000000000006</v>
      </c>
      <c r="L402" s="39">
        <v>38748</v>
      </c>
      <c r="M402" s="41">
        <v>70.400000000000006</v>
      </c>
      <c r="N402" s="42">
        <v>0</v>
      </c>
      <c r="O402" s="43">
        <v>70.400000000000006</v>
      </c>
    </row>
    <row r="403" spans="1:15" x14ac:dyDescent="0.2">
      <c r="A403" s="40"/>
      <c r="D403" s="39">
        <v>38750</v>
      </c>
      <c r="E403" s="41">
        <v>26.4</v>
      </c>
      <c r="F403" s="42">
        <v>0</v>
      </c>
      <c r="G403" s="43">
        <v>26.4</v>
      </c>
      <c r="L403" s="39">
        <v>38750</v>
      </c>
      <c r="M403" s="41">
        <v>26.4</v>
      </c>
      <c r="N403" s="42">
        <v>0</v>
      </c>
      <c r="O403" s="43">
        <v>26.4</v>
      </c>
    </row>
    <row r="404" spans="1:15" x14ac:dyDescent="0.2">
      <c r="A404" s="40"/>
      <c r="D404" s="39">
        <v>38751</v>
      </c>
      <c r="E404" s="41">
        <v>46.2</v>
      </c>
      <c r="F404" s="42">
        <v>0</v>
      </c>
      <c r="G404" s="43">
        <v>46.2</v>
      </c>
      <c r="L404" s="39">
        <v>38751</v>
      </c>
      <c r="M404" s="41">
        <v>46.2</v>
      </c>
      <c r="N404" s="42">
        <v>0</v>
      </c>
      <c r="O404" s="43">
        <v>46.2</v>
      </c>
    </row>
    <row r="405" spans="1:15" x14ac:dyDescent="0.2">
      <c r="A405" s="40"/>
      <c r="D405" s="39">
        <v>38754</v>
      </c>
      <c r="E405" s="41">
        <v>27.72</v>
      </c>
      <c r="F405" s="42">
        <v>0</v>
      </c>
      <c r="G405" s="43">
        <v>27.72</v>
      </c>
      <c r="L405" s="39">
        <v>38754</v>
      </c>
      <c r="M405" s="41">
        <v>27.72</v>
      </c>
      <c r="N405" s="42">
        <v>0</v>
      </c>
      <c r="O405" s="43">
        <v>27.72</v>
      </c>
    </row>
    <row r="406" spans="1:15" x14ac:dyDescent="0.2">
      <c r="A406" s="40"/>
      <c r="D406" s="39">
        <v>38755</v>
      </c>
      <c r="E406" s="41">
        <v>138.6</v>
      </c>
      <c r="F406" s="42">
        <v>0</v>
      </c>
      <c r="G406" s="43">
        <v>138.6</v>
      </c>
      <c r="L406" s="39">
        <v>38755</v>
      </c>
      <c r="M406" s="41">
        <v>138.6</v>
      </c>
      <c r="N406" s="42">
        <v>0</v>
      </c>
      <c r="O406" s="43">
        <v>138.6</v>
      </c>
    </row>
    <row r="407" spans="1:15" x14ac:dyDescent="0.2">
      <c r="A407" s="40"/>
      <c r="D407" s="39">
        <v>38757</v>
      </c>
      <c r="E407" s="41">
        <v>317.89999999999998</v>
      </c>
      <c r="F407" s="42">
        <v>103.25</v>
      </c>
      <c r="G407" s="43">
        <v>421.15</v>
      </c>
      <c r="L407" s="39">
        <v>38757</v>
      </c>
      <c r="M407" s="41">
        <v>317.89999999999998</v>
      </c>
      <c r="N407" s="42">
        <v>103.25</v>
      </c>
      <c r="O407" s="43">
        <v>421.15</v>
      </c>
    </row>
    <row r="408" spans="1:15" x14ac:dyDescent="0.2">
      <c r="A408" s="40"/>
      <c r="D408" s="39">
        <v>38758</v>
      </c>
      <c r="E408" s="41">
        <v>124.608</v>
      </c>
      <c r="F408" s="42">
        <v>0</v>
      </c>
      <c r="G408" s="43">
        <v>124.608</v>
      </c>
      <c r="L408" s="39">
        <v>38758</v>
      </c>
      <c r="M408" s="41">
        <v>124.608</v>
      </c>
      <c r="N408" s="42">
        <v>0</v>
      </c>
      <c r="O408" s="43">
        <v>124.608</v>
      </c>
    </row>
    <row r="409" spans="1:15" x14ac:dyDescent="0.2">
      <c r="A409" s="40"/>
      <c r="D409" s="39">
        <v>38759</v>
      </c>
      <c r="E409" s="41">
        <v>160.6</v>
      </c>
      <c r="F409" s="42">
        <v>59</v>
      </c>
      <c r="G409" s="43">
        <v>219.6</v>
      </c>
      <c r="L409" s="39">
        <v>38759</v>
      </c>
      <c r="M409" s="41">
        <v>160.6</v>
      </c>
      <c r="N409" s="42">
        <v>59</v>
      </c>
      <c r="O409" s="43">
        <v>219.6</v>
      </c>
    </row>
    <row r="410" spans="1:15" x14ac:dyDescent="0.2">
      <c r="A410" s="40"/>
      <c r="D410" s="39">
        <v>38761</v>
      </c>
      <c r="E410" s="41">
        <v>188.49600000000001</v>
      </c>
      <c r="F410" s="42">
        <v>0</v>
      </c>
      <c r="G410" s="43">
        <v>188.49600000000001</v>
      </c>
      <c r="L410" s="39">
        <v>38761</v>
      </c>
      <c r="M410" s="41">
        <v>188.49600000000001</v>
      </c>
      <c r="N410" s="42">
        <v>0</v>
      </c>
      <c r="O410" s="43">
        <v>188.49600000000001</v>
      </c>
    </row>
    <row r="411" spans="1:15" x14ac:dyDescent="0.2">
      <c r="A411" s="40"/>
      <c r="D411" s="39">
        <v>38763</v>
      </c>
      <c r="E411" s="41">
        <v>423.5</v>
      </c>
      <c r="F411" s="42">
        <v>73.75</v>
      </c>
      <c r="G411" s="43">
        <v>497.25000000000006</v>
      </c>
      <c r="L411" s="39">
        <v>38763</v>
      </c>
      <c r="M411" s="41">
        <v>423.5</v>
      </c>
      <c r="N411" s="42">
        <v>73.75</v>
      </c>
      <c r="O411" s="43">
        <v>497.25000000000006</v>
      </c>
    </row>
    <row r="412" spans="1:15" x14ac:dyDescent="0.2">
      <c r="A412" s="40"/>
      <c r="D412" s="39">
        <v>38764</v>
      </c>
      <c r="E412" s="41">
        <v>2949.5840000000003</v>
      </c>
      <c r="F412" s="42">
        <v>106.2</v>
      </c>
      <c r="G412" s="43">
        <v>3055.7840000000006</v>
      </c>
      <c r="L412" s="39">
        <v>38764</v>
      </c>
      <c r="M412" s="41">
        <v>2949.5840000000003</v>
      </c>
      <c r="N412" s="42">
        <v>106.2</v>
      </c>
      <c r="O412" s="43">
        <v>3055.7840000000006</v>
      </c>
    </row>
    <row r="413" spans="1:15" x14ac:dyDescent="0.2">
      <c r="A413" s="40"/>
      <c r="D413" s="39">
        <v>38765</v>
      </c>
      <c r="E413" s="41">
        <v>263.12</v>
      </c>
      <c r="F413" s="42">
        <v>29.5</v>
      </c>
      <c r="G413" s="43">
        <v>292.62</v>
      </c>
      <c r="L413" s="39">
        <v>38765</v>
      </c>
      <c r="M413" s="41">
        <v>263.12</v>
      </c>
      <c r="N413" s="42">
        <v>29.5</v>
      </c>
      <c r="O413" s="43">
        <v>292.62</v>
      </c>
    </row>
    <row r="414" spans="1:15" x14ac:dyDescent="0.2">
      <c r="A414" s="40"/>
      <c r="D414" s="39">
        <v>38768</v>
      </c>
      <c r="E414" s="41">
        <v>230.56</v>
      </c>
      <c r="F414" s="42">
        <v>0</v>
      </c>
      <c r="G414" s="43">
        <v>230.56</v>
      </c>
      <c r="L414" s="39">
        <v>38768</v>
      </c>
      <c r="M414" s="41">
        <v>230.56</v>
      </c>
      <c r="N414" s="42">
        <v>0</v>
      </c>
      <c r="O414" s="43">
        <v>230.56</v>
      </c>
    </row>
    <row r="415" spans="1:15" x14ac:dyDescent="0.2">
      <c r="A415" s="40"/>
      <c r="D415" s="39">
        <v>38772</v>
      </c>
      <c r="E415" s="41">
        <v>92.4</v>
      </c>
      <c r="F415" s="42">
        <v>0</v>
      </c>
      <c r="G415" s="43">
        <v>92.4</v>
      </c>
      <c r="L415" s="39">
        <v>38772</v>
      </c>
      <c r="M415" s="41">
        <v>92.4</v>
      </c>
      <c r="N415" s="42">
        <v>0</v>
      </c>
      <c r="O415" s="43">
        <v>92.4</v>
      </c>
    </row>
    <row r="416" spans="1:15" x14ac:dyDescent="0.2">
      <c r="A416" s="40"/>
      <c r="D416" s="39">
        <v>38774</v>
      </c>
      <c r="E416" s="41">
        <v>138.6</v>
      </c>
      <c r="F416" s="42">
        <v>0</v>
      </c>
      <c r="G416" s="43">
        <v>138.6</v>
      </c>
      <c r="L416" s="39">
        <v>38774</v>
      </c>
      <c r="M416" s="41">
        <v>138.6</v>
      </c>
      <c r="N416" s="42">
        <v>0</v>
      </c>
      <c r="O416" s="43">
        <v>138.6</v>
      </c>
    </row>
    <row r="417" spans="1:15" x14ac:dyDescent="0.2">
      <c r="A417" s="40"/>
      <c r="D417" s="39">
        <v>38775</v>
      </c>
      <c r="E417" s="41">
        <v>24.2</v>
      </c>
      <c r="F417" s="42">
        <v>0</v>
      </c>
      <c r="G417" s="43">
        <v>24.2</v>
      </c>
      <c r="L417" s="39">
        <v>38775</v>
      </c>
      <c r="M417" s="41">
        <v>24.2</v>
      </c>
      <c r="N417" s="42">
        <v>0</v>
      </c>
      <c r="O417" s="43">
        <v>24.2</v>
      </c>
    </row>
    <row r="418" spans="1:15" x14ac:dyDescent="0.2">
      <c r="A418" s="40"/>
      <c r="D418" s="39">
        <v>38777</v>
      </c>
      <c r="E418" s="41">
        <v>28.6</v>
      </c>
      <c r="F418" s="42">
        <v>0</v>
      </c>
      <c r="G418" s="43">
        <v>28.6</v>
      </c>
      <c r="L418" s="39">
        <v>38777</v>
      </c>
      <c r="M418" s="41">
        <v>28.6</v>
      </c>
      <c r="N418" s="42">
        <v>0</v>
      </c>
      <c r="O418" s="43">
        <v>28.6</v>
      </c>
    </row>
    <row r="419" spans="1:15" x14ac:dyDescent="0.2">
      <c r="A419" s="40"/>
      <c r="D419" s="39">
        <v>38778</v>
      </c>
      <c r="E419" s="41">
        <v>412.5</v>
      </c>
      <c r="F419" s="42">
        <v>0</v>
      </c>
      <c r="G419" s="43">
        <v>412.5</v>
      </c>
      <c r="L419" s="39">
        <v>38778</v>
      </c>
      <c r="M419" s="41">
        <v>412.5</v>
      </c>
      <c r="N419" s="42">
        <v>0</v>
      </c>
      <c r="O419" s="43">
        <v>412.5</v>
      </c>
    </row>
    <row r="420" spans="1:15" x14ac:dyDescent="0.2">
      <c r="A420" s="40"/>
      <c r="D420" s="39">
        <v>38779</v>
      </c>
      <c r="E420" s="41">
        <v>40.26</v>
      </c>
      <c r="F420" s="42">
        <v>0</v>
      </c>
      <c r="G420" s="43">
        <v>40.26</v>
      </c>
      <c r="L420" s="39">
        <v>38779</v>
      </c>
      <c r="M420" s="41">
        <v>40.26</v>
      </c>
      <c r="N420" s="42">
        <v>0</v>
      </c>
      <c r="O420" s="43">
        <v>40.26</v>
      </c>
    </row>
    <row r="421" spans="1:15" x14ac:dyDescent="0.2">
      <c r="A421" s="40"/>
      <c r="D421" s="39">
        <v>38780</v>
      </c>
      <c r="E421" s="41">
        <v>17.600000000000001</v>
      </c>
      <c r="F421" s="42">
        <v>0</v>
      </c>
      <c r="G421" s="43">
        <v>17.600000000000001</v>
      </c>
      <c r="L421" s="39">
        <v>38780</v>
      </c>
      <c r="M421" s="41">
        <v>17.600000000000001</v>
      </c>
      <c r="N421" s="42">
        <v>0</v>
      </c>
      <c r="O421" s="43">
        <v>17.600000000000001</v>
      </c>
    </row>
    <row r="422" spans="1:15" x14ac:dyDescent="0.2">
      <c r="A422" s="40"/>
      <c r="D422" s="39">
        <v>38782</v>
      </c>
      <c r="E422" s="41">
        <v>1796.74</v>
      </c>
      <c r="F422" s="42">
        <v>41.3</v>
      </c>
      <c r="G422" s="43">
        <v>1838.04</v>
      </c>
      <c r="L422" s="39">
        <v>38782</v>
      </c>
      <c r="M422" s="41">
        <v>1796.74</v>
      </c>
      <c r="N422" s="42">
        <v>41.3</v>
      </c>
      <c r="O422" s="43">
        <v>1838.04</v>
      </c>
    </row>
    <row r="423" spans="1:15" x14ac:dyDescent="0.2">
      <c r="A423" s="40"/>
      <c r="D423" s="39">
        <v>38783</v>
      </c>
      <c r="E423" s="41">
        <v>81.84</v>
      </c>
      <c r="F423" s="42">
        <v>23.599999999999998</v>
      </c>
      <c r="G423" s="43">
        <v>105.44</v>
      </c>
      <c r="L423" s="39">
        <v>38783</v>
      </c>
      <c r="M423" s="41">
        <v>81.84</v>
      </c>
      <c r="N423" s="42">
        <v>23.599999999999998</v>
      </c>
      <c r="O423" s="43">
        <v>105.44</v>
      </c>
    </row>
    <row r="424" spans="1:15" x14ac:dyDescent="0.2">
      <c r="A424" s="40"/>
      <c r="D424" s="39">
        <v>38784</v>
      </c>
      <c r="E424" s="41">
        <v>20.239999999999998</v>
      </c>
      <c r="F424" s="42">
        <v>0</v>
      </c>
      <c r="G424" s="43">
        <v>20.239999999999998</v>
      </c>
      <c r="L424" s="39">
        <v>38784</v>
      </c>
      <c r="M424" s="41">
        <v>20.239999999999998</v>
      </c>
      <c r="N424" s="42">
        <v>0</v>
      </c>
      <c r="O424" s="43">
        <v>20.239999999999998</v>
      </c>
    </row>
    <row r="425" spans="1:15" x14ac:dyDescent="0.2">
      <c r="A425" s="40"/>
      <c r="D425" s="39">
        <v>38786</v>
      </c>
      <c r="E425" s="41">
        <v>17.600000000000001</v>
      </c>
      <c r="F425" s="42">
        <v>0</v>
      </c>
      <c r="G425" s="43">
        <v>17.600000000000001</v>
      </c>
      <c r="L425" s="39">
        <v>38786</v>
      </c>
      <c r="M425" s="41">
        <v>17.600000000000001</v>
      </c>
      <c r="N425" s="42">
        <v>0</v>
      </c>
      <c r="O425" s="43">
        <v>17.600000000000001</v>
      </c>
    </row>
    <row r="426" spans="1:15" x14ac:dyDescent="0.2">
      <c r="A426" s="40"/>
      <c r="D426" s="39">
        <v>38792</v>
      </c>
      <c r="E426" s="41">
        <v>1205.1600000000001</v>
      </c>
      <c r="F426" s="42">
        <v>17.7</v>
      </c>
      <c r="G426" s="43">
        <v>1222.8600000000001</v>
      </c>
      <c r="L426" s="39">
        <v>38792</v>
      </c>
      <c r="M426" s="41">
        <v>1205.1600000000001</v>
      </c>
      <c r="N426" s="42">
        <v>17.7</v>
      </c>
      <c r="O426" s="43">
        <v>1222.8600000000001</v>
      </c>
    </row>
    <row r="427" spans="1:15" x14ac:dyDescent="0.2">
      <c r="A427" s="40"/>
      <c r="D427" s="39">
        <v>38794</v>
      </c>
      <c r="E427" s="41">
        <v>28.6</v>
      </c>
      <c r="F427" s="42">
        <v>0</v>
      </c>
      <c r="G427" s="43">
        <v>28.6</v>
      </c>
      <c r="L427" s="39">
        <v>38794</v>
      </c>
      <c r="M427" s="41">
        <v>28.6</v>
      </c>
      <c r="N427" s="42">
        <v>0</v>
      </c>
      <c r="O427" s="43">
        <v>28.6</v>
      </c>
    </row>
    <row r="428" spans="1:15" x14ac:dyDescent="0.2">
      <c r="A428" s="40"/>
      <c r="D428" s="39">
        <v>38799</v>
      </c>
      <c r="E428" s="41">
        <v>241.12</v>
      </c>
      <c r="F428" s="42">
        <v>11.799999999999999</v>
      </c>
      <c r="G428" s="43">
        <v>252.92</v>
      </c>
      <c r="L428" s="39">
        <v>38799</v>
      </c>
      <c r="M428" s="41">
        <v>241.12</v>
      </c>
      <c r="N428" s="42">
        <v>11.799999999999999</v>
      </c>
      <c r="O428" s="43">
        <v>252.92</v>
      </c>
    </row>
    <row r="429" spans="1:15" x14ac:dyDescent="0.2">
      <c r="A429" s="40"/>
      <c r="D429" s="39">
        <v>38800</v>
      </c>
      <c r="E429" s="41">
        <v>98.472000000000008</v>
      </c>
      <c r="F429" s="42">
        <v>0</v>
      </c>
      <c r="G429" s="43">
        <v>98.472000000000008</v>
      </c>
      <c r="L429" s="39">
        <v>38800</v>
      </c>
      <c r="M429" s="41">
        <v>98.472000000000008</v>
      </c>
      <c r="N429" s="42">
        <v>0</v>
      </c>
      <c r="O429" s="43">
        <v>98.472000000000008</v>
      </c>
    </row>
    <row r="430" spans="1:15" x14ac:dyDescent="0.2">
      <c r="A430" s="40"/>
      <c r="D430" s="39">
        <v>38802</v>
      </c>
      <c r="E430" s="41">
        <v>253</v>
      </c>
      <c r="F430" s="42">
        <v>118</v>
      </c>
      <c r="G430" s="43">
        <v>371</v>
      </c>
      <c r="L430" s="39">
        <v>38802</v>
      </c>
      <c r="M430" s="41">
        <v>253</v>
      </c>
      <c r="N430" s="42">
        <v>118</v>
      </c>
      <c r="O430" s="43">
        <v>371</v>
      </c>
    </row>
    <row r="431" spans="1:15" x14ac:dyDescent="0.2">
      <c r="A431" s="40"/>
      <c r="D431" s="39">
        <v>38803</v>
      </c>
      <c r="E431" s="41">
        <v>8.8000000000000007</v>
      </c>
      <c r="F431" s="42">
        <v>0</v>
      </c>
      <c r="G431" s="43">
        <v>8.8000000000000007</v>
      </c>
      <c r="L431" s="39">
        <v>38803</v>
      </c>
      <c r="M431" s="41">
        <v>8.8000000000000007</v>
      </c>
      <c r="N431" s="42">
        <v>0</v>
      </c>
      <c r="O431" s="43">
        <v>8.8000000000000007</v>
      </c>
    </row>
    <row r="432" spans="1:15" x14ac:dyDescent="0.2">
      <c r="A432" s="40"/>
      <c r="D432" s="39">
        <v>38804</v>
      </c>
      <c r="E432" s="41">
        <v>39.6</v>
      </c>
      <c r="F432" s="42">
        <v>0</v>
      </c>
      <c r="G432" s="43">
        <v>39.6</v>
      </c>
      <c r="L432" s="39">
        <v>38804</v>
      </c>
      <c r="M432" s="41">
        <v>39.6</v>
      </c>
      <c r="N432" s="42">
        <v>0</v>
      </c>
      <c r="O432" s="43">
        <v>39.6</v>
      </c>
    </row>
    <row r="433" spans="1:15" x14ac:dyDescent="0.2">
      <c r="A433" s="40"/>
      <c r="D433" s="39">
        <v>39041</v>
      </c>
      <c r="E433" s="41">
        <v>17.600000000000001</v>
      </c>
      <c r="F433" s="42">
        <v>0</v>
      </c>
      <c r="G433" s="43">
        <v>17.600000000000001</v>
      </c>
      <c r="L433" s="39">
        <v>39041</v>
      </c>
      <c r="M433" s="41">
        <v>17.600000000000001</v>
      </c>
      <c r="N433" s="42">
        <v>0</v>
      </c>
      <c r="O433" s="43">
        <v>17.600000000000001</v>
      </c>
    </row>
    <row r="434" spans="1:15" x14ac:dyDescent="0.2">
      <c r="A434" s="40"/>
      <c r="D434" s="39">
        <v>39042</v>
      </c>
      <c r="E434" s="41">
        <v>159.06</v>
      </c>
      <c r="F434" s="42">
        <v>0</v>
      </c>
      <c r="G434" s="43">
        <v>159.06</v>
      </c>
      <c r="L434" s="39">
        <v>39042</v>
      </c>
      <c r="M434" s="41">
        <v>159.06</v>
      </c>
      <c r="N434" s="42">
        <v>0</v>
      </c>
      <c r="O434" s="43">
        <v>159.06</v>
      </c>
    </row>
    <row r="435" spans="1:15" x14ac:dyDescent="0.2">
      <c r="A435" s="40"/>
      <c r="D435" s="39">
        <v>39043</v>
      </c>
      <c r="E435" s="41">
        <v>73.7</v>
      </c>
      <c r="F435" s="42">
        <v>0</v>
      </c>
      <c r="G435" s="43">
        <v>73.7</v>
      </c>
      <c r="L435" s="39">
        <v>39043</v>
      </c>
      <c r="M435" s="41">
        <v>73.7</v>
      </c>
      <c r="N435" s="42">
        <v>0</v>
      </c>
      <c r="O435" s="43">
        <v>73.7</v>
      </c>
    </row>
    <row r="436" spans="1:15" x14ac:dyDescent="0.2">
      <c r="A436" s="40"/>
      <c r="D436" s="39">
        <v>39045</v>
      </c>
      <c r="E436" s="41">
        <v>81.84</v>
      </c>
      <c r="F436" s="42">
        <v>0</v>
      </c>
      <c r="G436" s="43">
        <v>81.84</v>
      </c>
      <c r="L436" s="39">
        <v>39045</v>
      </c>
      <c r="M436" s="41">
        <v>81.84</v>
      </c>
      <c r="N436" s="42">
        <v>0</v>
      </c>
      <c r="O436" s="43">
        <v>81.84</v>
      </c>
    </row>
    <row r="437" spans="1:15" x14ac:dyDescent="0.2">
      <c r="A437" s="40"/>
      <c r="D437" s="39">
        <v>39051</v>
      </c>
      <c r="E437" s="41">
        <v>422.40000000000003</v>
      </c>
      <c r="F437" s="42">
        <v>0</v>
      </c>
      <c r="G437" s="43">
        <v>422.40000000000003</v>
      </c>
      <c r="L437" s="39">
        <v>39051</v>
      </c>
      <c r="M437" s="41">
        <v>422.40000000000003</v>
      </c>
      <c r="N437" s="42">
        <v>0</v>
      </c>
      <c r="O437" s="43">
        <v>422.40000000000003</v>
      </c>
    </row>
    <row r="438" spans="1:15" x14ac:dyDescent="0.2">
      <c r="A438" s="40"/>
      <c r="D438" s="39">
        <v>39052</v>
      </c>
      <c r="E438" s="41">
        <v>925.1</v>
      </c>
      <c r="F438" s="42">
        <v>0</v>
      </c>
      <c r="G438" s="43">
        <v>925.1</v>
      </c>
      <c r="L438" s="39">
        <v>39052</v>
      </c>
      <c r="M438" s="41">
        <v>925.1</v>
      </c>
      <c r="N438" s="42">
        <v>0</v>
      </c>
      <c r="O438" s="43">
        <v>925.1</v>
      </c>
    </row>
    <row r="439" spans="1:15" x14ac:dyDescent="0.2">
      <c r="A439" s="40"/>
      <c r="D439" s="39">
        <v>39053</v>
      </c>
      <c r="E439" s="41">
        <v>263.56</v>
      </c>
      <c r="F439" s="42">
        <v>0</v>
      </c>
      <c r="G439" s="43">
        <v>263.56</v>
      </c>
      <c r="L439" s="39">
        <v>39053</v>
      </c>
      <c r="M439" s="41">
        <v>263.56</v>
      </c>
      <c r="N439" s="42">
        <v>0</v>
      </c>
      <c r="O439" s="43">
        <v>263.56</v>
      </c>
    </row>
    <row r="440" spans="1:15" x14ac:dyDescent="0.2">
      <c r="A440" s="40"/>
      <c r="D440" s="39">
        <v>39054</v>
      </c>
      <c r="E440" s="41">
        <v>22</v>
      </c>
      <c r="F440" s="42">
        <v>0</v>
      </c>
      <c r="G440" s="43">
        <v>22</v>
      </c>
      <c r="L440" s="39">
        <v>39054</v>
      </c>
      <c r="M440" s="41">
        <v>22</v>
      </c>
      <c r="N440" s="42">
        <v>0</v>
      </c>
      <c r="O440" s="43">
        <v>22</v>
      </c>
    </row>
    <row r="441" spans="1:15" x14ac:dyDescent="0.2">
      <c r="A441" s="40"/>
      <c r="D441" s="39">
        <v>39055</v>
      </c>
      <c r="E441" s="41">
        <v>154.66000000000003</v>
      </c>
      <c r="F441" s="42">
        <v>0</v>
      </c>
      <c r="G441" s="43">
        <v>154.66000000000003</v>
      </c>
      <c r="L441" s="39">
        <v>39055</v>
      </c>
      <c r="M441" s="41">
        <v>154.66000000000003</v>
      </c>
      <c r="N441" s="42">
        <v>0</v>
      </c>
      <c r="O441" s="43">
        <v>154.66000000000003</v>
      </c>
    </row>
    <row r="442" spans="1:15" x14ac:dyDescent="0.2">
      <c r="A442" s="40"/>
      <c r="D442" s="39">
        <v>39056</v>
      </c>
      <c r="E442" s="41">
        <v>552.20000000000005</v>
      </c>
      <c r="F442" s="42">
        <v>61.95</v>
      </c>
      <c r="G442" s="43">
        <v>614.15000000000009</v>
      </c>
      <c r="L442" s="39">
        <v>39056</v>
      </c>
      <c r="M442" s="41">
        <v>552.20000000000005</v>
      </c>
      <c r="N442" s="42">
        <v>61.95</v>
      </c>
      <c r="O442" s="43">
        <v>614.15000000000009</v>
      </c>
    </row>
    <row r="443" spans="1:15" x14ac:dyDescent="0.2">
      <c r="A443" s="40"/>
      <c r="D443" s="39">
        <v>39057</v>
      </c>
      <c r="E443" s="41">
        <v>138.6</v>
      </c>
      <c r="F443" s="42">
        <v>244.85</v>
      </c>
      <c r="G443" s="43">
        <v>383.45</v>
      </c>
      <c r="L443" s="39">
        <v>39057</v>
      </c>
      <c r="M443" s="41">
        <v>138.6</v>
      </c>
      <c r="N443" s="42">
        <v>244.85</v>
      </c>
      <c r="O443" s="43">
        <v>383.45</v>
      </c>
    </row>
    <row r="444" spans="1:15" x14ac:dyDescent="0.2">
      <c r="A444" s="40"/>
      <c r="D444" s="39">
        <v>39060</v>
      </c>
      <c r="E444" s="41">
        <v>13.2</v>
      </c>
      <c r="F444" s="42">
        <v>0</v>
      </c>
      <c r="G444" s="43">
        <v>13.2</v>
      </c>
      <c r="L444" s="39">
        <v>39060</v>
      </c>
      <c r="M444" s="41">
        <v>13.2</v>
      </c>
      <c r="N444" s="42">
        <v>0</v>
      </c>
      <c r="O444" s="43">
        <v>13.2</v>
      </c>
    </row>
    <row r="445" spans="1:15" x14ac:dyDescent="0.2">
      <c r="A445" s="40"/>
      <c r="D445" s="39">
        <v>39064</v>
      </c>
      <c r="E445" s="41">
        <v>4.4000000000000004</v>
      </c>
      <c r="F445" s="42">
        <v>0</v>
      </c>
      <c r="G445" s="43">
        <v>4.4000000000000004</v>
      </c>
      <c r="L445" s="39">
        <v>39064</v>
      </c>
      <c r="M445" s="41">
        <v>4.4000000000000004</v>
      </c>
      <c r="N445" s="42">
        <v>0</v>
      </c>
      <c r="O445" s="43">
        <v>4.4000000000000004</v>
      </c>
    </row>
    <row r="446" spans="1:15" x14ac:dyDescent="0.2">
      <c r="A446" s="40"/>
      <c r="D446" s="39">
        <v>39066</v>
      </c>
      <c r="E446" s="41">
        <v>83.16</v>
      </c>
      <c r="F446" s="42">
        <v>0</v>
      </c>
      <c r="G446" s="43">
        <v>83.16</v>
      </c>
      <c r="L446" s="39">
        <v>39066</v>
      </c>
      <c r="M446" s="41">
        <v>83.16</v>
      </c>
      <c r="N446" s="42">
        <v>0</v>
      </c>
      <c r="O446" s="43">
        <v>83.16</v>
      </c>
    </row>
    <row r="447" spans="1:15" x14ac:dyDescent="0.2">
      <c r="A447" s="40"/>
      <c r="D447" s="39">
        <v>39070</v>
      </c>
      <c r="E447" s="41">
        <v>121.616</v>
      </c>
      <c r="F447" s="42">
        <v>0</v>
      </c>
      <c r="G447" s="43">
        <v>121.616</v>
      </c>
      <c r="L447" s="39">
        <v>39070</v>
      </c>
      <c r="M447" s="41">
        <v>121.616</v>
      </c>
      <c r="N447" s="42">
        <v>0</v>
      </c>
      <c r="O447" s="43">
        <v>121.616</v>
      </c>
    </row>
    <row r="448" spans="1:15" x14ac:dyDescent="0.2">
      <c r="A448" s="40"/>
      <c r="D448" s="39">
        <v>39071</v>
      </c>
      <c r="E448" s="41">
        <v>87.78</v>
      </c>
      <c r="F448" s="42">
        <v>0</v>
      </c>
      <c r="G448" s="43">
        <v>87.78</v>
      </c>
      <c r="L448" s="39">
        <v>39071</v>
      </c>
      <c r="M448" s="41">
        <v>87.78</v>
      </c>
      <c r="N448" s="42">
        <v>0</v>
      </c>
      <c r="O448" s="43">
        <v>87.78</v>
      </c>
    </row>
    <row r="449" spans="1:15" x14ac:dyDescent="0.2">
      <c r="A449" s="40"/>
      <c r="D449" s="39">
        <v>39075</v>
      </c>
      <c r="E449" s="41">
        <v>88</v>
      </c>
      <c r="F449" s="42">
        <v>0</v>
      </c>
      <c r="G449" s="43">
        <v>88</v>
      </c>
      <c r="L449" s="39">
        <v>39075</v>
      </c>
      <c r="M449" s="41">
        <v>88</v>
      </c>
      <c r="N449" s="42">
        <v>0</v>
      </c>
      <c r="O449" s="43">
        <v>88</v>
      </c>
    </row>
    <row r="450" spans="1:15" x14ac:dyDescent="0.2">
      <c r="A450" s="40"/>
      <c r="D450" s="39">
        <v>39078</v>
      </c>
      <c r="E450" s="41">
        <v>17.600000000000001</v>
      </c>
      <c r="F450" s="42">
        <v>0</v>
      </c>
      <c r="G450" s="43">
        <v>17.600000000000001</v>
      </c>
      <c r="L450" s="39">
        <v>39078</v>
      </c>
      <c r="M450" s="41">
        <v>17.600000000000001</v>
      </c>
      <c r="N450" s="42">
        <v>0</v>
      </c>
      <c r="O450" s="43">
        <v>17.600000000000001</v>
      </c>
    </row>
    <row r="451" spans="1:15" x14ac:dyDescent="0.2">
      <c r="A451" s="40"/>
      <c r="D451" s="39">
        <v>39084</v>
      </c>
      <c r="E451" s="41">
        <v>17.600000000000001</v>
      </c>
      <c r="F451" s="42">
        <v>0</v>
      </c>
      <c r="G451" s="43">
        <v>17.600000000000001</v>
      </c>
      <c r="L451" s="39">
        <v>39084</v>
      </c>
      <c r="M451" s="41">
        <v>17.600000000000001</v>
      </c>
      <c r="N451" s="42">
        <v>0</v>
      </c>
      <c r="O451" s="43">
        <v>17.600000000000001</v>
      </c>
    </row>
    <row r="452" spans="1:15" x14ac:dyDescent="0.2">
      <c r="A452" s="40"/>
      <c r="D452" s="39">
        <v>39090</v>
      </c>
      <c r="E452" s="41">
        <v>8.8000000000000007</v>
      </c>
      <c r="F452" s="42">
        <v>0</v>
      </c>
      <c r="G452" s="43">
        <v>8.8000000000000007</v>
      </c>
      <c r="L452" s="39">
        <v>39090</v>
      </c>
      <c r="M452" s="41">
        <v>8.8000000000000007</v>
      </c>
      <c r="N452" s="42">
        <v>0</v>
      </c>
      <c r="O452" s="43">
        <v>8.8000000000000007</v>
      </c>
    </row>
    <row r="453" spans="1:15" x14ac:dyDescent="0.2">
      <c r="A453" s="40"/>
      <c r="D453" s="39">
        <v>39092</v>
      </c>
      <c r="E453" s="41">
        <v>2.2000000000000002</v>
      </c>
      <c r="F453" s="42">
        <v>0</v>
      </c>
      <c r="G453" s="43">
        <v>2.2000000000000002</v>
      </c>
      <c r="L453" s="39">
        <v>39092</v>
      </c>
      <c r="M453" s="41">
        <v>2.2000000000000002</v>
      </c>
      <c r="N453" s="42">
        <v>0</v>
      </c>
      <c r="O453" s="43">
        <v>2.2000000000000002</v>
      </c>
    </row>
    <row r="454" spans="1:15" x14ac:dyDescent="0.2">
      <c r="A454" s="40"/>
      <c r="D454" s="39">
        <v>39094</v>
      </c>
      <c r="E454" s="41">
        <v>121</v>
      </c>
      <c r="F454" s="42">
        <v>17.7</v>
      </c>
      <c r="G454" s="43">
        <v>138.69999999999999</v>
      </c>
      <c r="L454" s="39">
        <v>39094</v>
      </c>
      <c r="M454" s="41">
        <v>121</v>
      </c>
      <c r="N454" s="42">
        <v>17.7</v>
      </c>
      <c r="O454" s="43">
        <v>138.69999999999999</v>
      </c>
    </row>
    <row r="455" spans="1:15" x14ac:dyDescent="0.2">
      <c r="A455" s="40"/>
      <c r="D455" s="39">
        <v>39095</v>
      </c>
      <c r="E455" s="41">
        <v>85.36</v>
      </c>
      <c r="F455" s="42">
        <v>0</v>
      </c>
      <c r="G455" s="43">
        <v>85.36</v>
      </c>
      <c r="L455" s="39">
        <v>39095</v>
      </c>
      <c r="M455" s="41">
        <v>85.36</v>
      </c>
      <c r="N455" s="42">
        <v>0</v>
      </c>
      <c r="O455" s="43">
        <v>85.36</v>
      </c>
    </row>
    <row r="456" spans="1:15" x14ac:dyDescent="0.2">
      <c r="A456" s="40"/>
      <c r="D456" s="39">
        <v>39096</v>
      </c>
      <c r="E456" s="41">
        <v>132</v>
      </c>
      <c r="F456" s="42">
        <v>0</v>
      </c>
      <c r="G456" s="43">
        <v>132</v>
      </c>
      <c r="L456" s="39">
        <v>39096</v>
      </c>
      <c r="M456" s="41">
        <v>132</v>
      </c>
      <c r="N456" s="42">
        <v>0</v>
      </c>
      <c r="O456" s="43">
        <v>132</v>
      </c>
    </row>
    <row r="457" spans="1:15" x14ac:dyDescent="0.2">
      <c r="A457" s="40"/>
      <c r="D457" s="39">
        <v>39097</v>
      </c>
      <c r="E457" s="41">
        <v>983.18</v>
      </c>
      <c r="F457" s="42">
        <v>0</v>
      </c>
      <c r="G457" s="43">
        <v>983.18</v>
      </c>
      <c r="L457" s="39">
        <v>39097</v>
      </c>
      <c r="M457" s="41">
        <v>983.18</v>
      </c>
      <c r="N457" s="42">
        <v>0</v>
      </c>
      <c r="O457" s="43">
        <v>983.18</v>
      </c>
    </row>
    <row r="458" spans="1:15" x14ac:dyDescent="0.2">
      <c r="A458" s="40"/>
      <c r="D458" s="39">
        <v>39098</v>
      </c>
      <c r="E458" s="41">
        <v>330.66</v>
      </c>
      <c r="F458" s="42">
        <v>0</v>
      </c>
      <c r="G458" s="43">
        <v>330.66</v>
      </c>
      <c r="L458" s="39">
        <v>39098</v>
      </c>
      <c r="M458" s="41">
        <v>330.66</v>
      </c>
      <c r="N458" s="42">
        <v>0</v>
      </c>
      <c r="O458" s="43">
        <v>330.66</v>
      </c>
    </row>
    <row r="459" spans="1:15" x14ac:dyDescent="0.2">
      <c r="A459" s="40"/>
      <c r="D459" s="39">
        <v>39099</v>
      </c>
      <c r="E459" s="41">
        <v>114.84</v>
      </c>
      <c r="F459" s="42">
        <v>0</v>
      </c>
      <c r="G459" s="43">
        <v>114.84</v>
      </c>
      <c r="L459" s="39">
        <v>39099</v>
      </c>
      <c r="M459" s="41">
        <v>114.84</v>
      </c>
      <c r="N459" s="42">
        <v>0</v>
      </c>
      <c r="O459" s="43">
        <v>114.84</v>
      </c>
    </row>
    <row r="460" spans="1:15" x14ac:dyDescent="0.2">
      <c r="A460" s="40"/>
      <c r="D460" s="39">
        <v>39100</v>
      </c>
      <c r="E460" s="41">
        <v>239.79999999999998</v>
      </c>
      <c r="F460" s="42">
        <v>73.75</v>
      </c>
      <c r="G460" s="43">
        <v>313.55</v>
      </c>
      <c r="L460" s="39">
        <v>39100</v>
      </c>
      <c r="M460" s="41">
        <v>239.79999999999998</v>
      </c>
      <c r="N460" s="42">
        <v>73.75</v>
      </c>
      <c r="O460" s="43">
        <v>313.55</v>
      </c>
    </row>
    <row r="461" spans="1:15" x14ac:dyDescent="0.2">
      <c r="A461" s="40"/>
      <c r="D461" s="39">
        <v>39101</v>
      </c>
      <c r="E461" s="41">
        <v>186.78</v>
      </c>
      <c r="F461" s="42">
        <v>44.25</v>
      </c>
      <c r="G461" s="43">
        <v>231.03</v>
      </c>
      <c r="L461" s="39">
        <v>39101</v>
      </c>
      <c r="M461" s="41">
        <v>186.78</v>
      </c>
      <c r="N461" s="42">
        <v>44.25</v>
      </c>
      <c r="O461" s="43">
        <v>231.03</v>
      </c>
    </row>
    <row r="462" spans="1:15" x14ac:dyDescent="0.2">
      <c r="A462" s="40"/>
      <c r="D462" s="39">
        <v>39102</v>
      </c>
      <c r="E462" s="41">
        <v>17.600000000000001</v>
      </c>
      <c r="F462" s="42">
        <v>0</v>
      </c>
      <c r="G462" s="43">
        <v>17.600000000000001</v>
      </c>
      <c r="L462" s="39">
        <v>39102</v>
      </c>
      <c r="M462" s="41">
        <v>17.600000000000001</v>
      </c>
      <c r="N462" s="42">
        <v>0</v>
      </c>
      <c r="O462" s="43">
        <v>17.600000000000001</v>
      </c>
    </row>
    <row r="463" spans="1:15" x14ac:dyDescent="0.2">
      <c r="A463" s="40"/>
      <c r="D463" s="39">
        <v>39104</v>
      </c>
      <c r="E463" s="41">
        <v>373.55999999999995</v>
      </c>
      <c r="F463" s="42">
        <v>0</v>
      </c>
      <c r="G463" s="43">
        <v>373.55999999999995</v>
      </c>
      <c r="L463" s="39">
        <v>39104</v>
      </c>
      <c r="M463" s="41">
        <v>373.55999999999995</v>
      </c>
      <c r="N463" s="42">
        <v>0</v>
      </c>
      <c r="O463" s="43">
        <v>373.55999999999995</v>
      </c>
    </row>
    <row r="464" spans="1:15" x14ac:dyDescent="0.2">
      <c r="A464" s="40"/>
      <c r="D464" s="39">
        <v>39105</v>
      </c>
      <c r="E464" s="41">
        <v>847</v>
      </c>
      <c r="F464" s="42">
        <v>0</v>
      </c>
      <c r="G464" s="43">
        <v>847</v>
      </c>
      <c r="L464" s="39">
        <v>39105</v>
      </c>
      <c r="M464" s="41">
        <v>847</v>
      </c>
      <c r="N464" s="42">
        <v>0</v>
      </c>
      <c r="O464" s="43">
        <v>847</v>
      </c>
    </row>
    <row r="465" spans="1:15" x14ac:dyDescent="0.2">
      <c r="A465" s="40"/>
      <c r="D465" s="39">
        <v>39107</v>
      </c>
      <c r="E465" s="41">
        <v>4.4000000000000004</v>
      </c>
      <c r="F465" s="42">
        <v>0</v>
      </c>
      <c r="G465" s="43">
        <v>4.4000000000000004</v>
      </c>
      <c r="L465" s="39">
        <v>39107</v>
      </c>
      <c r="M465" s="41">
        <v>4.4000000000000004</v>
      </c>
      <c r="N465" s="42">
        <v>0</v>
      </c>
      <c r="O465" s="43">
        <v>4.4000000000000004</v>
      </c>
    </row>
    <row r="466" spans="1:15" x14ac:dyDescent="0.2">
      <c r="A466" s="40"/>
      <c r="D466" s="39">
        <v>39108</v>
      </c>
      <c r="E466" s="41">
        <v>90.2</v>
      </c>
      <c r="F466" s="42">
        <v>0</v>
      </c>
      <c r="G466" s="43">
        <v>90.2</v>
      </c>
      <c r="L466" s="39">
        <v>39108</v>
      </c>
      <c r="M466" s="41">
        <v>90.2</v>
      </c>
      <c r="N466" s="42">
        <v>0</v>
      </c>
      <c r="O466" s="43">
        <v>90.2</v>
      </c>
    </row>
    <row r="467" spans="1:15" x14ac:dyDescent="0.2">
      <c r="A467" s="40"/>
      <c r="D467" s="39">
        <v>39109</v>
      </c>
      <c r="E467" s="41">
        <v>6.6</v>
      </c>
      <c r="F467" s="42">
        <v>0</v>
      </c>
      <c r="G467" s="43">
        <v>6.6</v>
      </c>
      <c r="L467" s="39">
        <v>39109</v>
      </c>
      <c r="M467" s="41">
        <v>6.6</v>
      </c>
      <c r="N467" s="42">
        <v>0</v>
      </c>
      <c r="O467" s="43">
        <v>6.6</v>
      </c>
    </row>
    <row r="468" spans="1:15" x14ac:dyDescent="0.2">
      <c r="A468" s="40"/>
      <c r="D468" s="39">
        <v>39111</v>
      </c>
      <c r="E468" s="41">
        <v>802.56</v>
      </c>
      <c r="F468" s="42">
        <v>244.85</v>
      </c>
      <c r="G468" s="43">
        <v>1047.4099999999999</v>
      </c>
      <c r="L468" s="39">
        <v>39111</v>
      </c>
      <c r="M468" s="41">
        <v>802.56</v>
      </c>
      <c r="N468" s="42">
        <v>244.85</v>
      </c>
      <c r="O468" s="43">
        <v>1047.4099999999999</v>
      </c>
    </row>
    <row r="469" spans="1:15" x14ac:dyDescent="0.2">
      <c r="A469" s="40"/>
      <c r="D469" s="39">
        <v>39112</v>
      </c>
      <c r="E469" s="41">
        <v>763.84</v>
      </c>
      <c r="F469" s="42">
        <v>651.94999999999993</v>
      </c>
      <c r="G469" s="43">
        <v>1415.79</v>
      </c>
      <c r="L469" s="39">
        <v>39112</v>
      </c>
      <c r="M469" s="41">
        <v>763.84</v>
      </c>
      <c r="N469" s="42">
        <v>651.94999999999993</v>
      </c>
      <c r="O469" s="43">
        <v>1415.79</v>
      </c>
    </row>
    <row r="470" spans="1:15" x14ac:dyDescent="0.2">
      <c r="A470" s="40"/>
      <c r="D470" s="39">
        <v>39113</v>
      </c>
      <c r="E470" s="41">
        <v>55</v>
      </c>
      <c r="F470" s="42">
        <v>38.349999999999994</v>
      </c>
      <c r="G470" s="43">
        <v>93.35</v>
      </c>
      <c r="L470" s="39">
        <v>39113</v>
      </c>
      <c r="M470" s="41">
        <v>55</v>
      </c>
      <c r="N470" s="42">
        <v>38.349999999999994</v>
      </c>
      <c r="O470" s="43">
        <v>93.35</v>
      </c>
    </row>
    <row r="471" spans="1:15" x14ac:dyDescent="0.2">
      <c r="A471" s="40"/>
      <c r="D471" s="39">
        <v>39114</v>
      </c>
      <c r="E471" s="41">
        <v>160.16</v>
      </c>
      <c r="F471" s="42">
        <v>88.5</v>
      </c>
      <c r="G471" s="43">
        <v>248.66</v>
      </c>
      <c r="L471" s="39">
        <v>39114</v>
      </c>
      <c r="M471" s="41">
        <v>160.16</v>
      </c>
      <c r="N471" s="42">
        <v>88.5</v>
      </c>
      <c r="O471" s="43">
        <v>248.66</v>
      </c>
    </row>
    <row r="472" spans="1:15" x14ac:dyDescent="0.2">
      <c r="A472" s="40"/>
      <c r="D472" s="39">
        <v>39115</v>
      </c>
      <c r="E472" s="41">
        <v>52.8</v>
      </c>
      <c r="F472" s="42">
        <v>0</v>
      </c>
      <c r="G472" s="43">
        <v>52.8</v>
      </c>
      <c r="L472" s="39">
        <v>39115</v>
      </c>
      <c r="M472" s="41">
        <v>52.8</v>
      </c>
      <c r="N472" s="42">
        <v>0</v>
      </c>
      <c r="O472" s="43">
        <v>52.8</v>
      </c>
    </row>
    <row r="473" spans="1:15" x14ac:dyDescent="0.2">
      <c r="A473" s="40"/>
      <c r="D473" s="39">
        <v>39117</v>
      </c>
      <c r="E473" s="41">
        <v>77</v>
      </c>
      <c r="F473" s="42">
        <v>0</v>
      </c>
      <c r="G473" s="43">
        <v>77</v>
      </c>
      <c r="L473" s="39">
        <v>39117</v>
      </c>
      <c r="M473" s="41">
        <v>77</v>
      </c>
      <c r="N473" s="42">
        <v>0</v>
      </c>
      <c r="O473" s="43">
        <v>77</v>
      </c>
    </row>
    <row r="474" spans="1:15" x14ac:dyDescent="0.2">
      <c r="A474" s="40"/>
      <c r="D474" s="39">
        <v>39118</v>
      </c>
      <c r="E474" s="41">
        <v>25.96</v>
      </c>
      <c r="F474" s="42">
        <v>0</v>
      </c>
      <c r="G474" s="43">
        <v>25.96</v>
      </c>
      <c r="L474" s="39">
        <v>39118</v>
      </c>
      <c r="M474" s="41">
        <v>25.96</v>
      </c>
      <c r="N474" s="42">
        <v>0</v>
      </c>
      <c r="O474" s="43">
        <v>25.96</v>
      </c>
    </row>
    <row r="475" spans="1:15" x14ac:dyDescent="0.2">
      <c r="A475" s="40"/>
      <c r="D475" s="39">
        <v>39119</v>
      </c>
      <c r="E475" s="41">
        <v>509.52</v>
      </c>
      <c r="F475" s="42">
        <v>0</v>
      </c>
      <c r="G475" s="43">
        <v>509.52</v>
      </c>
      <c r="L475" s="39">
        <v>39119</v>
      </c>
      <c r="M475" s="41">
        <v>509.52</v>
      </c>
      <c r="N475" s="42">
        <v>0</v>
      </c>
      <c r="O475" s="43">
        <v>509.52</v>
      </c>
    </row>
    <row r="476" spans="1:15" x14ac:dyDescent="0.2">
      <c r="A476" s="40"/>
      <c r="D476" s="39">
        <v>39120</v>
      </c>
      <c r="E476" s="41">
        <v>391.16</v>
      </c>
      <c r="F476" s="42">
        <v>0</v>
      </c>
      <c r="G476" s="43">
        <v>391.16</v>
      </c>
      <c r="L476" s="39">
        <v>39120</v>
      </c>
      <c r="M476" s="41">
        <v>391.16</v>
      </c>
      <c r="N476" s="42">
        <v>0</v>
      </c>
      <c r="O476" s="43">
        <v>391.16</v>
      </c>
    </row>
    <row r="477" spans="1:15" x14ac:dyDescent="0.2">
      <c r="A477" s="40"/>
      <c r="D477" s="39">
        <v>39125</v>
      </c>
      <c r="E477" s="41">
        <v>818.40000000000009</v>
      </c>
      <c r="F477" s="42">
        <v>29.5</v>
      </c>
      <c r="G477" s="43">
        <v>847.90000000000009</v>
      </c>
      <c r="L477" s="39">
        <v>39125</v>
      </c>
      <c r="M477" s="41">
        <v>818.40000000000009</v>
      </c>
      <c r="N477" s="42">
        <v>29.5</v>
      </c>
      <c r="O477" s="43">
        <v>847.90000000000009</v>
      </c>
    </row>
    <row r="478" spans="1:15" x14ac:dyDescent="0.2">
      <c r="A478" s="40"/>
      <c r="D478" s="39">
        <v>39126</v>
      </c>
      <c r="E478" s="41">
        <v>1305.48</v>
      </c>
      <c r="F478" s="42">
        <v>53.099999999999994</v>
      </c>
      <c r="G478" s="43">
        <v>1358.58</v>
      </c>
      <c r="L478" s="39">
        <v>39126</v>
      </c>
      <c r="M478" s="41">
        <v>1305.48</v>
      </c>
      <c r="N478" s="42">
        <v>53.099999999999994</v>
      </c>
      <c r="O478" s="43">
        <v>1358.58</v>
      </c>
    </row>
    <row r="479" spans="1:15" x14ac:dyDescent="0.2">
      <c r="A479" s="40"/>
      <c r="D479" s="39">
        <v>39127</v>
      </c>
      <c r="E479" s="41">
        <v>19.8</v>
      </c>
      <c r="F479" s="42">
        <v>0</v>
      </c>
      <c r="G479" s="43">
        <v>19.8</v>
      </c>
      <c r="L479" s="39">
        <v>39127</v>
      </c>
      <c r="M479" s="41">
        <v>19.8</v>
      </c>
      <c r="N479" s="42">
        <v>0</v>
      </c>
      <c r="O479" s="43">
        <v>19.8</v>
      </c>
    </row>
    <row r="480" spans="1:15" x14ac:dyDescent="0.2">
      <c r="A480" s="40"/>
      <c r="D480" s="39">
        <v>39128</v>
      </c>
      <c r="E480" s="41">
        <v>4.4000000000000004</v>
      </c>
      <c r="F480" s="42">
        <v>0</v>
      </c>
      <c r="G480" s="43">
        <v>4.4000000000000004</v>
      </c>
      <c r="L480" s="39">
        <v>39128</v>
      </c>
      <c r="M480" s="41">
        <v>4.4000000000000004</v>
      </c>
      <c r="N480" s="42">
        <v>0</v>
      </c>
      <c r="O480" s="43">
        <v>4.4000000000000004</v>
      </c>
    </row>
    <row r="481" spans="1:15" x14ac:dyDescent="0.2">
      <c r="A481" s="40"/>
      <c r="D481" s="39">
        <v>39133</v>
      </c>
      <c r="E481" s="41">
        <v>98.12</v>
      </c>
      <c r="F481" s="42">
        <v>0</v>
      </c>
      <c r="G481" s="43">
        <v>98.12</v>
      </c>
      <c r="L481" s="39">
        <v>39133</v>
      </c>
      <c r="M481" s="41">
        <v>98.12</v>
      </c>
      <c r="N481" s="42">
        <v>0</v>
      </c>
      <c r="O481" s="43">
        <v>98.12</v>
      </c>
    </row>
    <row r="482" spans="1:15" x14ac:dyDescent="0.2">
      <c r="A482" s="40"/>
      <c r="D482" s="39">
        <v>39134</v>
      </c>
      <c r="E482" s="41">
        <v>407.44</v>
      </c>
      <c r="F482" s="42">
        <v>0</v>
      </c>
      <c r="G482" s="43">
        <v>407.44</v>
      </c>
      <c r="L482" s="39">
        <v>39134</v>
      </c>
      <c r="M482" s="41">
        <v>407.44</v>
      </c>
      <c r="N482" s="42">
        <v>0</v>
      </c>
      <c r="O482" s="43">
        <v>407.44</v>
      </c>
    </row>
    <row r="483" spans="1:15" x14ac:dyDescent="0.2">
      <c r="A483" s="40"/>
      <c r="D483" s="39">
        <v>39137</v>
      </c>
      <c r="E483" s="41">
        <v>0</v>
      </c>
      <c r="F483" s="42">
        <v>38.35</v>
      </c>
      <c r="G483" s="43">
        <v>38.35</v>
      </c>
      <c r="L483" s="39">
        <v>39137</v>
      </c>
      <c r="M483" s="41">
        <v>0</v>
      </c>
      <c r="N483" s="42">
        <v>38.35</v>
      </c>
      <c r="O483" s="43">
        <v>38.35</v>
      </c>
    </row>
    <row r="484" spans="1:15" x14ac:dyDescent="0.2">
      <c r="A484" s="40"/>
      <c r="D484" s="39">
        <v>39139</v>
      </c>
      <c r="E484" s="41">
        <v>156.63999999999999</v>
      </c>
      <c r="F484" s="42">
        <v>0</v>
      </c>
      <c r="G484" s="43">
        <v>156.63999999999999</v>
      </c>
      <c r="L484" s="39">
        <v>39139</v>
      </c>
      <c r="M484" s="41">
        <v>156.63999999999999</v>
      </c>
      <c r="N484" s="42">
        <v>0</v>
      </c>
      <c r="O484" s="43">
        <v>156.63999999999999</v>
      </c>
    </row>
    <row r="485" spans="1:15" x14ac:dyDescent="0.2">
      <c r="A485" s="40"/>
      <c r="D485" s="39">
        <v>39140</v>
      </c>
      <c r="E485" s="41">
        <v>558.36</v>
      </c>
      <c r="F485" s="42">
        <v>47.199999999999996</v>
      </c>
      <c r="G485" s="43">
        <v>605.55999999999995</v>
      </c>
      <c r="L485" s="39">
        <v>39140</v>
      </c>
      <c r="M485" s="41">
        <v>558.36</v>
      </c>
      <c r="N485" s="42">
        <v>47.199999999999996</v>
      </c>
      <c r="O485" s="43">
        <v>605.55999999999995</v>
      </c>
    </row>
    <row r="486" spans="1:15" x14ac:dyDescent="0.2">
      <c r="A486" s="40"/>
      <c r="D486" s="39">
        <v>39141</v>
      </c>
      <c r="E486" s="41">
        <v>338.8</v>
      </c>
      <c r="F486" s="42">
        <v>0</v>
      </c>
      <c r="G486" s="43">
        <v>338.8</v>
      </c>
      <c r="L486" s="39">
        <v>39141</v>
      </c>
      <c r="M486" s="41">
        <v>338.8</v>
      </c>
      <c r="N486" s="42">
        <v>0</v>
      </c>
      <c r="O486" s="43">
        <v>338.8</v>
      </c>
    </row>
    <row r="487" spans="1:15" x14ac:dyDescent="0.2">
      <c r="A487" s="40"/>
      <c r="D487" s="39">
        <v>39142</v>
      </c>
      <c r="E487" s="41">
        <v>721.77600000000007</v>
      </c>
      <c r="F487" s="42">
        <v>67.849999999999994</v>
      </c>
      <c r="G487" s="43">
        <v>789.62600000000009</v>
      </c>
      <c r="L487" s="39">
        <v>39142</v>
      </c>
      <c r="M487" s="41">
        <v>721.77600000000007</v>
      </c>
      <c r="N487" s="42">
        <v>67.849999999999994</v>
      </c>
      <c r="O487" s="43">
        <v>789.62600000000009</v>
      </c>
    </row>
    <row r="488" spans="1:15" x14ac:dyDescent="0.2">
      <c r="A488" s="40"/>
      <c r="D488" s="39">
        <v>39143</v>
      </c>
      <c r="E488" s="41">
        <v>124.08</v>
      </c>
      <c r="F488" s="42">
        <v>5.8999999999999995</v>
      </c>
      <c r="G488" s="43">
        <v>129.98000000000002</v>
      </c>
      <c r="L488" s="39">
        <v>39143</v>
      </c>
      <c r="M488" s="41">
        <v>124.08</v>
      </c>
      <c r="N488" s="42">
        <v>5.8999999999999995</v>
      </c>
      <c r="O488" s="43">
        <v>129.98000000000002</v>
      </c>
    </row>
    <row r="489" spans="1:15" x14ac:dyDescent="0.2">
      <c r="A489" s="40"/>
      <c r="D489" s="39">
        <v>39144</v>
      </c>
      <c r="E489" s="41">
        <v>67.583999999999989</v>
      </c>
      <c r="F489" s="42">
        <v>73.75</v>
      </c>
      <c r="G489" s="43">
        <v>141.334</v>
      </c>
      <c r="L489" s="39">
        <v>39144</v>
      </c>
      <c r="M489" s="41">
        <v>67.583999999999989</v>
      </c>
      <c r="N489" s="42">
        <v>73.75</v>
      </c>
      <c r="O489" s="43">
        <v>141.334</v>
      </c>
    </row>
    <row r="490" spans="1:15" x14ac:dyDescent="0.2">
      <c r="A490" s="40"/>
      <c r="D490" s="39">
        <v>39147</v>
      </c>
      <c r="E490" s="41">
        <v>586.96</v>
      </c>
      <c r="F490" s="42">
        <v>398.25</v>
      </c>
      <c r="G490" s="43">
        <v>985.21</v>
      </c>
      <c r="L490" s="39">
        <v>39147</v>
      </c>
      <c r="M490" s="41">
        <v>586.96</v>
      </c>
      <c r="N490" s="42">
        <v>398.25</v>
      </c>
      <c r="O490" s="43">
        <v>985.21</v>
      </c>
    </row>
    <row r="491" spans="1:15" x14ac:dyDescent="0.2">
      <c r="A491" s="40"/>
      <c r="D491" s="39">
        <v>39148</v>
      </c>
      <c r="E491" s="41">
        <v>540.31999999999994</v>
      </c>
      <c r="F491" s="42">
        <v>70.8</v>
      </c>
      <c r="G491" s="43">
        <v>611.11999999999989</v>
      </c>
      <c r="L491" s="39">
        <v>39148</v>
      </c>
      <c r="M491" s="41">
        <v>540.31999999999994</v>
      </c>
      <c r="N491" s="42">
        <v>70.8</v>
      </c>
      <c r="O491" s="43">
        <v>611.11999999999989</v>
      </c>
    </row>
    <row r="492" spans="1:15" x14ac:dyDescent="0.2">
      <c r="A492" s="40"/>
      <c r="D492" s="39">
        <v>39150</v>
      </c>
      <c r="E492" s="41">
        <v>30.8</v>
      </c>
      <c r="F492" s="42">
        <v>0</v>
      </c>
      <c r="G492" s="43">
        <v>30.8</v>
      </c>
      <c r="L492" s="39">
        <v>39150</v>
      </c>
      <c r="M492" s="41">
        <v>30.8</v>
      </c>
      <c r="N492" s="42">
        <v>0</v>
      </c>
      <c r="O492" s="43">
        <v>30.8</v>
      </c>
    </row>
    <row r="493" spans="1:15" x14ac:dyDescent="0.2">
      <c r="A493" s="40"/>
      <c r="D493" s="39">
        <v>39157</v>
      </c>
      <c r="E493" s="41">
        <v>108.24</v>
      </c>
      <c r="F493" s="42">
        <v>0</v>
      </c>
      <c r="G493" s="43">
        <v>108.24</v>
      </c>
      <c r="L493" s="39">
        <v>39157</v>
      </c>
      <c r="M493" s="41">
        <v>108.24</v>
      </c>
      <c r="N493" s="42">
        <v>0</v>
      </c>
      <c r="O493" s="43">
        <v>108.24</v>
      </c>
    </row>
    <row r="494" spans="1:15" x14ac:dyDescent="0.2">
      <c r="A494" s="40"/>
      <c r="D494" s="39">
        <v>39158</v>
      </c>
      <c r="E494" s="41">
        <v>17.600000000000001</v>
      </c>
      <c r="F494" s="42">
        <v>0</v>
      </c>
      <c r="G494" s="43">
        <v>17.600000000000001</v>
      </c>
      <c r="L494" s="39">
        <v>39158</v>
      </c>
      <c r="M494" s="41">
        <v>17.600000000000001</v>
      </c>
      <c r="N494" s="42">
        <v>0</v>
      </c>
      <c r="O494" s="43">
        <v>17.600000000000001</v>
      </c>
    </row>
    <row r="495" spans="1:15" x14ac:dyDescent="0.2">
      <c r="A495" s="40"/>
      <c r="D495" s="39">
        <v>39180</v>
      </c>
      <c r="E495" s="41">
        <v>83.16</v>
      </c>
      <c r="F495" s="42">
        <v>0</v>
      </c>
      <c r="G495" s="43">
        <v>83.16</v>
      </c>
      <c r="L495" s="39">
        <v>39180</v>
      </c>
      <c r="M495" s="41">
        <v>83.16</v>
      </c>
      <c r="N495" s="42">
        <v>0</v>
      </c>
      <c r="O495" s="43">
        <v>83.16</v>
      </c>
    </row>
    <row r="496" spans="1:15" x14ac:dyDescent="0.2">
      <c r="A496" s="40"/>
      <c r="D496" s="39">
        <v>39182</v>
      </c>
      <c r="E496" s="41">
        <v>79.2</v>
      </c>
      <c r="F496" s="42">
        <v>0</v>
      </c>
      <c r="G496" s="43">
        <v>79.2</v>
      </c>
      <c r="L496" s="39">
        <v>39182</v>
      </c>
      <c r="M496" s="41">
        <v>79.2</v>
      </c>
      <c r="N496" s="42">
        <v>0</v>
      </c>
      <c r="O496" s="43">
        <v>79.2</v>
      </c>
    </row>
    <row r="497" spans="1:15" x14ac:dyDescent="0.2">
      <c r="A497" s="40"/>
      <c r="D497" s="39">
        <v>39183</v>
      </c>
      <c r="E497" s="41">
        <v>281.60000000000002</v>
      </c>
      <c r="F497" s="42">
        <v>174.05</v>
      </c>
      <c r="G497" s="43">
        <v>455.65</v>
      </c>
      <c r="L497" s="39">
        <v>39183</v>
      </c>
      <c r="M497" s="41">
        <v>281.60000000000002</v>
      </c>
      <c r="N497" s="42">
        <v>174.05</v>
      </c>
      <c r="O497" s="43">
        <v>455.65</v>
      </c>
    </row>
    <row r="498" spans="1:15" x14ac:dyDescent="0.2">
      <c r="A498" s="40"/>
      <c r="D498" s="39">
        <v>39184</v>
      </c>
      <c r="E498" s="41">
        <v>638.44000000000005</v>
      </c>
      <c r="F498" s="42">
        <v>0</v>
      </c>
      <c r="G498" s="43">
        <v>638.44000000000005</v>
      </c>
      <c r="L498" s="39">
        <v>39184</v>
      </c>
      <c r="M498" s="41">
        <v>638.44000000000005</v>
      </c>
      <c r="N498" s="42">
        <v>0</v>
      </c>
      <c r="O498" s="43">
        <v>638.44000000000005</v>
      </c>
    </row>
    <row r="499" spans="1:15" x14ac:dyDescent="0.2">
      <c r="A499" s="40"/>
    </row>
    <row r="500" spans="1:15" x14ac:dyDescent="0.2">
      <c r="A500" s="40"/>
    </row>
    <row r="501" spans="1:15" x14ac:dyDescent="0.2">
      <c r="A501" s="40"/>
    </row>
    <row r="502" spans="1:15" x14ac:dyDescent="0.2">
      <c r="A502" s="40"/>
    </row>
    <row r="503" spans="1:15" x14ac:dyDescent="0.2">
      <c r="A503" s="40"/>
    </row>
    <row r="504" spans="1:15" x14ac:dyDescent="0.2">
      <c r="A504" s="40"/>
    </row>
    <row r="505" spans="1:15" x14ac:dyDescent="0.2">
      <c r="A505" s="40"/>
    </row>
    <row r="506" spans="1:15" x14ac:dyDescent="0.2">
      <c r="A506" s="40"/>
    </row>
    <row r="507" spans="1:15" x14ac:dyDescent="0.2">
      <c r="A507" s="40"/>
    </row>
    <row r="508" spans="1:15" x14ac:dyDescent="0.2">
      <c r="A508" s="40"/>
    </row>
    <row r="509" spans="1:15" x14ac:dyDescent="0.2">
      <c r="A509" s="40"/>
    </row>
    <row r="510" spans="1:15" x14ac:dyDescent="0.2">
      <c r="A510" s="40"/>
    </row>
    <row r="511" spans="1:15" x14ac:dyDescent="0.2">
      <c r="A511" s="40"/>
    </row>
    <row r="512" spans="1:15" x14ac:dyDescent="0.2">
      <c r="A512" s="40"/>
    </row>
    <row r="513" spans="1:1" x14ac:dyDescent="0.2">
      <c r="A513" s="40"/>
    </row>
    <row r="514" spans="1:1" x14ac:dyDescent="0.2">
      <c r="A514" s="40"/>
    </row>
    <row r="515" spans="1:1" x14ac:dyDescent="0.2">
      <c r="A515" s="40"/>
    </row>
    <row r="516" spans="1:1" x14ac:dyDescent="0.2">
      <c r="A516" s="40"/>
    </row>
    <row r="517" spans="1:1" x14ac:dyDescent="0.2">
      <c r="A517" s="40"/>
    </row>
    <row r="518" spans="1:1" x14ac:dyDescent="0.2">
      <c r="A518" s="40"/>
    </row>
    <row r="519" spans="1:1" x14ac:dyDescent="0.2">
      <c r="A519" s="40"/>
    </row>
    <row r="520" spans="1:1" x14ac:dyDescent="0.2">
      <c r="A520" s="40"/>
    </row>
    <row r="521" spans="1:1" x14ac:dyDescent="0.2">
      <c r="A521" s="40"/>
    </row>
    <row r="522" spans="1:1" x14ac:dyDescent="0.2">
      <c r="A522" s="40"/>
    </row>
    <row r="523" spans="1:1" x14ac:dyDescent="0.2">
      <c r="A523" s="40"/>
    </row>
    <row r="524" spans="1:1" x14ac:dyDescent="0.2">
      <c r="A524" s="40"/>
    </row>
    <row r="525" spans="1:1" x14ac:dyDescent="0.2">
      <c r="A525" s="40"/>
    </row>
    <row r="526" spans="1:1" x14ac:dyDescent="0.2">
      <c r="A526" s="40"/>
    </row>
    <row r="527" spans="1:1" x14ac:dyDescent="0.2">
      <c r="A527" s="40"/>
    </row>
    <row r="528" spans="1:1" x14ac:dyDescent="0.2">
      <c r="A528" s="40"/>
    </row>
    <row r="529" spans="1:1" x14ac:dyDescent="0.2">
      <c r="A529" s="40"/>
    </row>
    <row r="530" spans="1:1" x14ac:dyDescent="0.2">
      <c r="A530" s="40"/>
    </row>
    <row r="531" spans="1:1" x14ac:dyDescent="0.2">
      <c r="A531" s="40"/>
    </row>
    <row r="532" spans="1:1" x14ac:dyDescent="0.2">
      <c r="A532" s="40"/>
    </row>
    <row r="533" spans="1:1" x14ac:dyDescent="0.2">
      <c r="A533" s="40"/>
    </row>
    <row r="534" spans="1:1" x14ac:dyDescent="0.2">
      <c r="A534" s="40"/>
    </row>
    <row r="535" spans="1:1" x14ac:dyDescent="0.2">
      <c r="A535" s="40"/>
    </row>
    <row r="536" spans="1:1" x14ac:dyDescent="0.2">
      <c r="A536" s="40"/>
    </row>
    <row r="537" spans="1:1" x14ac:dyDescent="0.2">
      <c r="A537" s="40"/>
    </row>
    <row r="538" spans="1:1" x14ac:dyDescent="0.2">
      <c r="A538" s="40"/>
    </row>
    <row r="539" spans="1:1" x14ac:dyDescent="0.2">
      <c r="A539" s="40"/>
    </row>
    <row r="540" spans="1:1" x14ac:dyDescent="0.2">
      <c r="A540" s="40"/>
    </row>
    <row r="541" spans="1:1" x14ac:dyDescent="0.2">
      <c r="A541" s="40"/>
    </row>
    <row r="542" spans="1:1" x14ac:dyDescent="0.2">
      <c r="A542" s="40"/>
    </row>
    <row r="543" spans="1:1" x14ac:dyDescent="0.2">
      <c r="A543" s="40"/>
    </row>
    <row r="544" spans="1:1" x14ac:dyDescent="0.2">
      <c r="A544" s="40"/>
    </row>
    <row r="545" spans="1:1" x14ac:dyDescent="0.2">
      <c r="A545" s="40"/>
    </row>
    <row r="546" spans="1:1" x14ac:dyDescent="0.2">
      <c r="A546" s="40"/>
    </row>
    <row r="547" spans="1:1" x14ac:dyDescent="0.2">
      <c r="A547" s="40"/>
    </row>
    <row r="548" spans="1:1" x14ac:dyDescent="0.2">
      <c r="A548" s="40"/>
    </row>
    <row r="549" spans="1:1" x14ac:dyDescent="0.2">
      <c r="A549" s="40"/>
    </row>
    <row r="550" spans="1:1" x14ac:dyDescent="0.2">
      <c r="A550" s="40"/>
    </row>
    <row r="551" spans="1:1" x14ac:dyDescent="0.2">
      <c r="A551" s="40"/>
    </row>
    <row r="552" spans="1:1" x14ac:dyDescent="0.2">
      <c r="A552" s="40"/>
    </row>
    <row r="553" spans="1:1" x14ac:dyDescent="0.2">
      <c r="A553" s="40"/>
    </row>
    <row r="554" spans="1:1" x14ac:dyDescent="0.2">
      <c r="A554" s="40"/>
    </row>
    <row r="555" spans="1:1" x14ac:dyDescent="0.2">
      <c r="A555" s="40"/>
    </row>
    <row r="556" spans="1:1" x14ac:dyDescent="0.2">
      <c r="A556" s="40"/>
    </row>
    <row r="557" spans="1:1" x14ac:dyDescent="0.2">
      <c r="A557" s="40"/>
    </row>
    <row r="558" spans="1:1" x14ac:dyDescent="0.2">
      <c r="A558" s="40"/>
    </row>
    <row r="559" spans="1:1" x14ac:dyDescent="0.2">
      <c r="A559" s="40"/>
    </row>
    <row r="560" spans="1:1" x14ac:dyDescent="0.2">
      <c r="A560" s="40"/>
    </row>
    <row r="561" spans="1:1" x14ac:dyDescent="0.2">
      <c r="A561" s="40"/>
    </row>
    <row r="562" spans="1:1" x14ac:dyDescent="0.2">
      <c r="A562" s="40"/>
    </row>
    <row r="563" spans="1:1" x14ac:dyDescent="0.2">
      <c r="A563" s="40"/>
    </row>
    <row r="564" spans="1:1" x14ac:dyDescent="0.2">
      <c r="A564" s="40"/>
    </row>
    <row r="565" spans="1:1" x14ac:dyDescent="0.2">
      <c r="A565" s="40"/>
    </row>
    <row r="566" spans="1:1" x14ac:dyDescent="0.2">
      <c r="A566" s="40"/>
    </row>
    <row r="567" spans="1:1" x14ac:dyDescent="0.2">
      <c r="A567" s="40"/>
    </row>
    <row r="568" spans="1:1" x14ac:dyDescent="0.2">
      <c r="A568" s="40"/>
    </row>
    <row r="569" spans="1:1" x14ac:dyDescent="0.2">
      <c r="A569" s="40"/>
    </row>
    <row r="570" spans="1:1" x14ac:dyDescent="0.2">
      <c r="A570" s="40"/>
    </row>
    <row r="571" spans="1:1" x14ac:dyDescent="0.2">
      <c r="A571" s="40"/>
    </row>
    <row r="572" spans="1:1" x14ac:dyDescent="0.2">
      <c r="A572" s="40"/>
    </row>
    <row r="573" spans="1:1" x14ac:dyDescent="0.2">
      <c r="A573" s="40"/>
    </row>
    <row r="574" spans="1:1" x14ac:dyDescent="0.2">
      <c r="A574" s="40"/>
    </row>
    <row r="575" spans="1:1" x14ac:dyDescent="0.2">
      <c r="A575" s="40"/>
    </row>
    <row r="576" spans="1:1" x14ac:dyDescent="0.2">
      <c r="A576" s="40"/>
    </row>
    <row r="577" spans="1:1" x14ac:dyDescent="0.2">
      <c r="A577" s="40"/>
    </row>
    <row r="578" spans="1:1" x14ac:dyDescent="0.2">
      <c r="A578" s="40"/>
    </row>
    <row r="579" spans="1:1" x14ac:dyDescent="0.2">
      <c r="A579" s="40"/>
    </row>
    <row r="580" spans="1:1" x14ac:dyDescent="0.2">
      <c r="A580" s="40"/>
    </row>
    <row r="581" spans="1:1" x14ac:dyDescent="0.2">
      <c r="A581" s="40"/>
    </row>
    <row r="582" spans="1:1" x14ac:dyDescent="0.2">
      <c r="A582" s="40"/>
    </row>
    <row r="583" spans="1:1" x14ac:dyDescent="0.2">
      <c r="A583" s="40"/>
    </row>
    <row r="584" spans="1:1" x14ac:dyDescent="0.2">
      <c r="A584" s="40"/>
    </row>
    <row r="585" spans="1:1" x14ac:dyDescent="0.2">
      <c r="A585" s="40"/>
    </row>
    <row r="586" spans="1:1" x14ac:dyDescent="0.2">
      <c r="A586" s="40"/>
    </row>
    <row r="587" spans="1:1" x14ac:dyDescent="0.2">
      <c r="A587" s="40"/>
    </row>
    <row r="588" spans="1:1" x14ac:dyDescent="0.2">
      <c r="A588" s="40"/>
    </row>
    <row r="589" spans="1:1" x14ac:dyDescent="0.2">
      <c r="A589" s="40"/>
    </row>
    <row r="590" spans="1:1" x14ac:dyDescent="0.2">
      <c r="A590" s="40"/>
    </row>
    <row r="591" spans="1:1" x14ac:dyDescent="0.2">
      <c r="A591" s="40"/>
    </row>
    <row r="592" spans="1:1" x14ac:dyDescent="0.2">
      <c r="A592" s="40"/>
    </row>
    <row r="593" spans="1:1" x14ac:dyDescent="0.2">
      <c r="A593" s="40"/>
    </row>
    <row r="594" spans="1:1" x14ac:dyDescent="0.2">
      <c r="A594" s="40"/>
    </row>
    <row r="595" spans="1:1" x14ac:dyDescent="0.2">
      <c r="A595" s="40"/>
    </row>
    <row r="596" spans="1:1" x14ac:dyDescent="0.2">
      <c r="A596" s="40"/>
    </row>
    <row r="597" spans="1:1" x14ac:dyDescent="0.2">
      <c r="A597" s="40"/>
    </row>
    <row r="598" spans="1:1" x14ac:dyDescent="0.2">
      <c r="A598" s="40"/>
    </row>
    <row r="599" spans="1:1" x14ac:dyDescent="0.2">
      <c r="A599" s="40"/>
    </row>
    <row r="600" spans="1:1" x14ac:dyDescent="0.2">
      <c r="A600" s="40"/>
    </row>
    <row r="601" spans="1:1" x14ac:dyDescent="0.2">
      <c r="A601" s="40"/>
    </row>
    <row r="602" spans="1:1" x14ac:dyDescent="0.2">
      <c r="A602" s="40"/>
    </row>
    <row r="603" spans="1:1" x14ac:dyDescent="0.2">
      <c r="A603" s="40"/>
    </row>
    <row r="604" spans="1:1" x14ac:dyDescent="0.2">
      <c r="A604" s="40"/>
    </row>
    <row r="605" spans="1:1" x14ac:dyDescent="0.2">
      <c r="A605" s="40"/>
    </row>
    <row r="606" spans="1:1" x14ac:dyDescent="0.2">
      <c r="A606" s="40"/>
    </row>
    <row r="607" spans="1:1" x14ac:dyDescent="0.2">
      <c r="A607" s="40"/>
    </row>
    <row r="608" spans="1:1" x14ac:dyDescent="0.2">
      <c r="A608" s="40"/>
    </row>
    <row r="609" spans="1:1" x14ac:dyDescent="0.2">
      <c r="A609" s="40"/>
    </row>
    <row r="610" spans="1:1" x14ac:dyDescent="0.2">
      <c r="A610" s="40"/>
    </row>
    <row r="611" spans="1:1" x14ac:dyDescent="0.2">
      <c r="A611" s="40"/>
    </row>
    <row r="612" spans="1:1" x14ac:dyDescent="0.2">
      <c r="A612" s="40"/>
    </row>
    <row r="613" spans="1:1" x14ac:dyDescent="0.2">
      <c r="A613" s="40"/>
    </row>
    <row r="614" spans="1:1" x14ac:dyDescent="0.2">
      <c r="A614" s="40"/>
    </row>
    <row r="615" spans="1:1" x14ac:dyDescent="0.2">
      <c r="A615" s="40"/>
    </row>
    <row r="616" spans="1:1" x14ac:dyDescent="0.2">
      <c r="A616" s="40"/>
    </row>
    <row r="617" spans="1:1" x14ac:dyDescent="0.2">
      <c r="A617" s="40"/>
    </row>
    <row r="618" spans="1:1" x14ac:dyDescent="0.2">
      <c r="A618" s="40"/>
    </row>
    <row r="619" spans="1:1" x14ac:dyDescent="0.2">
      <c r="A619" s="40"/>
    </row>
    <row r="620" spans="1:1" x14ac:dyDescent="0.2">
      <c r="A620" s="40"/>
    </row>
    <row r="621" spans="1:1" x14ac:dyDescent="0.2">
      <c r="A621" s="40"/>
    </row>
    <row r="622" spans="1:1" x14ac:dyDescent="0.2">
      <c r="A622" s="40"/>
    </row>
    <row r="623" spans="1:1" x14ac:dyDescent="0.2">
      <c r="A623" s="40"/>
    </row>
    <row r="624" spans="1:1" x14ac:dyDescent="0.2">
      <c r="A624" s="40"/>
    </row>
    <row r="625" spans="1:1" x14ac:dyDescent="0.2">
      <c r="A625" s="40"/>
    </row>
    <row r="626" spans="1:1" x14ac:dyDescent="0.2">
      <c r="A626" s="40"/>
    </row>
    <row r="627" spans="1:1" x14ac:dyDescent="0.2">
      <c r="A627" s="40"/>
    </row>
    <row r="628" spans="1:1" x14ac:dyDescent="0.2">
      <c r="A628" s="40"/>
    </row>
    <row r="629" spans="1:1" x14ac:dyDescent="0.2">
      <c r="A629" s="40"/>
    </row>
    <row r="630" spans="1:1" x14ac:dyDescent="0.2">
      <c r="A630" s="40"/>
    </row>
    <row r="631" spans="1:1" x14ac:dyDescent="0.2">
      <c r="A631" s="40"/>
    </row>
    <row r="632" spans="1:1" x14ac:dyDescent="0.2">
      <c r="A632" s="40"/>
    </row>
    <row r="633" spans="1:1" x14ac:dyDescent="0.2">
      <c r="A633" s="40"/>
    </row>
    <row r="634" spans="1:1" x14ac:dyDescent="0.2">
      <c r="A634" s="40"/>
    </row>
    <row r="635" spans="1:1" x14ac:dyDescent="0.2">
      <c r="A635" s="40"/>
    </row>
    <row r="636" spans="1:1" x14ac:dyDescent="0.2">
      <c r="A636" s="40"/>
    </row>
    <row r="637" spans="1:1" x14ac:dyDescent="0.2">
      <c r="A637" s="40"/>
    </row>
    <row r="638" spans="1:1" x14ac:dyDescent="0.2">
      <c r="A638" s="40"/>
    </row>
    <row r="639" spans="1:1" x14ac:dyDescent="0.2">
      <c r="A639" s="40"/>
    </row>
    <row r="640" spans="1:1" x14ac:dyDescent="0.2">
      <c r="A640" s="40"/>
    </row>
    <row r="641" spans="1:1" x14ac:dyDescent="0.2">
      <c r="A641" s="40"/>
    </row>
    <row r="642" spans="1:1" x14ac:dyDescent="0.2">
      <c r="A642" s="40"/>
    </row>
    <row r="643" spans="1:1" x14ac:dyDescent="0.2">
      <c r="A643" s="40"/>
    </row>
    <row r="644" spans="1:1" x14ac:dyDescent="0.2">
      <c r="A644" s="40"/>
    </row>
    <row r="645" spans="1:1" x14ac:dyDescent="0.2">
      <c r="A645" s="40"/>
    </row>
    <row r="646" spans="1:1" x14ac:dyDescent="0.2">
      <c r="A646" s="40"/>
    </row>
    <row r="647" spans="1:1" x14ac:dyDescent="0.2">
      <c r="A647" s="40"/>
    </row>
    <row r="648" spans="1:1" x14ac:dyDescent="0.2">
      <c r="A648" s="40"/>
    </row>
    <row r="649" spans="1:1" x14ac:dyDescent="0.2">
      <c r="A649" s="40"/>
    </row>
    <row r="650" spans="1:1" x14ac:dyDescent="0.2">
      <c r="A650" s="40"/>
    </row>
    <row r="651" spans="1:1" x14ac:dyDescent="0.2">
      <c r="A651" s="40"/>
    </row>
    <row r="652" spans="1:1" x14ac:dyDescent="0.2">
      <c r="A652" s="40"/>
    </row>
    <row r="653" spans="1:1" x14ac:dyDescent="0.2">
      <c r="A653" s="40"/>
    </row>
    <row r="654" spans="1:1" x14ac:dyDescent="0.2">
      <c r="A654" s="40"/>
    </row>
    <row r="655" spans="1:1" x14ac:dyDescent="0.2">
      <c r="A655" s="40"/>
    </row>
    <row r="656" spans="1:1" x14ac:dyDescent="0.2">
      <c r="A656" s="40"/>
    </row>
    <row r="657" spans="1:1" x14ac:dyDescent="0.2">
      <c r="A657" s="40"/>
    </row>
    <row r="658" spans="1:1" x14ac:dyDescent="0.2">
      <c r="A658" s="40"/>
    </row>
    <row r="659" spans="1:1" x14ac:dyDescent="0.2">
      <c r="A659" s="40"/>
    </row>
    <row r="660" spans="1:1" x14ac:dyDescent="0.2">
      <c r="A660" s="40"/>
    </row>
    <row r="661" spans="1:1" x14ac:dyDescent="0.2">
      <c r="A661" s="40"/>
    </row>
    <row r="662" spans="1:1" x14ac:dyDescent="0.2">
      <c r="A662" s="40"/>
    </row>
    <row r="663" spans="1:1" x14ac:dyDescent="0.2">
      <c r="A663" s="40"/>
    </row>
    <row r="664" spans="1:1" x14ac:dyDescent="0.2">
      <c r="A664" s="40"/>
    </row>
    <row r="665" spans="1:1" x14ac:dyDescent="0.2">
      <c r="A665" s="40"/>
    </row>
    <row r="666" spans="1:1" x14ac:dyDescent="0.2">
      <c r="A666" s="40"/>
    </row>
    <row r="667" spans="1:1" x14ac:dyDescent="0.2">
      <c r="A667" s="40"/>
    </row>
    <row r="668" spans="1:1" x14ac:dyDescent="0.2">
      <c r="A668" s="40"/>
    </row>
    <row r="669" spans="1:1" x14ac:dyDescent="0.2">
      <c r="A669" s="40"/>
    </row>
    <row r="670" spans="1:1" x14ac:dyDescent="0.2">
      <c r="A670" s="40"/>
    </row>
    <row r="671" spans="1:1" x14ac:dyDescent="0.2">
      <c r="A671" s="40"/>
    </row>
    <row r="672" spans="1:1" x14ac:dyDescent="0.2">
      <c r="A672" s="40"/>
    </row>
    <row r="673" spans="1:1" x14ac:dyDescent="0.2">
      <c r="A673" s="40"/>
    </row>
    <row r="674" spans="1:1" x14ac:dyDescent="0.2">
      <c r="A674" s="40"/>
    </row>
    <row r="675" spans="1:1" x14ac:dyDescent="0.2">
      <c r="A675" s="40"/>
    </row>
    <row r="676" spans="1:1" x14ac:dyDescent="0.2">
      <c r="A676" s="40"/>
    </row>
    <row r="677" spans="1:1" x14ac:dyDescent="0.2">
      <c r="A677" s="40"/>
    </row>
    <row r="678" spans="1:1" x14ac:dyDescent="0.2">
      <c r="A678" s="40"/>
    </row>
    <row r="679" spans="1:1" x14ac:dyDescent="0.2">
      <c r="A679" s="40"/>
    </row>
    <row r="680" spans="1:1" x14ac:dyDescent="0.2">
      <c r="A680" s="40"/>
    </row>
    <row r="681" spans="1:1" x14ac:dyDescent="0.2">
      <c r="A681" s="40"/>
    </row>
    <row r="682" spans="1:1" x14ac:dyDescent="0.2">
      <c r="A682" s="40"/>
    </row>
    <row r="683" spans="1:1" x14ac:dyDescent="0.2">
      <c r="A683" s="40"/>
    </row>
    <row r="684" spans="1:1" x14ac:dyDescent="0.2">
      <c r="A684" s="40"/>
    </row>
    <row r="685" spans="1:1" x14ac:dyDescent="0.2">
      <c r="A685" s="40"/>
    </row>
    <row r="686" spans="1:1" x14ac:dyDescent="0.2">
      <c r="A686" s="40"/>
    </row>
    <row r="687" spans="1:1" x14ac:dyDescent="0.2">
      <c r="A687" s="40"/>
    </row>
    <row r="688" spans="1:1" x14ac:dyDescent="0.2">
      <c r="A688" s="40"/>
    </row>
    <row r="689" spans="1:1" x14ac:dyDescent="0.2">
      <c r="A689" s="40"/>
    </row>
    <row r="690" spans="1:1" x14ac:dyDescent="0.2">
      <c r="A690" s="40"/>
    </row>
    <row r="691" spans="1:1" x14ac:dyDescent="0.2">
      <c r="A691" s="40"/>
    </row>
    <row r="692" spans="1:1" x14ac:dyDescent="0.2">
      <c r="A692" s="40"/>
    </row>
    <row r="693" spans="1:1" x14ac:dyDescent="0.2">
      <c r="A693" s="40"/>
    </row>
    <row r="694" spans="1:1" x14ac:dyDescent="0.2">
      <c r="A694" s="40"/>
    </row>
    <row r="695" spans="1:1" x14ac:dyDescent="0.2">
      <c r="A695" s="40"/>
    </row>
    <row r="696" spans="1:1" x14ac:dyDescent="0.2">
      <c r="A696" s="40"/>
    </row>
    <row r="697" spans="1:1" x14ac:dyDescent="0.2">
      <c r="A697" s="40"/>
    </row>
    <row r="698" spans="1:1" x14ac:dyDescent="0.2">
      <c r="A698" s="40"/>
    </row>
    <row r="699" spans="1:1" x14ac:dyDescent="0.2">
      <c r="A699" s="40"/>
    </row>
    <row r="700" spans="1:1" x14ac:dyDescent="0.2">
      <c r="A700" s="40"/>
    </row>
    <row r="701" spans="1:1" x14ac:dyDescent="0.2">
      <c r="A701" s="40"/>
    </row>
    <row r="702" spans="1:1" x14ac:dyDescent="0.2">
      <c r="A702" s="40"/>
    </row>
    <row r="703" spans="1:1" x14ac:dyDescent="0.2">
      <c r="A703" s="40"/>
    </row>
    <row r="704" spans="1:1" x14ac:dyDescent="0.2">
      <c r="A704" s="40"/>
    </row>
    <row r="705" spans="1:1" x14ac:dyDescent="0.2">
      <c r="A705" s="40"/>
    </row>
    <row r="706" spans="1:1" x14ac:dyDescent="0.2">
      <c r="A706" s="40"/>
    </row>
    <row r="707" spans="1:1" x14ac:dyDescent="0.2">
      <c r="A707" s="40"/>
    </row>
    <row r="708" spans="1:1" x14ac:dyDescent="0.2">
      <c r="A708" s="40"/>
    </row>
    <row r="709" spans="1:1" x14ac:dyDescent="0.2">
      <c r="A709" s="40"/>
    </row>
    <row r="710" spans="1:1" x14ac:dyDescent="0.2">
      <c r="A710" s="40"/>
    </row>
    <row r="711" spans="1:1" x14ac:dyDescent="0.2">
      <c r="A711" s="40"/>
    </row>
    <row r="712" spans="1:1" x14ac:dyDescent="0.2">
      <c r="A712" s="40"/>
    </row>
    <row r="713" spans="1:1" x14ac:dyDescent="0.2">
      <c r="A713" s="40"/>
    </row>
    <row r="714" spans="1:1" x14ac:dyDescent="0.2">
      <c r="A714" s="40"/>
    </row>
    <row r="715" spans="1:1" x14ac:dyDescent="0.2">
      <c r="A715" s="40"/>
    </row>
    <row r="716" spans="1:1" x14ac:dyDescent="0.2">
      <c r="A716" s="40"/>
    </row>
    <row r="717" spans="1:1" x14ac:dyDescent="0.2">
      <c r="A717" s="40"/>
    </row>
    <row r="718" spans="1:1" x14ac:dyDescent="0.2">
      <c r="A718" s="40"/>
    </row>
    <row r="719" spans="1:1" x14ac:dyDescent="0.2">
      <c r="A719" s="40"/>
    </row>
    <row r="720" spans="1:1" x14ac:dyDescent="0.2">
      <c r="A720" s="40"/>
    </row>
    <row r="721" spans="1:1" x14ac:dyDescent="0.2">
      <c r="A721" s="40"/>
    </row>
    <row r="722" spans="1:1" x14ac:dyDescent="0.2">
      <c r="A722" s="40"/>
    </row>
    <row r="723" spans="1:1" x14ac:dyDescent="0.2">
      <c r="A723" s="40"/>
    </row>
    <row r="724" spans="1:1" x14ac:dyDescent="0.2">
      <c r="A724" s="40"/>
    </row>
    <row r="725" spans="1:1" x14ac:dyDescent="0.2">
      <c r="A725" s="40"/>
    </row>
    <row r="726" spans="1:1" x14ac:dyDescent="0.2">
      <c r="A726" s="40"/>
    </row>
    <row r="727" spans="1:1" x14ac:dyDescent="0.2">
      <c r="A727" s="40"/>
    </row>
    <row r="728" spans="1:1" x14ac:dyDescent="0.2">
      <c r="A728" s="40"/>
    </row>
    <row r="729" spans="1:1" x14ac:dyDescent="0.2">
      <c r="A729" s="40"/>
    </row>
    <row r="730" spans="1:1" x14ac:dyDescent="0.2">
      <c r="A730" s="40"/>
    </row>
    <row r="731" spans="1:1" x14ac:dyDescent="0.2">
      <c r="A731" s="40"/>
    </row>
    <row r="732" spans="1:1" x14ac:dyDescent="0.2">
      <c r="A732" s="40"/>
    </row>
    <row r="733" spans="1:1" x14ac:dyDescent="0.2">
      <c r="A733" s="40"/>
    </row>
    <row r="734" spans="1:1" x14ac:dyDescent="0.2">
      <c r="A734" s="40"/>
    </row>
    <row r="735" spans="1:1" x14ac:dyDescent="0.2">
      <c r="A735" s="40"/>
    </row>
    <row r="736" spans="1:1" x14ac:dyDescent="0.2">
      <c r="A736" s="40"/>
    </row>
    <row r="737" spans="1:1" x14ac:dyDescent="0.2">
      <c r="A737" s="40"/>
    </row>
    <row r="738" spans="1:1" x14ac:dyDescent="0.2">
      <c r="A738" s="40"/>
    </row>
    <row r="739" spans="1:1" x14ac:dyDescent="0.2">
      <c r="A739" s="40"/>
    </row>
    <row r="740" spans="1:1" x14ac:dyDescent="0.2">
      <c r="A740" s="40"/>
    </row>
    <row r="741" spans="1:1" x14ac:dyDescent="0.2">
      <c r="A741" s="40"/>
    </row>
    <row r="742" spans="1:1" x14ac:dyDescent="0.2">
      <c r="A742" s="40"/>
    </row>
    <row r="743" spans="1:1" x14ac:dyDescent="0.2">
      <c r="A743" s="40"/>
    </row>
    <row r="744" spans="1:1" x14ac:dyDescent="0.2">
      <c r="A744" s="40"/>
    </row>
    <row r="745" spans="1:1" x14ac:dyDescent="0.2">
      <c r="A745" s="40"/>
    </row>
    <row r="746" spans="1:1" x14ac:dyDescent="0.2">
      <c r="A746" s="40"/>
    </row>
    <row r="747" spans="1:1" x14ac:dyDescent="0.2">
      <c r="A747" s="40"/>
    </row>
    <row r="748" spans="1:1" x14ac:dyDescent="0.2">
      <c r="A748" s="40"/>
    </row>
    <row r="749" spans="1:1" x14ac:dyDescent="0.2">
      <c r="A749" s="40"/>
    </row>
    <row r="750" spans="1:1" x14ac:dyDescent="0.2">
      <c r="A750" s="40"/>
    </row>
    <row r="751" spans="1:1" x14ac:dyDescent="0.2">
      <c r="A751" s="40"/>
    </row>
    <row r="752" spans="1:1" x14ac:dyDescent="0.2">
      <c r="A752" s="40"/>
    </row>
    <row r="753" spans="1:1" x14ac:dyDescent="0.2">
      <c r="A753" s="40"/>
    </row>
    <row r="754" spans="1:1" x14ac:dyDescent="0.2">
      <c r="A754" s="40"/>
    </row>
    <row r="755" spans="1:1" x14ac:dyDescent="0.2">
      <c r="A755" s="40"/>
    </row>
    <row r="756" spans="1:1" x14ac:dyDescent="0.2">
      <c r="A756" s="40"/>
    </row>
    <row r="757" spans="1:1" x14ac:dyDescent="0.2">
      <c r="A757" s="40"/>
    </row>
    <row r="758" spans="1:1" x14ac:dyDescent="0.2">
      <c r="A758" s="40"/>
    </row>
    <row r="759" spans="1:1" x14ac:dyDescent="0.2">
      <c r="A759" s="40"/>
    </row>
    <row r="760" spans="1:1" x14ac:dyDescent="0.2">
      <c r="A760" s="40"/>
    </row>
    <row r="761" spans="1:1" x14ac:dyDescent="0.2">
      <c r="A761" s="40"/>
    </row>
    <row r="762" spans="1:1" x14ac:dyDescent="0.2">
      <c r="A762" s="40"/>
    </row>
    <row r="763" spans="1:1" x14ac:dyDescent="0.2">
      <c r="A763" s="40"/>
    </row>
    <row r="764" spans="1:1" x14ac:dyDescent="0.2">
      <c r="A764" s="40"/>
    </row>
    <row r="765" spans="1:1" x14ac:dyDescent="0.2">
      <c r="A765" s="40"/>
    </row>
    <row r="766" spans="1:1" x14ac:dyDescent="0.2">
      <c r="A766" s="40"/>
    </row>
    <row r="767" spans="1:1" x14ac:dyDescent="0.2">
      <c r="A767" s="40"/>
    </row>
    <row r="768" spans="1:1" x14ac:dyDescent="0.2">
      <c r="A768" s="40"/>
    </row>
    <row r="769" spans="1:1" x14ac:dyDescent="0.2">
      <c r="A769" s="40"/>
    </row>
    <row r="770" spans="1:1" x14ac:dyDescent="0.2">
      <c r="A770" s="40"/>
    </row>
    <row r="771" spans="1:1" x14ac:dyDescent="0.2">
      <c r="A771" s="40"/>
    </row>
    <row r="772" spans="1:1" x14ac:dyDescent="0.2">
      <c r="A772" s="40"/>
    </row>
    <row r="773" spans="1:1" x14ac:dyDescent="0.2">
      <c r="A773" s="40"/>
    </row>
    <row r="774" spans="1:1" x14ac:dyDescent="0.2">
      <c r="A774" s="40"/>
    </row>
    <row r="775" spans="1:1" x14ac:dyDescent="0.2">
      <c r="A775" s="40"/>
    </row>
    <row r="776" spans="1:1" x14ac:dyDescent="0.2">
      <c r="A776" s="40"/>
    </row>
    <row r="777" spans="1:1" x14ac:dyDescent="0.2">
      <c r="A777" s="40"/>
    </row>
    <row r="778" spans="1:1" x14ac:dyDescent="0.2">
      <c r="A778" s="40"/>
    </row>
    <row r="779" spans="1:1" x14ac:dyDescent="0.2">
      <c r="A779" s="40"/>
    </row>
    <row r="780" spans="1:1" x14ac:dyDescent="0.2">
      <c r="A780" s="40"/>
    </row>
    <row r="781" spans="1:1" x14ac:dyDescent="0.2">
      <c r="A781" s="40"/>
    </row>
    <row r="782" spans="1:1" x14ac:dyDescent="0.2">
      <c r="A782" s="40"/>
    </row>
    <row r="783" spans="1:1" x14ac:dyDescent="0.2">
      <c r="A783" s="40"/>
    </row>
    <row r="784" spans="1:1" x14ac:dyDescent="0.2">
      <c r="A784" s="40"/>
    </row>
    <row r="785" spans="1:1" x14ac:dyDescent="0.2">
      <c r="A785" s="40"/>
    </row>
    <row r="786" spans="1:1" x14ac:dyDescent="0.2">
      <c r="A786" s="40"/>
    </row>
    <row r="787" spans="1:1" x14ac:dyDescent="0.2">
      <c r="A787" s="40"/>
    </row>
    <row r="788" spans="1:1" x14ac:dyDescent="0.2">
      <c r="A788" s="40"/>
    </row>
    <row r="789" spans="1:1" x14ac:dyDescent="0.2">
      <c r="A789" s="40"/>
    </row>
    <row r="790" spans="1:1" x14ac:dyDescent="0.2">
      <c r="A790" s="40"/>
    </row>
    <row r="791" spans="1:1" x14ac:dyDescent="0.2">
      <c r="A791" s="40"/>
    </row>
    <row r="792" spans="1:1" x14ac:dyDescent="0.2">
      <c r="A792" s="40"/>
    </row>
    <row r="793" spans="1:1" x14ac:dyDescent="0.2">
      <c r="A793" s="40"/>
    </row>
    <row r="794" spans="1:1" x14ac:dyDescent="0.2">
      <c r="A794" s="40"/>
    </row>
    <row r="795" spans="1:1" x14ac:dyDescent="0.2">
      <c r="A795" s="40"/>
    </row>
    <row r="796" spans="1:1" x14ac:dyDescent="0.2">
      <c r="A796" s="40"/>
    </row>
    <row r="797" spans="1:1" x14ac:dyDescent="0.2">
      <c r="A797" s="40"/>
    </row>
    <row r="798" spans="1:1" x14ac:dyDescent="0.2">
      <c r="A798" s="40"/>
    </row>
    <row r="799" spans="1:1" x14ac:dyDescent="0.2">
      <c r="A799" s="40"/>
    </row>
    <row r="800" spans="1:1" x14ac:dyDescent="0.2">
      <c r="A800" s="40"/>
    </row>
    <row r="801" spans="1:1" x14ac:dyDescent="0.2">
      <c r="A801" s="40"/>
    </row>
    <row r="802" spans="1:1" x14ac:dyDescent="0.2">
      <c r="A802" s="40"/>
    </row>
    <row r="803" spans="1:1" x14ac:dyDescent="0.2">
      <c r="A803" s="40"/>
    </row>
    <row r="804" spans="1:1" x14ac:dyDescent="0.2">
      <c r="A804" s="40"/>
    </row>
    <row r="805" spans="1:1" x14ac:dyDescent="0.2">
      <c r="A805" s="40"/>
    </row>
    <row r="806" spans="1:1" x14ac:dyDescent="0.2">
      <c r="A806" s="40"/>
    </row>
    <row r="807" spans="1:1" x14ac:dyDescent="0.2">
      <c r="A807" s="40"/>
    </row>
    <row r="808" spans="1:1" x14ac:dyDescent="0.2">
      <c r="A808" s="40"/>
    </row>
    <row r="809" spans="1:1" x14ac:dyDescent="0.2">
      <c r="A809" s="40"/>
    </row>
    <row r="810" spans="1:1" x14ac:dyDescent="0.2">
      <c r="A810" s="40"/>
    </row>
    <row r="811" spans="1:1" x14ac:dyDescent="0.2">
      <c r="A811" s="40"/>
    </row>
    <row r="812" spans="1:1" x14ac:dyDescent="0.2">
      <c r="A812" s="40"/>
    </row>
    <row r="813" spans="1:1" x14ac:dyDescent="0.2">
      <c r="A813" s="40"/>
    </row>
    <row r="814" spans="1:1" x14ac:dyDescent="0.2">
      <c r="A814" s="40"/>
    </row>
    <row r="815" spans="1:1" x14ac:dyDescent="0.2">
      <c r="A815" s="40"/>
    </row>
    <row r="816" spans="1:1" x14ac:dyDescent="0.2">
      <c r="A816" s="40"/>
    </row>
    <row r="817" spans="1:1" x14ac:dyDescent="0.2">
      <c r="A817" s="40"/>
    </row>
    <row r="818" spans="1:1" x14ac:dyDescent="0.2">
      <c r="A818" s="40"/>
    </row>
    <row r="819" spans="1:1" x14ac:dyDescent="0.2">
      <c r="A819" s="40"/>
    </row>
    <row r="820" spans="1:1" x14ac:dyDescent="0.2">
      <c r="A820" s="40"/>
    </row>
    <row r="821" spans="1:1" x14ac:dyDescent="0.2">
      <c r="A821" s="40"/>
    </row>
    <row r="822" spans="1:1" x14ac:dyDescent="0.2">
      <c r="A822" s="40"/>
    </row>
    <row r="823" spans="1:1" x14ac:dyDescent="0.2">
      <c r="A823" s="40"/>
    </row>
    <row r="824" spans="1:1" x14ac:dyDescent="0.2">
      <c r="A824" s="40"/>
    </row>
    <row r="825" spans="1:1" x14ac:dyDescent="0.2">
      <c r="A825" s="40"/>
    </row>
    <row r="826" spans="1:1" x14ac:dyDescent="0.2">
      <c r="A826" s="40"/>
    </row>
    <row r="827" spans="1:1" x14ac:dyDescent="0.2">
      <c r="A827" s="40"/>
    </row>
    <row r="828" spans="1:1" x14ac:dyDescent="0.2">
      <c r="A828" s="40"/>
    </row>
    <row r="829" spans="1:1" x14ac:dyDescent="0.2">
      <c r="A829" s="40"/>
    </row>
    <row r="830" spans="1:1" x14ac:dyDescent="0.2">
      <c r="A830" s="40"/>
    </row>
    <row r="831" spans="1:1" x14ac:dyDescent="0.2">
      <c r="A831" s="40"/>
    </row>
    <row r="832" spans="1:1" x14ac:dyDescent="0.2">
      <c r="A832" s="40"/>
    </row>
    <row r="833" spans="1:1" x14ac:dyDescent="0.2">
      <c r="A833" s="40"/>
    </row>
    <row r="834" spans="1:1" x14ac:dyDescent="0.2">
      <c r="A834" s="40"/>
    </row>
    <row r="835" spans="1:1" x14ac:dyDescent="0.2">
      <c r="A835" s="40"/>
    </row>
    <row r="836" spans="1:1" x14ac:dyDescent="0.2">
      <c r="A836" s="40"/>
    </row>
    <row r="837" spans="1:1" x14ac:dyDescent="0.2">
      <c r="A837" s="40"/>
    </row>
    <row r="838" spans="1:1" x14ac:dyDescent="0.2">
      <c r="A838" s="40"/>
    </row>
    <row r="839" spans="1:1" x14ac:dyDescent="0.2">
      <c r="A839" s="40"/>
    </row>
    <row r="840" spans="1:1" x14ac:dyDescent="0.2">
      <c r="A840" s="40"/>
    </row>
    <row r="841" spans="1:1" x14ac:dyDescent="0.2">
      <c r="A841" s="40"/>
    </row>
    <row r="842" spans="1:1" x14ac:dyDescent="0.2">
      <c r="A842" s="40"/>
    </row>
    <row r="843" spans="1:1" x14ac:dyDescent="0.2">
      <c r="A843" s="40"/>
    </row>
    <row r="844" spans="1:1" x14ac:dyDescent="0.2">
      <c r="A844" s="40"/>
    </row>
    <row r="845" spans="1:1" x14ac:dyDescent="0.2">
      <c r="A845" s="40"/>
    </row>
    <row r="846" spans="1:1" x14ac:dyDescent="0.2">
      <c r="A846" s="40"/>
    </row>
    <row r="847" spans="1:1" x14ac:dyDescent="0.2">
      <c r="A847" s="40"/>
    </row>
    <row r="848" spans="1:1" x14ac:dyDescent="0.2">
      <c r="A848" s="40"/>
    </row>
    <row r="849" spans="1:1" x14ac:dyDescent="0.2">
      <c r="A849" s="40"/>
    </row>
    <row r="850" spans="1:1" x14ac:dyDescent="0.2">
      <c r="A850" s="40"/>
    </row>
    <row r="851" spans="1:1" x14ac:dyDescent="0.2">
      <c r="A851" s="40"/>
    </row>
    <row r="852" spans="1:1" x14ac:dyDescent="0.2">
      <c r="A852" s="40"/>
    </row>
    <row r="853" spans="1:1" x14ac:dyDescent="0.2">
      <c r="A853" s="40"/>
    </row>
    <row r="854" spans="1:1" x14ac:dyDescent="0.2">
      <c r="A854" s="40"/>
    </row>
    <row r="855" spans="1:1" x14ac:dyDescent="0.2">
      <c r="A855" s="40"/>
    </row>
    <row r="856" spans="1:1" x14ac:dyDescent="0.2">
      <c r="A856" s="40"/>
    </row>
    <row r="857" spans="1:1" x14ac:dyDescent="0.2">
      <c r="A857" s="40"/>
    </row>
    <row r="858" spans="1:1" x14ac:dyDescent="0.2">
      <c r="A858" s="40"/>
    </row>
    <row r="859" spans="1:1" x14ac:dyDescent="0.2">
      <c r="A859" s="40"/>
    </row>
    <row r="860" spans="1:1" x14ac:dyDescent="0.2">
      <c r="A860" s="40"/>
    </row>
    <row r="861" spans="1:1" x14ac:dyDescent="0.2">
      <c r="A861" s="40"/>
    </row>
    <row r="862" spans="1:1" x14ac:dyDescent="0.2">
      <c r="A862" s="40"/>
    </row>
    <row r="863" spans="1:1" x14ac:dyDescent="0.2">
      <c r="A863" s="40"/>
    </row>
    <row r="864" spans="1:1" x14ac:dyDescent="0.2">
      <c r="A864" s="40"/>
    </row>
    <row r="865" spans="1:1" x14ac:dyDescent="0.2">
      <c r="A865" s="40"/>
    </row>
    <row r="866" spans="1:1" x14ac:dyDescent="0.2">
      <c r="A866" s="40"/>
    </row>
    <row r="867" spans="1:1" x14ac:dyDescent="0.2">
      <c r="A867" s="40"/>
    </row>
    <row r="868" spans="1:1" x14ac:dyDescent="0.2">
      <c r="A868" s="40"/>
    </row>
    <row r="869" spans="1:1" x14ac:dyDescent="0.2">
      <c r="A869" s="40"/>
    </row>
    <row r="870" spans="1:1" x14ac:dyDescent="0.2">
      <c r="A870" s="40"/>
    </row>
    <row r="871" spans="1:1" x14ac:dyDescent="0.2">
      <c r="A871" s="40"/>
    </row>
    <row r="872" spans="1:1" x14ac:dyDescent="0.2">
      <c r="A872" s="40"/>
    </row>
    <row r="873" spans="1:1" x14ac:dyDescent="0.2">
      <c r="A873" s="40"/>
    </row>
    <row r="874" spans="1:1" x14ac:dyDescent="0.2">
      <c r="A874" s="40"/>
    </row>
    <row r="875" spans="1:1" x14ac:dyDescent="0.2">
      <c r="A875" s="40"/>
    </row>
    <row r="876" spans="1:1" x14ac:dyDescent="0.2">
      <c r="A876" s="40"/>
    </row>
    <row r="877" spans="1:1" x14ac:dyDescent="0.2">
      <c r="A877" s="40"/>
    </row>
    <row r="878" spans="1:1" x14ac:dyDescent="0.2">
      <c r="A878" s="40"/>
    </row>
    <row r="879" spans="1:1" x14ac:dyDescent="0.2">
      <c r="A879" s="40"/>
    </row>
    <row r="880" spans="1:1" x14ac:dyDescent="0.2">
      <c r="A880" s="40"/>
    </row>
    <row r="881" spans="1:1" x14ac:dyDescent="0.2">
      <c r="A881" s="40"/>
    </row>
    <row r="882" spans="1:1" x14ac:dyDescent="0.2">
      <c r="A882" s="40"/>
    </row>
    <row r="883" spans="1:1" x14ac:dyDescent="0.2">
      <c r="A883" s="40"/>
    </row>
    <row r="884" spans="1:1" x14ac:dyDescent="0.2">
      <c r="A884" s="40"/>
    </row>
    <row r="885" spans="1:1" x14ac:dyDescent="0.2">
      <c r="A885" s="40"/>
    </row>
    <row r="886" spans="1:1" x14ac:dyDescent="0.2">
      <c r="A886" s="40"/>
    </row>
    <row r="887" spans="1:1" x14ac:dyDescent="0.2">
      <c r="A887" s="40"/>
    </row>
    <row r="888" spans="1:1" x14ac:dyDescent="0.2">
      <c r="A888" s="40"/>
    </row>
    <row r="889" spans="1:1" x14ac:dyDescent="0.2">
      <c r="A889" s="40"/>
    </row>
    <row r="890" spans="1:1" x14ac:dyDescent="0.2">
      <c r="A890" s="40"/>
    </row>
    <row r="891" spans="1:1" x14ac:dyDescent="0.2">
      <c r="A891" s="40"/>
    </row>
    <row r="892" spans="1:1" x14ac:dyDescent="0.2">
      <c r="A892" s="40"/>
    </row>
    <row r="893" spans="1:1" x14ac:dyDescent="0.2">
      <c r="A893" s="40"/>
    </row>
    <row r="894" spans="1:1" x14ac:dyDescent="0.2">
      <c r="A894" s="40"/>
    </row>
    <row r="895" spans="1:1" x14ac:dyDescent="0.2">
      <c r="A895" s="40"/>
    </row>
    <row r="896" spans="1:1" x14ac:dyDescent="0.2">
      <c r="A896" s="40"/>
    </row>
    <row r="897" spans="4:15" x14ac:dyDescent="0.2">
      <c r="E897" s="44" t="s">
        <v>8</v>
      </c>
      <c r="F897" s="44" t="s">
        <v>8</v>
      </c>
      <c r="G897" s="44" t="s">
        <v>8</v>
      </c>
      <c r="H897" s="44" t="s">
        <v>15</v>
      </c>
      <c r="I897" s="44" t="s">
        <v>15</v>
      </c>
      <c r="J897" s="44" t="s">
        <v>15</v>
      </c>
      <c r="M897" s="44" t="s">
        <v>8</v>
      </c>
      <c r="N897" s="44" t="s">
        <v>15</v>
      </c>
    </row>
    <row r="898" spans="4:15" ht="22.5" x14ac:dyDescent="0.2">
      <c r="E898" s="44" t="s">
        <v>9</v>
      </c>
      <c r="F898" s="44" t="s">
        <v>10</v>
      </c>
      <c r="G898" s="44" t="s">
        <v>11</v>
      </c>
      <c r="H898" s="44" t="s">
        <v>11</v>
      </c>
      <c r="I898" s="44" t="s">
        <v>10</v>
      </c>
      <c r="J898" s="44" t="s">
        <v>11</v>
      </c>
      <c r="M898" s="44" t="s">
        <v>11</v>
      </c>
      <c r="N898" s="44" t="s">
        <v>11</v>
      </c>
    </row>
    <row r="899" spans="4:15" x14ac:dyDescent="0.2">
      <c r="E899" s="44" t="s">
        <v>12</v>
      </c>
      <c r="F899" s="44" t="s">
        <v>11</v>
      </c>
      <c r="G899" s="44" t="s">
        <v>13</v>
      </c>
      <c r="H899" s="44" t="s">
        <v>12</v>
      </c>
      <c r="I899" s="44" t="s">
        <v>11</v>
      </c>
      <c r="J899" s="44" t="s">
        <v>13</v>
      </c>
      <c r="M899" s="44" t="s">
        <v>13</v>
      </c>
      <c r="N899" s="44" t="s">
        <v>13</v>
      </c>
    </row>
    <row r="900" spans="4:15" x14ac:dyDescent="0.2">
      <c r="D900" s="45">
        <v>39387</v>
      </c>
      <c r="E900" s="46" t="s">
        <v>14</v>
      </c>
      <c r="F900" s="46" t="s">
        <v>14</v>
      </c>
      <c r="G900" s="46" t="s">
        <v>14</v>
      </c>
      <c r="H900" s="46" t="s">
        <v>14</v>
      </c>
      <c r="I900" s="46" t="s">
        <v>14</v>
      </c>
      <c r="J900" s="46" t="s">
        <v>14</v>
      </c>
      <c r="L900" s="57">
        <v>39387</v>
      </c>
      <c r="M900" s="58" t="s">
        <v>14</v>
      </c>
      <c r="N900" s="58" t="s">
        <v>14</v>
      </c>
      <c r="O900" s="56"/>
    </row>
    <row r="901" spans="4:15" x14ac:dyDescent="0.2">
      <c r="D901" s="45">
        <v>39388</v>
      </c>
      <c r="E901" s="46" t="s">
        <v>14</v>
      </c>
      <c r="F901" s="46" t="s">
        <v>14</v>
      </c>
      <c r="G901" s="46" t="s">
        <v>14</v>
      </c>
      <c r="H901" s="46" t="s">
        <v>14</v>
      </c>
      <c r="I901" s="46" t="s">
        <v>14</v>
      </c>
      <c r="J901" s="46" t="s">
        <v>14</v>
      </c>
      <c r="L901" s="57">
        <v>39388</v>
      </c>
      <c r="M901" s="58" t="s">
        <v>14</v>
      </c>
      <c r="N901" s="58" t="s">
        <v>14</v>
      </c>
      <c r="O901" s="56"/>
    </row>
    <row r="902" spans="4:15" x14ac:dyDescent="0.2">
      <c r="D902" s="45">
        <v>39389</v>
      </c>
      <c r="E902" s="46" t="s">
        <v>14</v>
      </c>
      <c r="F902" s="46" t="s">
        <v>14</v>
      </c>
      <c r="G902" s="46" t="s">
        <v>14</v>
      </c>
      <c r="H902" s="46" t="s">
        <v>14</v>
      </c>
      <c r="I902" s="46" t="s">
        <v>14</v>
      </c>
      <c r="J902" s="46" t="s">
        <v>14</v>
      </c>
      <c r="L902" s="57">
        <v>39389</v>
      </c>
      <c r="M902" s="58" t="s">
        <v>14</v>
      </c>
      <c r="N902" s="58" t="s">
        <v>14</v>
      </c>
      <c r="O902" s="56"/>
    </row>
    <row r="903" spans="4:15" x14ac:dyDescent="0.2">
      <c r="D903" s="45">
        <v>39390</v>
      </c>
      <c r="E903" s="46" t="s">
        <v>14</v>
      </c>
      <c r="F903" s="46" t="s">
        <v>14</v>
      </c>
      <c r="G903" s="46" t="s">
        <v>14</v>
      </c>
      <c r="H903" s="46" t="s">
        <v>14</v>
      </c>
      <c r="I903" s="46" t="s">
        <v>14</v>
      </c>
      <c r="J903" s="46" t="s">
        <v>14</v>
      </c>
      <c r="L903" s="57">
        <v>39390</v>
      </c>
      <c r="M903" s="58" t="s">
        <v>14</v>
      </c>
      <c r="N903" s="58" t="s">
        <v>14</v>
      </c>
      <c r="O903" s="56"/>
    </row>
    <row r="904" spans="4:15" x14ac:dyDescent="0.2">
      <c r="D904" s="45">
        <v>39391</v>
      </c>
      <c r="E904" s="46" t="s">
        <v>14</v>
      </c>
      <c r="F904" s="46" t="s">
        <v>14</v>
      </c>
      <c r="G904" s="46" t="s">
        <v>14</v>
      </c>
      <c r="H904" s="46" t="s">
        <v>14</v>
      </c>
      <c r="I904" s="46" t="s">
        <v>14</v>
      </c>
      <c r="J904" s="46" t="s">
        <v>14</v>
      </c>
      <c r="L904" s="57">
        <v>39391</v>
      </c>
      <c r="M904" s="58" t="s">
        <v>14</v>
      </c>
      <c r="N904" s="58" t="s">
        <v>14</v>
      </c>
      <c r="O904" s="56"/>
    </row>
    <row r="905" spans="4:15" x14ac:dyDescent="0.2">
      <c r="D905" s="45">
        <v>39392</v>
      </c>
      <c r="E905" s="46" t="s">
        <v>14</v>
      </c>
      <c r="F905" s="46" t="s">
        <v>14</v>
      </c>
      <c r="G905" s="46" t="s">
        <v>14</v>
      </c>
      <c r="H905" s="46" t="s">
        <v>14</v>
      </c>
      <c r="I905" s="46" t="s">
        <v>14</v>
      </c>
      <c r="J905" s="46" t="s">
        <v>14</v>
      </c>
      <c r="L905" s="57">
        <v>39392</v>
      </c>
      <c r="M905" s="58" t="s">
        <v>14</v>
      </c>
      <c r="N905" s="58" t="s">
        <v>14</v>
      </c>
      <c r="O905" s="56"/>
    </row>
    <row r="906" spans="4:15" x14ac:dyDescent="0.2">
      <c r="D906" s="45">
        <v>39393</v>
      </c>
      <c r="E906" s="46" t="s">
        <v>14</v>
      </c>
      <c r="F906" s="46" t="s">
        <v>14</v>
      </c>
      <c r="G906" s="46" t="s">
        <v>14</v>
      </c>
      <c r="H906" s="46" t="s">
        <v>14</v>
      </c>
      <c r="I906" s="46" t="s">
        <v>14</v>
      </c>
      <c r="J906" s="46" t="s">
        <v>14</v>
      </c>
      <c r="L906" s="57">
        <v>39393</v>
      </c>
      <c r="M906" s="58" t="s">
        <v>14</v>
      </c>
      <c r="N906" s="58" t="s">
        <v>14</v>
      </c>
      <c r="O906" s="56"/>
    </row>
    <row r="907" spans="4:15" x14ac:dyDescent="0.2">
      <c r="D907" s="45">
        <v>39394</v>
      </c>
      <c r="E907" s="46" t="s">
        <v>14</v>
      </c>
      <c r="F907" s="46" t="s">
        <v>14</v>
      </c>
      <c r="G907" s="46" t="s">
        <v>14</v>
      </c>
      <c r="H907" s="46" t="s">
        <v>14</v>
      </c>
      <c r="I907" s="46" t="s">
        <v>14</v>
      </c>
      <c r="J907" s="46" t="s">
        <v>14</v>
      </c>
      <c r="L907" s="57">
        <v>39394</v>
      </c>
      <c r="M907" s="58" t="s">
        <v>14</v>
      </c>
      <c r="N907" s="58" t="s">
        <v>14</v>
      </c>
      <c r="O907" s="56"/>
    </row>
    <row r="908" spans="4:15" x14ac:dyDescent="0.2">
      <c r="D908" s="45">
        <v>39395</v>
      </c>
      <c r="E908" s="46" t="s">
        <v>14</v>
      </c>
      <c r="F908" s="46" t="s">
        <v>14</v>
      </c>
      <c r="G908" s="46" t="s">
        <v>14</v>
      </c>
      <c r="H908" s="46" t="s">
        <v>14</v>
      </c>
      <c r="I908" s="46" t="s">
        <v>14</v>
      </c>
      <c r="J908" s="46" t="s">
        <v>14</v>
      </c>
      <c r="L908" s="57">
        <v>39395</v>
      </c>
      <c r="M908" s="58" t="s">
        <v>14</v>
      </c>
      <c r="N908" s="58" t="s">
        <v>14</v>
      </c>
      <c r="O908" s="56"/>
    </row>
    <row r="909" spans="4:15" x14ac:dyDescent="0.2">
      <c r="D909" s="45">
        <v>39396</v>
      </c>
      <c r="E909" s="46" t="s">
        <v>14</v>
      </c>
      <c r="F909" s="46" t="s">
        <v>14</v>
      </c>
      <c r="G909" s="46" t="s">
        <v>14</v>
      </c>
      <c r="H909" s="46" t="s">
        <v>14</v>
      </c>
      <c r="I909" s="46" t="s">
        <v>14</v>
      </c>
      <c r="J909" s="46" t="s">
        <v>14</v>
      </c>
      <c r="L909" s="57">
        <v>39396</v>
      </c>
      <c r="M909" s="58" t="s">
        <v>14</v>
      </c>
      <c r="N909" s="58" t="s">
        <v>14</v>
      </c>
      <c r="O909" s="56"/>
    </row>
    <row r="910" spans="4:15" x14ac:dyDescent="0.2">
      <c r="D910" s="45">
        <v>39397</v>
      </c>
      <c r="E910" s="46" t="s">
        <v>14</v>
      </c>
      <c r="F910" s="46" t="s">
        <v>14</v>
      </c>
      <c r="G910" s="46" t="s">
        <v>14</v>
      </c>
      <c r="H910" s="46" t="s">
        <v>14</v>
      </c>
      <c r="I910" s="46" t="s">
        <v>14</v>
      </c>
      <c r="J910" s="46" t="s">
        <v>14</v>
      </c>
      <c r="L910" s="57">
        <v>39397</v>
      </c>
      <c r="M910" s="58" t="s">
        <v>14</v>
      </c>
      <c r="N910" s="58" t="s">
        <v>14</v>
      </c>
      <c r="O910" s="56"/>
    </row>
    <row r="911" spans="4:15" x14ac:dyDescent="0.2">
      <c r="D911" s="45">
        <v>39398</v>
      </c>
      <c r="E911" s="46" t="s">
        <v>14</v>
      </c>
      <c r="F911" s="46" t="s">
        <v>14</v>
      </c>
      <c r="G911" s="46" t="s">
        <v>14</v>
      </c>
      <c r="H911" s="46" t="s">
        <v>14</v>
      </c>
      <c r="I911" s="46" t="s">
        <v>14</v>
      </c>
      <c r="J911" s="46" t="s">
        <v>14</v>
      </c>
      <c r="L911" s="57">
        <v>39398</v>
      </c>
      <c r="M911" s="58" t="s">
        <v>14</v>
      </c>
      <c r="N911" s="58" t="s">
        <v>14</v>
      </c>
      <c r="O911" s="56"/>
    </row>
    <row r="912" spans="4:15" x14ac:dyDescent="0.2">
      <c r="D912" s="45">
        <v>39399</v>
      </c>
      <c r="E912" s="46" t="s">
        <v>14</v>
      </c>
      <c r="F912" s="46" t="s">
        <v>14</v>
      </c>
      <c r="G912" s="46" t="s">
        <v>14</v>
      </c>
      <c r="H912" s="46" t="s">
        <v>14</v>
      </c>
      <c r="I912" s="46" t="s">
        <v>14</v>
      </c>
      <c r="J912" s="46" t="s">
        <v>14</v>
      </c>
      <c r="L912" s="57">
        <v>39399</v>
      </c>
      <c r="M912" s="58" t="s">
        <v>14</v>
      </c>
      <c r="N912" s="58" t="s">
        <v>14</v>
      </c>
      <c r="O912" s="56"/>
    </row>
    <row r="913" spans="4:15" x14ac:dyDescent="0.2">
      <c r="D913" s="45">
        <v>39400</v>
      </c>
      <c r="E913" s="46" t="s">
        <v>14</v>
      </c>
      <c r="F913" s="46" t="s">
        <v>14</v>
      </c>
      <c r="G913" s="46" t="s">
        <v>14</v>
      </c>
      <c r="H913" s="46" t="s">
        <v>14</v>
      </c>
      <c r="I913" s="46" t="s">
        <v>14</v>
      </c>
      <c r="J913" s="46" t="s">
        <v>14</v>
      </c>
      <c r="L913" s="57">
        <v>39400</v>
      </c>
      <c r="M913" s="58" t="s">
        <v>14</v>
      </c>
      <c r="N913" s="58" t="s">
        <v>14</v>
      </c>
      <c r="O913" s="56"/>
    </row>
    <row r="914" spans="4:15" x14ac:dyDescent="0.2">
      <c r="D914" s="45">
        <v>39401</v>
      </c>
      <c r="E914" s="46" t="s">
        <v>14</v>
      </c>
      <c r="F914" s="46" t="s">
        <v>14</v>
      </c>
      <c r="G914" s="46" t="s">
        <v>14</v>
      </c>
      <c r="H914" s="46" t="s">
        <v>14</v>
      </c>
      <c r="I914" s="46" t="s">
        <v>14</v>
      </c>
      <c r="J914" s="46" t="s">
        <v>14</v>
      </c>
      <c r="L914" s="57">
        <v>39401</v>
      </c>
      <c r="M914" s="58" t="s">
        <v>14</v>
      </c>
      <c r="N914" s="58" t="s">
        <v>14</v>
      </c>
      <c r="O914" s="56"/>
    </row>
    <row r="915" spans="4:15" x14ac:dyDescent="0.2">
      <c r="D915" s="45">
        <v>39402</v>
      </c>
      <c r="E915" s="46">
        <v>70</v>
      </c>
      <c r="F915" s="46">
        <v>44.1</v>
      </c>
      <c r="G915" s="46">
        <v>38.808</v>
      </c>
      <c r="H915" s="46">
        <v>0</v>
      </c>
      <c r="I915" s="46">
        <v>0</v>
      </c>
      <c r="J915" s="46">
        <v>0</v>
      </c>
      <c r="L915" s="57">
        <v>39402</v>
      </c>
      <c r="M915" s="58">
        <v>38.808</v>
      </c>
      <c r="N915" s="58">
        <v>0</v>
      </c>
      <c r="O915" s="56">
        <f t="shared" ref="O915:O963" si="9">M915+N915</f>
        <v>38.808</v>
      </c>
    </row>
    <row r="916" spans="4:15" x14ac:dyDescent="0.2">
      <c r="D916" s="45">
        <v>39403</v>
      </c>
      <c r="E916" s="46" t="s">
        <v>14</v>
      </c>
      <c r="F916" s="46" t="s">
        <v>14</v>
      </c>
      <c r="G916" s="46" t="s">
        <v>14</v>
      </c>
      <c r="H916" s="46" t="s">
        <v>14</v>
      </c>
      <c r="I916" s="46" t="s">
        <v>14</v>
      </c>
      <c r="J916" s="46" t="s">
        <v>14</v>
      </c>
      <c r="L916" s="57">
        <v>39403</v>
      </c>
      <c r="M916" s="58" t="s">
        <v>14</v>
      </c>
      <c r="N916" s="58" t="s">
        <v>14</v>
      </c>
      <c r="O916" s="56"/>
    </row>
    <row r="917" spans="4:15" x14ac:dyDescent="0.2">
      <c r="D917" s="45">
        <v>39404</v>
      </c>
      <c r="E917" s="46" t="s">
        <v>14</v>
      </c>
      <c r="F917" s="46" t="s">
        <v>14</v>
      </c>
      <c r="G917" s="46" t="s">
        <v>14</v>
      </c>
      <c r="H917" s="46" t="s">
        <v>14</v>
      </c>
      <c r="I917" s="46" t="s">
        <v>14</v>
      </c>
      <c r="J917" s="46" t="s">
        <v>14</v>
      </c>
      <c r="L917" s="57">
        <v>39404</v>
      </c>
      <c r="M917" s="58" t="s">
        <v>14</v>
      </c>
      <c r="N917" s="58" t="s">
        <v>14</v>
      </c>
      <c r="O917" s="56"/>
    </row>
    <row r="918" spans="4:15" x14ac:dyDescent="0.2">
      <c r="D918" s="45">
        <v>39405</v>
      </c>
      <c r="E918" s="46" t="s">
        <v>14</v>
      </c>
      <c r="F918" s="46" t="s">
        <v>14</v>
      </c>
      <c r="G918" s="46" t="s">
        <v>14</v>
      </c>
      <c r="H918" s="46" t="s">
        <v>14</v>
      </c>
      <c r="I918" s="46" t="s">
        <v>14</v>
      </c>
      <c r="J918" s="46" t="s">
        <v>14</v>
      </c>
      <c r="L918" s="57">
        <v>39405</v>
      </c>
      <c r="M918" s="58" t="s">
        <v>14</v>
      </c>
      <c r="N918" s="58" t="s">
        <v>14</v>
      </c>
      <c r="O918" s="56"/>
    </row>
    <row r="919" spans="4:15" x14ac:dyDescent="0.2">
      <c r="D919" s="45">
        <v>39406</v>
      </c>
      <c r="E919" s="46" t="s">
        <v>14</v>
      </c>
      <c r="F919" s="46" t="s">
        <v>14</v>
      </c>
      <c r="G919" s="46" t="s">
        <v>14</v>
      </c>
      <c r="H919" s="46" t="s">
        <v>14</v>
      </c>
      <c r="I919" s="46" t="s">
        <v>14</v>
      </c>
      <c r="J919" s="46" t="s">
        <v>14</v>
      </c>
      <c r="L919" s="57">
        <v>39406</v>
      </c>
      <c r="M919" s="58" t="s">
        <v>14</v>
      </c>
      <c r="N919" s="58" t="s">
        <v>14</v>
      </c>
      <c r="O919" s="56"/>
    </row>
    <row r="920" spans="4:15" x14ac:dyDescent="0.2">
      <c r="D920" s="45">
        <v>39407</v>
      </c>
      <c r="E920" s="46">
        <v>390</v>
      </c>
      <c r="F920" s="46">
        <v>195</v>
      </c>
      <c r="G920" s="46">
        <v>171.6</v>
      </c>
      <c r="H920" s="46">
        <v>130</v>
      </c>
      <c r="I920" s="46">
        <v>130</v>
      </c>
      <c r="J920" s="46">
        <v>76.7</v>
      </c>
      <c r="L920" s="57">
        <v>39407</v>
      </c>
      <c r="M920" s="58">
        <v>171.6</v>
      </c>
      <c r="N920" s="58">
        <v>76.7</v>
      </c>
      <c r="O920" s="56">
        <f t="shared" si="9"/>
        <v>248.3</v>
      </c>
    </row>
    <row r="921" spans="4:15" x14ac:dyDescent="0.2">
      <c r="D921" s="45">
        <v>39408</v>
      </c>
      <c r="E921" s="46">
        <v>520</v>
      </c>
      <c r="F921" s="46">
        <v>327.60000000000002</v>
      </c>
      <c r="G921" s="46">
        <v>288.28800000000001</v>
      </c>
      <c r="H921" s="46">
        <v>50</v>
      </c>
      <c r="I921" s="46">
        <v>50</v>
      </c>
      <c r="J921" s="46">
        <v>29.5</v>
      </c>
      <c r="L921" s="57">
        <v>39408</v>
      </c>
      <c r="M921" s="58">
        <v>288.28800000000001</v>
      </c>
      <c r="N921" s="58">
        <v>29.5</v>
      </c>
      <c r="O921" s="56">
        <f t="shared" si="9"/>
        <v>317.78800000000001</v>
      </c>
    </row>
    <row r="922" spans="4:15" x14ac:dyDescent="0.2">
      <c r="D922" s="45">
        <v>39409</v>
      </c>
      <c r="E922" s="46">
        <v>200</v>
      </c>
      <c r="F922" s="46">
        <v>126</v>
      </c>
      <c r="G922" s="46">
        <v>110.88</v>
      </c>
      <c r="H922" s="46">
        <v>0</v>
      </c>
      <c r="I922" s="46">
        <v>0</v>
      </c>
      <c r="J922" s="46">
        <v>0</v>
      </c>
      <c r="L922" s="57">
        <v>39409</v>
      </c>
      <c r="M922" s="58">
        <v>110.88</v>
      </c>
      <c r="N922" s="58">
        <v>0</v>
      </c>
      <c r="O922" s="56">
        <f t="shared" si="9"/>
        <v>110.88</v>
      </c>
    </row>
    <row r="923" spans="4:15" x14ac:dyDescent="0.2">
      <c r="D923" s="45">
        <v>39410</v>
      </c>
      <c r="E923" s="46">
        <v>60</v>
      </c>
      <c r="F923" s="46">
        <v>37.799999999999997</v>
      </c>
      <c r="G923" s="46">
        <v>33.264000000000003</v>
      </c>
      <c r="H923" s="46">
        <v>0</v>
      </c>
      <c r="I923" s="46">
        <v>0</v>
      </c>
      <c r="J923" s="46">
        <v>0</v>
      </c>
      <c r="L923" s="57">
        <v>39410</v>
      </c>
      <c r="M923" s="58">
        <v>33.264000000000003</v>
      </c>
      <c r="N923" s="58">
        <v>0</v>
      </c>
      <c r="O923" s="56">
        <f t="shared" si="9"/>
        <v>33.264000000000003</v>
      </c>
    </row>
    <row r="924" spans="4:15" x14ac:dyDescent="0.2">
      <c r="D924" s="45">
        <v>39411</v>
      </c>
      <c r="E924" s="46" t="s">
        <v>14</v>
      </c>
      <c r="F924" s="46" t="s">
        <v>14</v>
      </c>
      <c r="G924" s="46" t="s">
        <v>14</v>
      </c>
      <c r="H924" s="46" t="s">
        <v>14</v>
      </c>
      <c r="L924" s="57">
        <v>39411</v>
      </c>
      <c r="M924" s="58" t="s">
        <v>14</v>
      </c>
      <c r="N924" s="56"/>
      <c r="O924" s="56"/>
    </row>
    <row r="925" spans="4:15" x14ac:dyDescent="0.2">
      <c r="D925" s="45">
        <v>39412</v>
      </c>
      <c r="E925" s="46" t="s">
        <v>14</v>
      </c>
      <c r="F925" s="46" t="s">
        <v>14</v>
      </c>
      <c r="G925" s="46" t="s">
        <v>14</v>
      </c>
      <c r="H925" s="46" t="s">
        <v>14</v>
      </c>
      <c r="L925" s="57">
        <v>39412</v>
      </c>
      <c r="M925" s="58" t="s">
        <v>14</v>
      </c>
      <c r="N925" s="56"/>
      <c r="O925" s="56"/>
    </row>
    <row r="926" spans="4:15" x14ac:dyDescent="0.2">
      <c r="D926" s="45">
        <v>39413</v>
      </c>
      <c r="E926" s="46" t="s">
        <v>14</v>
      </c>
      <c r="F926" s="46" t="s">
        <v>14</v>
      </c>
      <c r="G926" s="46" t="s">
        <v>14</v>
      </c>
      <c r="H926" s="46" t="s">
        <v>14</v>
      </c>
      <c r="L926" s="57">
        <v>39413</v>
      </c>
      <c r="M926" s="58" t="s">
        <v>14</v>
      </c>
      <c r="N926" s="56"/>
      <c r="O926" s="56"/>
    </row>
    <row r="927" spans="4:15" x14ac:dyDescent="0.2">
      <c r="D927" s="45">
        <v>39414</v>
      </c>
      <c r="E927" s="46" t="s">
        <v>14</v>
      </c>
      <c r="F927" s="46" t="s">
        <v>14</v>
      </c>
      <c r="G927" s="46" t="s">
        <v>14</v>
      </c>
      <c r="H927" s="46" t="s">
        <v>14</v>
      </c>
      <c r="L927" s="57">
        <v>39414</v>
      </c>
      <c r="M927" s="58" t="s">
        <v>14</v>
      </c>
      <c r="N927" s="56"/>
      <c r="O927" s="56"/>
    </row>
    <row r="928" spans="4:15" x14ac:dyDescent="0.2">
      <c r="D928" s="45">
        <v>39415</v>
      </c>
      <c r="E928" s="46" t="s">
        <v>14</v>
      </c>
      <c r="F928" s="46" t="s">
        <v>14</v>
      </c>
      <c r="G928" s="46" t="s">
        <v>14</v>
      </c>
      <c r="H928" s="46" t="s">
        <v>14</v>
      </c>
      <c r="L928" s="57">
        <v>39415</v>
      </c>
      <c r="M928" s="58" t="s">
        <v>14</v>
      </c>
      <c r="N928" s="56"/>
      <c r="O928" s="56"/>
    </row>
    <row r="929" spans="4:15" x14ac:dyDescent="0.2">
      <c r="D929" s="45">
        <v>39416</v>
      </c>
      <c r="E929" s="46" t="s">
        <v>14</v>
      </c>
      <c r="F929" s="46" t="s">
        <v>14</v>
      </c>
      <c r="G929" s="46" t="s">
        <v>14</v>
      </c>
      <c r="H929" s="46" t="s">
        <v>14</v>
      </c>
      <c r="L929" s="57">
        <v>39416</v>
      </c>
      <c r="M929" s="58" t="s">
        <v>14</v>
      </c>
      <c r="N929" s="56"/>
      <c r="O929" s="56"/>
    </row>
    <row r="930" spans="4:15" x14ac:dyDescent="0.2">
      <c r="D930" s="45">
        <v>39417</v>
      </c>
      <c r="E930" s="46" t="s">
        <v>14</v>
      </c>
      <c r="F930" s="46" t="s">
        <v>14</v>
      </c>
      <c r="G930" s="46" t="s">
        <v>14</v>
      </c>
      <c r="H930" s="46" t="s">
        <v>14</v>
      </c>
      <c r="I930" s="46" t="s">
        <v>14</v>
      </c>
      <c r="J930" s="46" t="s">
        <v>14</v>
      </c>
      <c r="L930" s="57">
        <v>39417</v>
      </c>
      <c r="M930" s="58" t="s">
        <v>14</v>
      </c>
      <c r="N930" s="58" t="s">
        <v>14</v>
      </c>
      <c r="O930" s="56"/>
    </row>
    <row r="931" spans="4:15" x14ac:dyDescent="0.2">
      <c r="D931" s="45">
        <v>39418</v>
      </c>
      <c r="E931" s="46" t="s">
        <v>14</v>
      </c>
      <c r="F931" s="46" t="s">
        <v>14</v>
      </c>
      <c r="G931" s="46" t="s">
        <v>14</v>
      </c>
      <c r="H931" s="46" t="s">
        <v>14</v>
      </c>
      <c r="I931" s="46" t="s">
        <v>14</v>
      </c>
      <c r="J931" s="46" t="s">
        <v>14</v>
      </c>
      <c r="L931" s="57">
        <v>39418</v>
      </c>
      <c r="M931" s="58" t="s">
        <v>14</v>
      </c>
      <c r="N931" s="58" t="s">
        <v>14</v>
      </c>
      <c r="O931" s="56"/>
    </row>
    <row r="932" spans="4:15" x14ac:dyDescent="0.2">
      <c r="D932" s="45">
        <v>39419</v>
      </c>
      <c r="E932" s="46">
        <v>25</v>
      </c>
      <c r="F932" s="46">
        <v>15.75</v>
      </c>
      <c r="G932" s="46">
        <v>13.86</v>
      </c>
      <c r="H932" s="46">
        <v>0</v>
      </c>
      <c r="I932" s="46">
        <v>0</v>
      </c>
      <c r="J932" s="46">
        <v>0</v>
      </c>
      <c r="L932" s="57">
        <v>39419</v>
      </c>
      <c r="M932" s="58">
        <v>13.86</v>
      </c>
      <c r="N932" s="58">
        <v>0</v>
      </c>
      <c r="O932" s="56">
        <f t="shared" si="9"/>
        <v>13.86</v>
      </c>
    </row>
    <row r="933" spans="4:15" x14ac:dyDescent="0.2">
      <c r="D933" s="45">
        <v>39420</v>
      </c>
      <c r="E933" s="46">
        <v>7620</v>
      </c>
      <c r="F933" s="46">
        <v>4096</v>
      </c>
      <c r="G933" s="46">
        <v>3604.48</v>
      </c>
      <c r="H933" s="46">
        <v>310</v>
      </c>
      <c r="I933" s="46">
        <v>310</v>
      </c>
      <c r="J933" s="46">
        <v>182.9</v>
      </c>
      <c r="L933" s="57">
        <v>39420</v>
      </c>
      <c r="M933" s="58">
        <v>3604.48</v>
      </c>
      <c r="N933" s="58">
        <v>182.9</v>
      </c>
      <c r="O933" s="56">
        <f t="shared" si="9"/>
        <v>3787.38</v>
      </c>
    </row>
    <row r="934" spans="4:15" x14ac:dyDescent="0.2">
      <c r="D934" s="45">
        <v>39421</v>
      </c>
      <c r="E934" s="46">
        <v>2844</v>
      </c>
      <c r="F934" s="46">
        <v>1767.8</v>
      </c>
      <c r="G934" s="46">
        <v>1555.664</v>
      </c>
      <c r="H934" s="46">
        <v>35</v>
      </c>
      <c r="I934" s="46">
        <v>35</v>
      </c>
      <c r="J934" s="46">
        <v>20.65</v>
      </c>
      <c r="L934" s="57">
        <v>39421</v>
      </c>
      <c r="M934" s="58">
        <v>1555.664</v>
      </c>
      <c r="N934" s="58">
        <v>20.65</v>
      </c>
      <c r="O934" s="56">
        <f t="shared" si="9"/>
        <v>1576.3140000000001</v>
      </c>
    </row>
    <row r="935" spans="4:15" x14ac:dyDescent="0.2">
      <c r="D935" s="45">
        <v>39422</v>
      </c>
      <c r="E935" s="46">
        <v>2115</v>
      </c>
      <c r="F935" s="46">
        <v>1136.8</v>
      </c>
      <c r="G935" s="46">
        <v>1000.384</v>
      </c>
      <c r="H935" s="46">
        <v>415</v>
      </c>
      <c r="I935" s="46">
        <v>415</v>
      </c>
      <c r="J935" s="46">
        <v>244.85</v>
      </c>
      <c r="L935" s="57">
        <v>39422</v>
      </c>
      <c r="M935" s="58">
        <v>1000.384</v>
      </c>
      <c r="N935" s="58">
        <v>244.85</v>
      </c>
      <c r="O935" s="56">
        <f t="shared" si="9"/>
        <v>1245.2339999999999</v>
      </c>
    </row>
    <row r="936" spans="4:15" x14ac:dyDescent="0.2">
      <c r="D936" s="45">
        <v>39423</v>
      </c>
      <c r="E936" s="46">
        <v>1160</v>
      </c>
      <c r="F936" s="46">
        <v>713.25</v>
      </c>
      <c r="G936" s="46">
        <v>627.66</v>
      </c>
      <c r="H936" s="46">
        <v>0</v>
      </c>
      <c r="I936" s="46">
        <v>0</v>
      </c>
      <c r="J936" s="46">
        <v>0</v>
      </c>
      <c r="L936" s="57">
        <v>39423</v>
      </c>
      <c r="M936" s="58">
        <v>627.66</v>
      </c>
      <c r="N936" s="58">
        <v>0</v>
      </c>
      <c r="O936" s="56">
        <f t="shared" si="9"/>
        <v>627.66</v>
      </c>
    </row>
    <row r="937" spans="4:15" x14ac:dyDescent="0.2">
      <c r="D937" s="45">
        <v>39424</v>
      </c>
      <c r="E937" s="46" t="s">
        <v>14</v>
      </c>
      <c r="F937" s="46" t="s">
        <v>14</v>
      </c>
      <c r="G937" s="46" t="s">
        <v>14</v>
      </c>
      <c r="H937" s="46" t="s">
        <v>14</v>
      </c>
      <c r="I937" s="46" t="s">
        <v>14</v>
      </c>
      <c r="J937" s="46" t="s">
        <v>14</v>
      </c>
      <c r="L937" s="57">
        <v>39424</v>
      </c>
      <c r="M937" s="58" t="s">
        <v>14</v>
      </c>
      <c r="N937" s="58" t="s">
        <v>14</v>
      </c>
      <c r="O937" s="56"/>
    </row>
    <row r="938" spans="4:15" x14ac:dyDescent="0.2">
      <c r="D938" s="45">
        <v>39425</v>
      </c>
      <c r="E938" s="46" t="s">
        <v>14</v>
      </c>
      <c r="F938" s="46" t="s">
        <v>14</v>
      </c>
      <c r="G938" s="46" t="s">
        <v>14</v>
      </c>
      <c r="H938" s="46" t="s">
        <v>14</v>
      </c>
      <c r="I938" s="46" t="s">
        <v>14</v>
      </c>
      <c r="J938" s="46" t="s">
        <v>14</v>
      </c>
      <c r="L938" s="57">
        <v>39425</v>
      </c>
      <c r="M938" s="58" t="s">
        <v>14</v>
      </c>
      <c r="N938" s="58" t="s">
        <v>14</v>
      </c>
      <c r="O938" s="56"/>
    </row>
    <row r="939" spans="4:15" x14ac:dyDescent="0.2">
      <c r="D939" s="45">
        <v>39426</v>
      </c>
      <c r="E939" s="46">
        <v>340</v>
      </c>
      <c r="F939" s="46">
        <v>196</v>
      </c>
      <c r="G939" s="46">
        <v>172.48</v>
      </c>
      <c r="H939" s="46">
        <v>0</v>
      </c>
      <c r="I939" s="46">
        <v>0</v>
      </c>
      <c r="J939" s="46">
        <v>0</v>
      </c>
      <c r="L939" s="57">
        <v>39426</v>
      </c>
      <c r="M939" s="58">
        <v>172.48</v>
      </c>
      <c r="N939" s="58">
        <v>0</v>
      </c>
      <c r="O939" s="56">
        <f t="shared" si="9"/>
        <v>172.48</v>
      </c>
    </row>
    <row r="940" spans="4:15" x14ac:dyDescent="0.2">
      <c r="D940" s="45">
        <v>39427</v>
      </c>
      <c r="E940" s="46">
        <v>7290</v>
      </c>
      <c r="F940" s="46">
        <v>3801</v>
      </c>
      <c r="G940" s="46">
        <v>3344.88</v>
      </c>
      <c r="H940" s="46">
        <v>270</v>
      </c>
      <c r="I940" s="46">
        <v>270</v>
      </c>
      <c r="J940" s="46">
        <v>159.30000000000001</v>
      </c>
      <c r="L940" s="57">
        <v>39427</v>
      </c>
      <c r="M940" s="58">
        <v>3344.88</v>
      </c>
      <c r="N940" s="58">
        <v>159.30000000000001</v>
      </c>
      <c r="O940" s="56">
        <f t="shared" si="9"/>
        <v>3504.1800000000003</v>
      </c>
    </row>
    <row r="941" spans="4:15" x14ac:dyDescent="0.2">
      <c r="D941" s="45">
        <v>39428</v>
      </c>
      <c r="E941" s="46">
        <v>7900</v>
      </c>
      <c r="F941" s="46">
        <v>4522</v>
      </c>
      <c r="G941" s="46">
        <v>3979.36</v>
      </c>
      <c r="H941" s="46">
        <v>0</v>
      </c>
      <c r="I941" s="46">
        <v>0</v>
      </c>
      <c r="J941" s="46">
        <v>0</v>
      </c>
      <c r="L941" s="57">
        <v>39428</v>
      </c>
      <c r="M941" s="58">
        <v>3979.36</v>
      </c>
      <c r="N941" s="58">
        <v>0</v>
      </c>
      <c r="O941" s="56">
        <f t="shared" si="9"/>
        <v>3979.36</v>
      </c>
    </row>
    <row r="942" spans="4:15" x14ac:dyDescent="0.2">
      <c r="D942" s="45">
        <v>39429</v>
      </c>
      <c r="E942" s="46">
        <v>660</v>
      </c>
      <c r="F942" s="46">
        <v>350.15</v>
      </c>
      <c r="G942" s="46">
        <v>308.13200000000001</v>
      </c>
      <c r="H942" s="46">
        <v>5</v>
      </c>
      <c r="I942" s="46">
        <v>5</v>
      </c>
      <c r="J942" s="46">
        <v>2.95</v>
      </c>
      <c r="L942" s="57">
        <v>39429</v>
      </c>
      <c r="M942" s="58">
        <v>308.13200000000001</v>
      </c>
      <c r="N942" s="58">
        <v>2.95</v>
      </c>
      <c r="O942" s="56">
        <f t="shared" si="9"/>
        <v>311.08199999999999</v>
      </c>
    </row>
    <row r="943" spans="4:15" x14ac:dyDescent="0.2">
      <c r="D943" s="45">
        <v>39430</v>
      </c>
      <c r="E943" s="46">
        <v>175</v>
      </c>
      <c r="F943" s="46">
        <v>110.25</v>
      </c>
      <c r="G943" s="46">
        <v>97.02</v>
      </c>
      <c r="H943" s="46">
        <v>0</v>
      </c>
      <c r="I943" s="46">
        <v>0</v>
      </c>
      <c r="J943" s="46">
        <v>0</v>
      </c>
      <c r="L943" s="57">
        <v>39430</v>
      </c>
      <c r="M943" s="58">
        <v>97.02</v>
      </c>
      <c r="N943" s="58">
        <v>0</v>
      </c>
      <c r="O943" s="56">
        <f t="shared" si="9"/>
        <v>97.02</v>
      </c>
    </row>
    <row r="944" spans="4:15" x14ac:dyDescent="0.2">
      <c r="D944" s="45">
        <v>39431</v>
      </c>
      <c r="E944" s="46">
        <v>740</v>
      </c>
      <c r="F944" s="46">
        <v>429.8</v>
      </c>
      <c r="G944" s="46">
        <v>378.22399999999999</v>
      </c>
      <c r="H944" s="46">
        <v>240</v>
      </c>
      <c r="I944" s="46">
        <v>240</v>
      </c>
      <c r="J944" s="46">
        <v>141.6</v>
      </c>
      <c r="L944" s="57">
        <v>39431</v>
      </c>
      <c r="M944" s="58">
        <v>378.22399999999999</v>
      </c>
      <c r="N944" s="58">
        <v>141.6</v>
      </c>
      <c r="O944" s="56">
        <f t="shared" si="9"/>
        <v>519.82399999999996</v>
      </c>
    </row>
    <row r="945" spans="4:15" x14ac:dyDescent="0.2">
      <c r="D945" s="45">
        <v>39432</v>
      </c>
      <c r="E945" s="46" t="s">
        <v>14</v>
      </c>
      <c r="F945" s="46" t="s">
        <v>14</v>
      </c>
      <c r="G945" s="46" t="s">
        <v>14</v>
      </c>
      <c r="H945" s="46" t="s">
        <v>14</v>
      </c>
      <c r="I945" s="46" t="s">
        <v>14</v>
      </c>
      <c r="J945" s="46" t="s">
        <v>14</v>
      </c>
      <c r="L945" s="57">
        <v>39432</v>
      </c>
      <c r="M945" s="58" t="s">
        <v>14</v>
      </c>
      <c r="N945" s="58" t="s">
        <v>14</v>
      </c>
      <c r="O945" s="56"/>
    </row>
    <row r="946" spans="4:15" x14ac:dyDescent="0.2">
      <c r="D946" s="45">
        <v>39433</v>
      </c>
      <c r="E946" s="46">
        <v>1068</v>
      </c>
      <c r="F946" s="46">
        <v>625</v>
      </c>
      <c r="G946" s="46">
        <v>550</v>
      </c>
      <c r="H946" s="46">
        <v>0</v>
      </c>
      <c r="I946" s="46">
        <v>0</v>
      </c>
      <c r="J946" s="46">
        <v>0</v>
      </c>
      <c r="L946" s="57">
        <v>39433</v>
      </c>
      <c r="M946" s="58">
        <v>550</v>
      </c>
      <c r="N946" s="58">
        <v>0</v>
      </c>
      <c r="O946" s="56">
        <f t="shared" si="9"/>
        <v>550</v>
      </c>
    </row>
    <row r="947" spans="4:15" x14ac:dyDescent="0.2">
      <c r="D947" s="45">
        <v>39434</v>
      </c>
      <c r="E947" s="46">
        <v>225</v>
      </c>
      <c r="F947" s="46">
        <v>122.25</v>
      </c>
      <c r="G947" s="46">
        <v>107.58</v>
      </c>
      <c r="H947" s="46">
        <v>0</v>
      </c>
      <c r="I947" s="46">
        <v>0</v>
      </c>
      <c r="J947" s="46">
        <v>0</v>
      </c>
      <c r="L947" s="57">
        <v>39434</v>
      </c>
      <c r="M947" s="58">
        <v>107.58</v>
      </c>
      <c r="N947" s="58">
        <v>0</v>
      </c>
      <c r="O947" s="56">
        <f t="shared" si="9"/>
        <v>107.58</v>
      </c>
    </row>
    <row r="948" spans="4:15" x14ac:dyDescent="0.2">
      <c r="D948" s="45">
        <v>39435</v>
      </c>
      <c r="E948" s="46">
        <v>170</v>
      </c>
      <c r="F948" s="46">
        <v>85</v>
      </c>
      <c r="G948" s="46">
        <v>74.8</v>
      </c>
      <c r="H948" s="46">
        <v>0</v>
      </c>
      <c r="I948" s="46">
        <v>0</v>
      </c>
      <c r="J948" s="46">
        <v>0</v>
      </c>
      <c r="L948" s="57">
        <v>39435</v>
      </c>
      <c r="M948" s="58">
        <v>74.8</v>
      </c>
      <c r="N948" s="58">
        <v>0</v>
      </c>
      <c r="O948" s="56">
        <f t="shared" si="9"/>
        <v>74.8</v>
      </c>
    </row>
    <row r="949" spans="4:15" x14ac:dyDescent="0.2">
      <c r="D949" s="45">
        <v>39436</v>
      </c>
      <c r="E949" s="46">
        <v>240</v>
      </c>
      <c r="F949" s="46">
        <v>131.69999999999999</v>
      </c>
      <c r="G949" s="46">
        <v>115.896</v>
      </c>
      <c r="H949" s="46">
        <v>0</v>
      </c>
      <c r="I949" s="46">
        <v>0</v>
      </c>
      <c r="J949" s="46">
        <v>0</v>
      </c>
      <c r="L949" s="57">
        <v>39436</v>
      </c>
      <c r="M949" s="58">
        <v>115.896</v>
      </c>
      <c r="N949" s="58">
        <v>0</v>
      </c>
      <c r="O949" s="56">
        <f t="shared" si="9"/>
        <v>115.896</v>
      </c>
    </row>
    <row r="950" spans="4:15" x14ac:dyDescent="0.2">
      <c r="D950" s="45">
        <v>39437</v>
      </c>
      <c r="E950" s="46">
        <v>75</v>
      </c>
      <c r="F950" s="46">
        <v>47.25</v>
      </c>
      <c r="G950" s="46">
        <v>41.58</v>
      </c>
      <c r="H950" s="46">
        <v>0</v>
      </c>
      <c r="I950" s="46">
        <v>0</v>
      </c>
      <c r="J950" s="46">
        <v>0</v>
      </c>
      <c r="L950" s="57">
        <v>39437</v>
      </c>
      <c r="M950" s="58">
        <v>41.58</v>
      </c>
      <c r="N950" s="58">
        <v>0</v>
      </c>
      <c r="O950" s="56">
        <f t="shared" si="9"/>
        <v>41.58</v>
      </c>
    </row>
    <row r="951" spans="4:15" x14ac:dyDescent="0.2">
      <c r="D951" s="45">
        <v>39438</v>
      </c>
      <c r="E951" s="46">
        <v>50</v>
      </c>
      <c r="F951" s="46">
        <v>31.5</v>
      </c>
      <c r="G951" s="46">
        <v>27.72</v>
      </c>
      <c r="H951" s="46">
        <v>235</v>
      </c>
      <c r="I951" s="46">
        <v>235</v>
      </c>
      <c r="J951" s="46">
        <v>138.65</v>
      </c>
      <c r="L951" s="57">
        <v>39438</v>
      </c>
      <c r="M951" s="58">
        <v>27.72</v>
      </c>
      <c r="N951" s="58">
        <v>138.65</v>
      </c>
      <c r="O951" s="56">
        <f t="shared" si="9"/>
        <v>166.37</v>
      </c>
    </row>
    <row r="952" spans="4:15" x14ac:dyDescent="0.2">
      <c r="D952" s="45">
        <v>39439</v>
      </c>
      <c r="E952" s="46">
        <v>300</v>
      </c>
      <c r="F952" s="46">
        <v>189</v>
      </c>
      <c r="G952" s="46">
        <v>166.32</v>
      </c>
      <c r="H952" s="46">
        <v>50</v>
      </c>
      <c r="I952" s="46">
        <v>50</v>
      </c>
      <c r="J952" s="46">
        <v>29.5</v>
      </c>
      <c r="L952" s="57">
        <v>39439</v>
      </c>
      <c r="M952" s="58">
        <v>166.32</v>
      </c>
      <c r="N952" s="58">
        <v>29.5</v>
      </c>
      <c r="O952" s="56">
        <f t="shared" si="9"/>
        <v>195.82</v>
      </c>
    </row>
    <row r="953" spans="4:15" x14ac:dyDescent="0.2">
      <c r="D953" s="45">
        <v>39440</v>
      </c>
      <c r="E953" s="46">
        <v>155</v>
      </c>
      <c r="F953" s="46">
        <v>97.65</v>
      </c>
      <c r="G953" s="46">
        <v>85.932000000000002</v>
      </c>
      <c r="H953" s="46">
        <v>0</v>
      </c>
      <c r="I953" s="46">
        <v>0</v>
      </c>
      <c r="J953" s="46">
        <v>0</v>
      </c>
      <c r="L953" s="57">
        <v>39440</v>
      </c>
      <c r="M953" s="58">
        <v>85.932000000000002</v>
      </c>
      <c r="N953" s="58">
        <v>0</v>
      </c>
      <c r="O953" s="56">
        <f t="shared" si="9"/>
        <v>85.932000000000002</v>
      </c>
    </row>
    <row r="954" spans="4:15" x14ac:dyDescent="0.2">
      <c r="D954" s="45">
        <v>39441</v>
      </c>
      <c r="E954" s="46" t="s">
        <v>14</v>
      </c>
      <c r="F954" s="46" t="s">
        <v>14</v>
      </c>
      <c r="G954" s="46" t="s">
        <v>14</v>
      </c>
      <c r="H954" s="46" t="s">
        <v>14</v>
      </c>
      <c r="I954" s="46" t="s">
        <v>14</v>
      </c>
      <c r="J954" s="46" t="s">
        <v>14</v>
      </c>
      <c r="L954" s="57">
        <v>39441</v>
      </c>
      <c r="M954" s="58" t="s">
        <v>14</v>
      </c>
      <c r="N954" s="58" t="s">
        <v>14</v>
      </c>
      <c r="O954" s="56"/>
    </row>
    <row r="955" spans="4:15" x14ac:dyDescent="0.2">
      <c r="D955" s="45">
        <v>39442</v>
      </c>
      <c r="E955" s="46">
        <v>175</v>
      </c>
      <c r="F955" s="46">
        <v>100.5</v>
      </c>
      <c r="G955" s="46">
        <v>88.44</v>
      </c>
      <c r="H955" s="46">
        <v>0</v>
      </c>
      <c r="I955" s="46">
        <v>0</v>
      </c>
      <c r="J955" s="46">
        <v>0</v>
      </c>
      <c r="L955" s="57">
        <v>39442</v>
      </c>
      <c r="M955" s="58">
        <v>88.44</v>
      </c>
      <c r="N955" s="58">
        <v>0</v>
      </c>
      <c r="O955" s="56">
        <f t="shared" si="9"/>
        <v>88.44</v>
      </c>
    </row>
    <row r="956" spans="4:15" x14ac:dyDescent="0.2">
      <c r="D956" s="45">
        <v>39443</v>
      </c>
      <c r="E956" s="46">
        <v>775</v>
      </c>
      <c r="F956" s="46">
        <v>413.5</v>
      </c>
      <c r="G956" s="46">
        <v>363.88</v>
      </c>
      <c r="H956" s="46">
        <v>0</v>
      </c>
      <c r="I956" s="46">
        <v>0</v>
      </c>
      <c r="J956" s="46">
        <v>0</v>
      </c>
      <c r="L956" s="57">
        <v>39443</v>
      </c>
      <c r="M956" s="58">
        <v>363.88</v>
      </c>
      <c r="N956" s="58">
        <v>0</v>
      </c>
      <c r="O956" s="56">
        <f t="shared" si="9"/>
        <v>363.88</v>
      </c>
    </row>
    <row r="957" spans="4:15" x14ac:dyDescent="0.2">
      <c r="D957" s="45">
        <v>39444</v>
      </c>
      <c r="E957" s="46">
        <v>1610</v>
      </c>
      <c r="F957" s="46">
        <v>824.5</v>
      </c>
      <c r="G957" s="46">
        <v>725.56</v>
      </c>
      <c r="H957" s="46">
        <v>75</v>
      </c>
      <c r="I957" s="46">
        <v>75</v>
      </c>
      <c r="J957" s="46">
        <v>44.25</v>
      </c>
      <c r="L957" s="57">
        <v>39444</v>
      </c>
      <c r="M957" s="58">
        <v>725.56</v>
      </c>
      <c r="N957" s="58">
        <v>44.25</v>
      </c>
      <c r="O957" s="56">
        <f t="shared" si="9"/>
        <v>769.81</v>
      </c>
    </row>
    <row r="958" spans="4:15" x14ac:dyDescent="0.2">
      <c r="D958" s="45">
        <v>39445</v>
      </c>
      <c r="E958" s="46">
        <v>2950</v>
      </c>
      <c r="F958" s="46">
        <v>1858.5</v>
      </c>
      <c r="G958" s="46">
        <v>1635.48</v>
      </c>
      <c r="H958" s="46">
        <v>0</v>
      </c>
      <c r="I958" s="46">
        <v>0</v>
      </c>
      <c r="J958" s="46">
        <v>0</v>
      </c>
      <c r="L958" s="57">
        <v>39445</v>
      </c>
      <c r="M958" s="58">
        <v>1635.48</v>
      </c>
      <c r="N958" s="58">
        <v>0</v>
      </c>
      <c r="O958" s="56">
        <f t="shared" si="9"/>
        <v>1635.48</v>
      </c>
    </row>
    <row r="959" spans="4:15" x14ac:dyDescent="0.2">
      <c r="D959" s="45">
        <v>39446</v>
      </c>
      <c r="E959" s="46" t="s">
        <v>14</v>
      </c>
      <c r="F959" s="46" t="s">
        <v>14</v>
      </c>
      <c r="G959" s="46" t="s">
        <v>14</v>
      </c>
      <c r="H959" s="46" t="s">
        <v>14</v>
      </c>
      <c r="I959" s="46" t="s">
        <v>14</v>
      </c>
      <c r="J959" s="46" t="s">
        <v>14</v>
      </c>
      <c r="L959" s="57">
        <v>39446</v>
      </c>
      <c r="M959" s="58" t="s">
        <v>14</v>
      </c>
      <c r="N959" s="58" t="s">
        <v>14</v>
      </c>
      <c r="O959" s="56"/>
    </row>
    <row r="960" spans="4:15" x14ac:dyDescent="0.2">
      <c r="D960" s="45">
        <v>39447</v>
      </c>
      <c r="E960" s="46">
        <v>740</v>
      </c>
      <c r="F960" s="46">
        <v>376.5</v>
      </c>
      <c r="G960" s="46">
        <v>331.32</v>
      </c>
      <c r="H960" s="46">
        <v>0</v>
      </c>
      <c r="I960" s="46">
        <v>0</v>
      </c>
      <c r="J960" s="46">
        <v>0</v>
      </c>
      <c r="L960" s="57">
        <v>39447</v>
      </c>
      <c r="M960" s="58">
        <v>331.32</v>
      </c>
      <c r="N960" s="58">
        <v>0</v>
      </c>
      <c r="O960" s="56">
        <f t="shared" si="9"/>
        <v>331.32</v>
      </c>
    </row>
    <row r="961" spans="4:15" x14ac:dyDescent="0.2">
      <c r="D961" s="45">
        <v>39448</v>
      </c>
      <c r="E961" s="46">
        <v>580</v>
      </c>
      <c r="F961" s="46">
        <v>342</v>
      </c>
      <c r="G961" s="46">
        <v>300.95999999999998</v>
      </c>
      <c r="H961" s="46">
        <v>180</v>
      </c>
      <c r="I961" s="46">
        <v>180</v>
      </c>
      <c r="J961" s="46">
        <v>106.2</v>
      </c>
      <c r="L961" s="57">
        <v>39448</v>
      </c>
      <c r="M961" s="58">
        <v>300.95999999999998</v>
      </c>
      <c r="N961" s="58">
        <v>106.2</v>
      </c>
      <c r="O961" s="56">
        <f t="shared" si="9"/>
        <v>407.15999999999997</v>
      </c>
    </row>
    <row r="962" spans="4:15" x14ac:dyDescent="0.2">
      <c r="D962" s="45">
        <v>39449</v>
      </c>
      <c r="E962" s="46">
        <v>300</v>
      </c>
      <c r="F962" s="46">
        <v>150</v>
      </c>
      <c r="G962" s="46">
        <v>132</v>
      </c>
      <c r="H962" s="46">
        <v>0</v>
      </c>
      <c r="I962" s="46">
        <v>0</v>
      </c>
      <c r="J962" s="46">
        <v>0</v>
      </c>
      <c r="L962" s="57">
        <v>39449</v>
      </c>
      <c r="M962" s="58">
        <v>132</v>
      </c>
      <c r="N962" s="58">
        <v>0</v>
      </c>
      <c r="O962" s="56">
        <f t="shared" si="9"/>
        <v>132</v>
      </c>
    </row>
    <row r="963" spans="4:15" x14ac:dyDescent="0.2">
      <c r="D963" s="45">
        <v>39450</v>
      </c>
      <c r="E963" s="46">
        <v>155</v>
      </c>
      <c r="F963" s="46">
        <v>85.95</v>
      </c>
      <c r="G963" s="46">
        <v>75.635999999999996</v>
      </c>
      <c r="H963" s="46">
        <v>0</v>
      </c>
      <c r="I963" s="46">
        <v>0</v>
      </c>
      <c r="J963" s="46">
        <v>0</v>
      </c>
      <c r="L963" s="57">
        <v>39450</v>
      </c>
      <c r="M963" s="58">
        <v>75.635999999999996</v>
      </c>
      <c r="N963" s="58">
        <v>0</v>
      </c>
      <c r="O963" s="56">
        <f t="shared" si="9"/>
        <v>75.635999999999996</v>
      </c>
    </row>
    <row r="964" spans="4:15" x14ac:dyDescent="0.2">
      <c r="D964" s="45">
        <v>39451</v>
      </c>
      <c r="E964" s="46" t="s">
        <v>14</v>
      </c>
      <c r="F964" s="46" t="s">
        <v>14</v>
      </c>
      <c r="G964" s="46" t="s">
        <v>14</v>
      </c>
      <c r="H964" s="46" t="s">
        <v>14</v>
      </c>
      <c r="I964" s="46" t="s">
        <v>14</v>
      </c>
      <c r="J964" s="46" t="s">
        <v>14</v>
      </c>
      <c r="L964" s="57">
        <v>39451</v>
      </c>
      <c r="M964" s="58" t="s">
        <v>14</v>
      </c>
      <c r="N964" s="58" t="s">
        <v>14</v>
      </c>
      <c r="O964" s="56"/>
    </row>
    <row r="965" spans="4:15" x14ac:dyDescent="0.2">
      <c r="D965" s="45">
        <v>39452</v>
      </c>
      <c r="E965" s="46">
        <v>770</v>
      </c>
      <c r="F965" s="46">
        <v>385</v>
      </c>
      <c r="G965" s="46">
        <v>338.8</v>
      </c>
      <c r="H965" s="46">
        <v>80</v>
      </c>
      <c r="I965" s="46">
        <v>80</v>
      </c>
      <c r="J965" s="46">
        <v>47.2</v>
      </c>
      <c r="L965" s="57">
        <v>39452</v>
      </c>
      <c r="M965" s="58">
        <v>338.8</v>
      </c>
      <c r="N965" s="58">
        <v>47.2</v>
      </c>
      <c r="O965" s="56">
        <f t="shared" ref="O965:O1026" si="10">M965+N965</f>
        <v>386</v>
      </c>
    </row>
    <row r="966" spans="4:15" x14ac:dyDescent="0.2">
      <c r="D966" s="45">
        <v>39453</v>
      </c>
      <c r="E966" s="46">
        <v>330</v>
      </c>
      <c r="F966" s="46">
        <v>165</v>
      </c>
      <c r="G966" s="46">
        <v>145.19999999999999</v>
      </c>
      <c r="H966" s="46">
        <v>40</v>
      </c>
      <c r="I966" s="46">
        <v>40</v>
      </c>
      <c r="J966" s="46">
        <v>23.6</v>
      </c>
      <c r="L966" s="57">
        <v>39453</v>
      </c>
      <c r="M966" s="58">
        <v>145.19999999999999</v>
      </c>
      <c r="N966" s="58">
        <v>23.6</v>
      </c>
      <c r="O966" s="56">
        <f t="shared" si="10"/>
        <v>168.79999999999998</v>
      </c>
    </row>
    <row r="967" spans="4:15" x14ac:dyDescent="0.2">
      <c r="D967" s="45">
        <v>39454</v>
      </c>
      <c r="E967" s="46" t="s">
        <v>14</v>
      </c>
      <c r="F967" s="46" t="s">
        <v>14</v>
      </c>
      <c r="G967" s="46" t="s">
        <v>14</v>
      </c>
      <c r="H967" s="46" t="s">
        <v>14</v>
      </c>
      <c r="I967" s="46" t="s">
        <v>14</v>
      </c>
      <c r="J967" s="46" t="s">
        <v>14</v>
      </c>
      <c r="L967" s="57">
        <v>39454</v>
      </c>
      <c r="M967" s="58" t="s">
        <v>14</v>
      </c>
      <c r="N967" s="58" t="s">
        <v>14</v>
      </c>
      <c r="O967" s="56"/>
    </row>
    <row r="968" spans="4:15" x14ac:dyDescent="0.2">
      <c r="D968" s="45">
        <v>39455</v>
      </c>
      <c r="E968" s="46">
        <v>210</v>
      </c>
      <c r="F968" s="46">
        <v>105</v>
      </c>
      <c r="G968" s="46">
        <v>92.4</v>
      </c>
      <c r="H968" s="46">
        <v>60</v>
      </c>
      <c r="I968" s="46">
        <v>60</v>
      </c>
      <c r="J968" s="46">
        <v>35.4</v>
      </c>
      <c r="L968" s="57">
        <v>39455</v>
      </c>
      <c r="M968" s="58">
        <v>92.4</v>
      </c>
      <c r="N968" s="58">
        <v>35.4</v>
      </c>
      <c r="O968" s="56">
        <f t="shared" si="10"/>
        <v>127.80000000000001</v>
      </c>
    </row>
    <row r="969" spans="4:15" x14ac:dyDescent="0.2">
      <c r="D969" s="45">
        <v>39456</v>
      </c>
      <c r="E969" s="46">
        <v>15</v>
      </c>
      <c r="F969" s="46">
        <v>7.5</v>
      </c>
      <c r="G969" s="46">
        <v>6.6</v>
      </c>
      <c r="H969" s="46">
        <v>0</v>
      </c>
      <c r="I969" s="46">
        <v>0</v>
      </c>
      <c r="J969" s="46">
        <v>0</v>
      </c>
      <c r="L969" s="57">
        <v>39456</v>
      </c>
      <c r="M969" s="58">
        <v>6.6</v>
      </c>
      <c r="N969" s="58">
        <v>0</v>
      </c>
      <c r="O969" s="56">
        <f t="shared" si="10"/>
        <v>6.6</v>
      </c>
    </row>
    <row r="970" spans="4:15" x14ac:dyDescent="0.2">
      <c r="D970" s="45">
        <v>39457</v>
      </c>
      <c r="E970" s="46">
        <v>815</v>
      </c>
      <c r="F970" s="46">
        <v>407.5</v>
      </c>
      <c r="G970" s="46">
        <v>358.6</v>
      </c>
      <c r="H970" s="46">
        <v>200</v>
      </c>
      <c r="I970" s="46">
        <v>200</v>
      </c>
      <c r="J970" s="46">
        <v>118</v>
      </c>
      <c r="L970" s="57">
        <v>39457</v>
      </c>
      <c r="M970" s="58">
        <v>358.6</v>
      </c>
      <c r="N970" s="58">
        <v>118</v>
      </c>
      <c r="O970" s="56">
        <f t="shared" si="10"/>
        <v>476.6</v>
      </c>
    </row>
    <row r="971" spans="4:15" x14ac:dyDescent="0.2">
      <c r="D971" s="45">
        <v>39458</v>
      </c>
      <c r="E971" s="46">
        <v>2950</v>
      </c>
      <c r="F971" s="46">
        <v>1761</v>
      </c>
      <c r="G971" s="46">
        <v>1549.68</v>
      </c>
      <c r="H971" s="46">
        <v>200</v>
      </c>
      <c r="I971" s="46">
        <v>200</v>
      </c>
      <c r="J971" s="46">
        <v>118</v>
      </c>
      <c r="L971" s="57">
        <v>39458</v>
      </c>
      <c r="M971" s="58">
        <v>1549.68</v>
      </c>
      <c r="N971" s="58">
        <v>118</v>
      </c>
      <c r="O971" s="56">
        <f t="shared" si="10"/>
        <v>1667.68</v>
      </c>
    </row>
    <row r="972" spans="4:15" x14ac:dyDescent="0.2">
      <c r="D972" s="45">
        <v>39459</v>
      </c>
      <c r="E972" s="46">
        <v>150</v>
      </c>
      <c r="F972" s="46">
        <v>75</v>
      </c>
      <c r="G972" s="46">
        <v>66</v>
      </c>
      <c r="H972" s="46">
        <v>0</v>
      </c>
      <c r="I972" s="46">
        <v>0</v>
      </c>
      <c r="J972" s="46">
        <v>0</v>
      </c>
      <c r="L972" s="57">
        <v>39459</v>
      </c>
      <c r="M972" s="58">
        <v>66</v>
      </c>
      <c r="N972" s="58">
        <v>0</v>
      </c>
      <c r="O972" s="56">
        <f t="shared" si="10"/>
        <v>66</v>
      </c>
    </row>
    <row r="973" spans="4:15" x14ac:dyDescent="0.2">
      <c r="D973" s="45">
        <v>39460</v>
      </c>
      <c r="E973" s="46" t="s">
        <v>14</v>
      </c>
      <c r="F973" s="46" t="s">
        <v>14</v>
      </c>
      <c r="G973" s="46" t="s">
        <v>14</v>
      </c>
      <c r="H973" s="46" t="s">
        <v>14</v>
      </c>
      <c r="I973" s="46" t="s">
        <v>14</v>
      </c>
      <c r="J973" s="46" t="s">
        <v>14</v>
      </c>
      <c r="L973" s="57">
        <v>39460</v>
      </c>
      <c r="M973" s="58" t="s">
        <v>14</v>
      </c>
      <c r="N973" s="58" t="s">
        <v>14</v>
      </c>
      <c r="O973" s="56"/>
    </row>
    <row r="974" spans="4:15" x14ac:dyDescent="0.2">
      <c r="D974" s="45">
        <v>39461</v>
      </c>
      <c r="E974" s="46" t="s">
        <v>14</v>
      </c>
      <c r="F974" s="46" t="s">
        <v>14</v>
      </c>
      <c r="G974" s="46" t="s">
        <v>14</v>
      </c>
      <c r="H974" s="46" t="s">
        <v>14</v>
      </c>
      <c r="I974" s="46" t="s">
        <v>14</v>
      </c>
      <c r="J974" s="46" t="s">
        <v>14</v>
      </c>
      <c r="L974" s="57">
        <v>39461</v>
      </c>
      <c r="M974" s="58" t="s">
        <v>14</v>
      </c>
      <c r="N974" s="58" t="s">
        <v>14</v>
      </c>
      <c r="O974" s="56"/>
    </row>
    <row r="975" spans="4:15" x14ac:dyDescent="0.2">
      <c r="D975" s="45">
        <v>39462</v>
      </c>
      <c r="E975" s="46">
        <v>300</v>
      </c>
      <c r="F975" s="46">
        <v>189</v>
      </c>
      <c r="G975" s="46">
        <v>166.32</v>
      </c>
      <c r="H975" s="46">
        <v>0</v>
      </c>
      <c r="I975" s="46">
        <v>0</v>
      </c>
      <c r="J975" s="46">
        <v>0</v>
      </c>
      <c r="L975" s="57">
        <v>39462</v>
      </c>
      <c r="M975" s="58">
        <v>166.32</v>
      </c>
      <c r="N975" s="58">
        <v>0</v>
      </c>
      <c r="O975" s="56">
        <f t="shared" si="10"/>
        <v>166.32</v>
      </c>
    </row>
    <row r="976" spans="4:15" x14ac:dyDescent="0.2">
      <c r="D976" s="45">
        <v>39463</v>
      </c>
      <c r="E976" s="46">
        <v>690</v>
      </c>
      <c r="F976" s="46">
        <v>434.7</v>
      </c>
      <c r="G976" s="46">
        <v>382.536</v>
      </c>
      <c r="H976" s="46">
        <v>0</v>
      </c>
      <c r="I976" s="46">
        <v>0</v>
      </c>
      <c r="J976" s="46">
        <v>0</v>
      </c>
      <c r="L976" s="57">
        <v>39463</v>
      </c>
      <c r="M976" s="58">
        <v>382.536</v>
      </c>
      <c r="N976" s="58">
        <v>0</v>
      </c>
      <c r="O976" s="56">
        <f t="shared" si="10"/>
        <v>382.536</v>
      </c>
    </row>
    <row r="977" spans="4:15" x14ac:dyDescent="0.2">
      <c r="D977" s="45">
        <v>39464</v>
      </c>
      <c r="E977" s="46" t="s">
        <v>14</v>
      </c>
      <c r="F977" s="46" t="s">
        <v>14</v>
      </c>
      <c r="G977" s="46" t="s">
        <v>14</v>
      </c>
      <c r="H977" s="46" t="s">
        <v>14</v>
      </c>
      <c r="I977" s="46" t="s">
        <v>14</v>
      </c>
      <c r="J977" s="46" t="s">
        <v>14</v>
      </c>
      <c r="L977" s="57">
        <v>39464</v>
      </c>
      <c r="M977" s="58" t="s">
        <v>14</v>
      </c>
      <c r="N977" s="58" t="s">
        <v>14</v>
      </c>
      <c r="O977" s="56"/>
    </row>
    <row r="978" spans="4:15" x14ac:dyDescent="0.2">
      <c r="D978" s="45">
        <v>39465</v>
      </c>
      <c r="E978" s="46" t="s">
        <v>14</v>
      </c>
      <c r="F978" s="46" t="s">
        <v>14</v>
      </c>
      <c r="G978" s="46" t="s">
        <v>14</v>
      </c>
      <c r="H978" s="46" t="s">
        <v>14</v>
      </c>
      <c r="I978" s="46" t="s">
        <v>14</v>
      </c>
      <c r="J978" s="46" t="s">
        <v>14</v>
      </c>
      <c r="L978" s="57">
        <v>39465</v>
      </c>
      <c r="M978" s="58" t="s">
        <v>14</v>
      </c>
      <c r="N978" s="58" t="s">
        <v>14</v>
      </c>
      <c r="O978" s="56"/>
    </row>
    <row r="979" spans="4:15" x14ac:dyDescent="0.2">
      <c r="D979" s="45">
        <v>39466</v>
      </c>
      <c r="E979" s="46">
        <v>350</v>
      </c>
      <c r="F979" s="46">
        <v>220.5</v>
      </c>
      <c r="G979" s="46">
        <v>194.04</v>
      </c>
      <c r="H979" s="46">
        <v>0</v>
      </c>
      <c r="I979" s="46">
        <v>0</v>
      </c>
      <c r="J979" s="46">
        <v>0</v>
      </c>
      <c r="L979" s="57">
        <v>39466</v>
      </c>
      <c r="M979" s="58">
        <v>194.04</v>
      </c>
      <c r="N979" s="58">
        <v>0</v>
      </c>
      <c r="O979" s="56">
        <f t="shared" si="10"/>
        <v>194.04</v>
      </c>
    </row>
    <row r="980" spans="4:15" x14ac:dyDescent="0.2">
      <c r="D980" s="45">
        <v>39467</v>
      </c>
      <c r="E980" s="46" t="s">
        <v>14</v>
      </c>
      <c r="F980" s="46" t="s">
        <v>14</v>
      </c>
      <c r="G980" s="46" t="s">
        <v>14</v>
      </c>
      <c r="H980" s="46" t="s">
        <v>14</v>
      </c>
      <c r="I980" s="46" t="s">
        <v>14</v>
      </c>
      <c r="J980" s="46" t="s">
        <v>14</v>
      </c>
      <c r="L980" s="57">
        <v>39467</v>
      </c>
      <c r="M980" s="58" t="s">
        <v>14</v>
      </c>
      <c r="N980" s="58" t="s">
        <v>14</v>
      </c>
      <c r="O980" s="56"/>
    </row>
    <row r="981" spans="4:15" x14ac:dyDescent="0.2">
      <c r="D981" s="45">
        <v>39468</v>
      </c>
      <c r="E981" s="46">
        <v>2250</v>
      </c>
      <c r="F981" s="46">
        <v>1125</v>
      </c>
      <c r="G981" s="46">
        <v>990</v>
      </c>
      <c r="H981" s="46">
        <v>190</v>
      </c>
      <c r="I981" s="46">
        <v>190</v>
      </c>
      <c r="J981" s="46">
        <v>112.1</v>
      </c>
      <c r="L981" s="57">
        <v>39468</v>
      </c>
      <c r="M981" s="58">
        <v>990</v>
      </c>
      <c r="N981" s="58">
        <v>112.1</v>
      </c>
      <c r="O981" s="56">
        <f t="shared" si="10"/>
        <v>1102.0999999999999</v>
      </c>
    </row>
    <row r="982" spans="4:15" x14ac:dyDescent="0.2">
      <c r="D982" s="45">
        <v>39469</v>
      </c>
      <c r="E982" s="46">
        <v>3030</v>
      </c>
      <c r="F982" s="46">
        <v>1807.5</v>
      </c>
      <c r="G982" s="46">
        <v>1590.6</v>
      </c>
      <c r="H982" s="46">
        <v>305</v>
      </c>
      <c r="I982" s="46">
        <v>305</v>
      </c>
      <c r="J982" s="46">
        <v>179.95</v>
      </c>
      <c r="L982" s="57">
        <v>39469</v>
      </c>
      <c r="M982" s="58">
        <v>1590.6</v>
      </c>
      <c r="N982" s="58">
        <v>179.95</v>
      </c>
      <c r="O982" s="56">
        <f t="shared" si="10"/>
        <v>1770.55</v>
      </c>
    </row>
    <row r="983" spans="4:15" x14ac:dyDescent="0.2">
      <c r="D983" s="45">
        <v>39470</v>
      </c>
      <c r="E983" s="46">
        <v>490</v>
      </c>
      <c r="F983" s="46">
        <v>297</v>
      </c>
      <c r="G983" s="46">
        <v>261.36</v>
      </c>
      <c r="H983" s="46">
        <v>0</v>
      </c>
      <c r="I983" s="46">
        <v>0</v>
      </c>
      <c r="J983" s="46">
        <v>0</v>
      </c>
      <c r="L983" s="57">
        <v>39470</v>
      </c>
      <c r="M983" s="58">
        <v>261.36</v>
      </c>
      <c r="N983" s="58">
        <v>0</v>
      </c>
      <c r="O983" s="56">
        <f t="shared" si="10"/>
        <v>261.36</v>
      </c>
    </row>
    <row r="984" spans="4:15" x14ac:dyDescent="0.2">
      <c r="D984" s="45">
        <v>39471</v>
      </c>
      <c r="E984" s="46">
        <v>1315</v>
      </c>
      <c r="F984" s="46">
        <v>822.6</v>
      </c>
      <c r="G984" s="46">
        <v>723.88800000000003</v>
      </c>
      <c r="H984" s="46">
        <v>0</v>
      </c>
      <c r="I984" s="46">
        <v>0</v>
      </c>
      <c r="J984" s="46">
        <v>0</v>
      </c>
      <c r="L984" s="57">
        <v>39471</v>
      </c>
      <c r="M984" s="58">
        <v>723.88800000000003</v>
      </c>
      <c r="N984" s="58">
        <v>0</v>
      </c>
      <c r="O984" s="56">
        <f t="shared" si="10"/>
        <v>723.88800000000003</v>
      </c>
    </row>
    <row r="985" spans="4:15" x14ac:dyDescent="0.2">
      <c r="D985" s="45">
        <v>39472</v>
      </c>
      <c r="E985" s="46">
        <v>420</v>
      </c>
      <c r="F985" s="46">
        <v>210</v>
      </c>
      <c r="G985" s="46">
        <v>184.8</v>
      </c>
      <c r="H985" s="46">
        <v>50</v>
      </c>
      <c r="I985" s="46">
        <v>50</v>
      </c>
      <c r="J985" s="46">
        <v>29.5</v>
      </c>
      <c r="L985" s="57">
        <v>39472</v>
      </c>
      <c r="M985" s="58">
        <v>184.8</v>
      </c>
      <c r="N985" s="58">
        <v>29.5</v>
      </c>
      <c r="O985" s="56">
        <f t="shared" si="10"/>
        <v>214.3</v>
      </c>
    </row>
    <row r="986" spans="4:15" x14ac:dyDescent="0.2">
      <c r="D986" s="45">
        <v>39473</v>
      </c>
      <c r="E986" s="46">
        <v>350</v>
      </c>
      <c r="F986" s="46">
        <v>220.5</v>
      </c>
      <c r="G986" s="46">
        <v>194.04</v>
      </c>
      <c r="H986" s="46">
        <v>0</v>
      </c>
      <c r="I986" s="46">
        <v>0</v>
      </c>
      <c r="J986" s="46">
        <v>0</v>
      </c>
      <c r="L986" s="57">
        <v>39473</v>
      </c>
      <c r="M986" s="58">
        <v>194.04</v>
      </c>
      <c r="N986" s="58">
        <v>0</v>
      </c>
      <c r="O986" s="56">
        <f t="shared" si="10"/>
        <v>194.04</v>
      </c>
    </row>
    <row r="987" spans="4:15" x14ac:dyDescent="0.2">
      <c r="D987" s="45">
        <v>39474</v>
      </c>
      <c r="E987" s="46" t="s">
        <v>14</v>
      </c>
      <c r="F987" s="46" t="s">
        <v>14</v>
      </c>
      <c r="G987" s="46" t="s">
        <v>14</v>
      </c>
      <c r="H987" s="46" t="s">
        <v>14</v>
      </c>
      <c r="I987" s="46" t="s">
        <v>14</v>
      </c>
      <c r="J987" s="46" t="s">
        <v>14</v>
      </c>
      <c r="L987" s="57">
        <v>39474</v>
      </c>
      <c r="M987" s="58" t="s">
        <v>14</v>
      </c>
      <c r="N987" s="58" t="s">
        <v>14</v>
      </c>
      <c r="O987" s="56"/>
    </row>
    <row r="988" spans="4:15" x14ac:dyDescent="0.2">
      <c r="D988" s="45">
        <v>39475</v>
      </c>
      <c r="E988" s="46">
        <v>25</v>
      </c>
      <c r="F988" s="46">
        <v>15.75</v>
      </c>
      <c r="G988" s="46">
        <v>13.86</v>
      </c>
      <c r="H988" s="46">
        <v>0</v>
      </c>
      <c r="I988" s="46">
        <v>0</v>
      </c>
      <c r="J988" s="46">
        <v>0</v>
      </c>
      <c r="L988" s="57">
        <v>39475</v>
      </c>
      <c r="M988" s="58">
        <v>13.86</v>
      </c>
      <c r="N988" s="58">
        <v>0</v>
      </c>
      <c r="O988" s="56">
        <f t="shared" si="10"/>
        <v>13.86</v>
      </c>
    </row>
    <row r="989" spans="4:15" x14ac:dyDescent="0.2">
      <c r="D989" s="45">
        <v>39476</v>
      </c>
      <c r="E989" s="46" t="s">
        <v>14</v>
      </c>
      <c r="F989" s="46" t="s">
        <v>14</v>
      </c>
      <c r="G989" s="46" t="s">
        <v>14</v>
      </c>
      <c r="H989" s="46" t="s">
        <v>14</v>
      </c>
      <c r="I989" s="46" t="s">
        <v>14</v>
      </c>
      <c r="J989" s="46" t="s">
        <v>14</v>
      </c>
      <c r="L989" s="57">
        <v>39476</v>
      </c>
      <c r="M989" s="58" t="s">
        <v>14</v>
      </c>
      <c r="N989" s="58" t="s">
        <v>14</v>
      </c>
      <c r="O989" s="56"/>
    </row>
    <row r="990" spans="4:15" x14ac:dyDescent="0.2">
      <c r="D990" s="45">
        <v>39477</v>
      </c>
      <c r="E990" s="46">
        <v>700</v>
      </c>
      <c r="F990" s="46">
        <v>441</v>
      </c>
      <c r="G990" s="46">
        <v>388.08</v>
      </c>
      <c r="H990" s="46">
        <v>210</v>
      </c>
      <c r="I990" s="46">
        <v>210</v>
      </c>
      <c r="J990" s="46">
        <v>123.9</v>
      </c>
      <c r="L990" s="57">
        <v>39477</v>
      </c>
      <c r="M990" s="58">
        <v>388.08</v>
      </c>
      <c r="N990" s="58">
        <v>123.9</v>
      </c>
      <c r="O990" s="56">
        <f t="shared" si="10"/>
        <v>511.98</v>
      </c>
    </row>
    <row r="991" spans="4:15" x14ac:dyDescent="0.2">
      <c r="D991" s="45">
        <v>39478</v>
      </c>
      <c r="E991" s="46"/>
      <c r="F991" s="46"/>
      <c r="G991" s="46"/>
      <c r="H991" s="46"/>
      <c r="I991" s="46"/>
      <c r="J991" s="46"/>
      <c r="L991" s="57">
        <v>39478</v>
      </c>
      <c r="M991" s="58"/>
      <c r="N991" s="58"/>
      <c r="O991" s="56">
        <f t="shared" si="10"/>
        <v>0</v>
      </c>
    </row>
    <row r="992" spans="4:15" x14ac:dyDescent="0.2">
      <c r="D992" s="45">
        <v>39479</v>
      </c>
      <c r="E992" s="46">
        <v>2830</v>
      </c>
      <c r="F992" s="46">
        <v>1759.5</v>
      </c>
      <c r="G992" s="46">
        <v>1548.36</v>
      </c>
      <c r="H992" s="46">
        <v>295</v>
      </c>
      <c r="I992" s="46">
        <v>295</v>
      </c>
      <c r="J992" s="46">
        <v>174.05</v>
      </c>
      <c r="L992" s="57">
        <v>39479</v>
      </c>
      <c r="M992" s="58">
        <v>1548.36</v>
      </c>
      <c r="N992" s="58">
        <v>174.05</v>
      </c>
      <c r="O992" s="56">
        <f t="shared" si="10"/>
        <v>1722.4099999999999</v>
      </c>
    </row>
    <row r="993" spans="4:15" x14ac:dyDescent="0.2">
      <c r="D993" s="45">
        <v>39480</v>
      </c>
      <c r="E993" s="46">
        <v>1700</v>
      </c>
      <c r="F993" s="46">
        <v>1032</v>
      </c>
      <c r="G993" s="46">
        <v>908.16</v>
      </c>
      <c r="H993" s="46">
        <v>0</v>
      </c>
      <c r="I993" s="46">
        <v>0</v>
      </c>
      <c r="J993" s="46">
        <v>0</v>
      </c>
      <c r="L993" s="57">
        <v>39480</v>
      </c>
      <c r="M993" s="58">
        <v>908.16</v>
      </c>
      <c r="N993" s="58">
        <v>0</v>
      </c>
      <c r="O993" s="56">
        <f t="shared" si="10"/>
        <v>908.16</v>
      </c>
    </row>
    <row r="994" spans="4:15" x14ac:dyDescent="0.2">
      <c r="D994" s="45">
        <v>39481</v>
      </c>
      <c r="E994" s="46" t="s">
        <v>14</v>
      </c>
      <c r="F994" s="46" t="s">
        <v>14</v>
      </c>
      <c r="G994" s="46" t="s">
        <v>14</v>
      </c>
      <c r="H994" s="46" t="s">
        <v>14</v>
      </c>
      <c r="I994" s="46" t="s">
        <v>14</v>
      </c>
      <c r="J994" s="46" t="s">
        <v>14</v>
      </c>
      <c r="L994" s="57">
        <v>39481</v>
      </c>
      <c r="M994" s="58" t="s">
        <v>14</v>
      </c>
      <c r="N994" s="58" t="s">
        <v>14</v>
      </c>
      <c r="O994" s="56"/>
    </row>
    <row r="995" spans="4:15" x14ac:dyDescent="0.2">
      <c r="D995" s="45">
        <v>39482</v>
      </c>
      <c r="E995" s="46">
        <v>1430</v>
      </c>
      <c r="F995" s="46">
        <v>728</v>
      </c>
      <c r="G995" s="46">
        <v>640.64</v>
      </c>
      <c r="H995" s="46">
        <v>125</v>
      </c>
      <c r="I995" s="46">
        <v>125</v>
      </c>
      <c r="J995" s="46">
        <v>73.75</v>
      </c>
      <c r="L995" s="57">
        <v>39482</v>
      </c>
      <c r="M995" s="58">
        <v>640.64</v>
      </c>
      <c r="N995" s="58">
        <v>73.75</v>
      </c>
      <c r="O995" s="56">
        <f t="shared" si="10"/>
        <v>714.39</v>
      </c>
    </row>
    <row r="996" spans="4:15" x14ac:dyDescent="0.2">
      <c r="D996" s="45">
        <v>39483</v>
      </c>
      <c r="E996" s="46">
        <v>1170</v>
      </c>
      <c r="F996" s="46">
        <v>637</v>
      </c>
      <c r="G996" s="46">
        <v>560.55999999999995</v>
      </c>
      <c r="H996" s="46">
        <v>80</v>
      </c>
      <c r="I996" s="46">
        <v>80</v>
      </c>
      <c r="J996" s="46">
        <v>47.2</v>
      </c>
      <c r="L996" s="57">
        <v>39483</v>
      </c>
      <c r="M996" s="58">
        <v>560.55999999999995</v>
      </c>
      <c r="N996" s="58">
        <v>47.2</v>
      </c>
      <c r="O996" s="56">
        <f t="shared" si="10"/>
        <v>607.76</v>
      </c>
    </row>
    <row r="997" spans="4:15" x14ac:dyDescent="0.2">
      <c r="D997" s="45">
        <v>39484</v>
      </c>
      <c r="E997" s="46">
        <v>3605</v>
      </c>
      <c r="F997" s="46">
        <v>2156.75</v>
      </c>
      <c r="G997" s="46">
        <v>1897.94</v>
      </c>
      <c r="H997" s="46">
        <v>555</v>
      </c>
      <c r="I997" s="46">
        <v>555</v>
      </c>
      <c r="J997" s="46">
        <v>327.45</v>
      </c>
      <c r="L997" s="57">
        <v>39484</v>
      </c>
      <c r="M997" s="58">
        <v>1897.94</v>
      </c>
      <c r="N997" s="58">
        <v>327.45</v>
      </c>
      <c r="O997" s="56">
        <f t="shared" si="10"/>
        <v>2225.39</v>
      </c>
    </row>
    <row r="998" spans="4:15" x14ac:dyDescent="0.2">
      <c r="D998" s="45">
        <v>39485</v>
      </c>
      <c r="E998" s="46">
        <v>550</v>
      </c>
      <c r="F998" s="46">
        <v>275</v>
      </c>
      <c r="G998" s="46">
        <v>242</v>
      </c>
      <c r="H998" s="46">
        <v>0</v>
      </c>
      <c r="I998" s="46">
        <v>0</v>
      </c>
      <c r="J998" s="46">
        <v>0</v>
      </c>
      <c r="L998" s="57">
        <v>39485</v>
      </c>
      <c r="M998" s="58">
        <v>242</v>
      </c>
      <c r="N998" s="58">
        <v>0</v>
      </c>
      <c r="O998" s="56">
        <f t="shared" si="10"/>
        <v>242</v>
      </c>
    </row>
    <row r="999" spans="4:15" x14ac:dyDescent="0.2">
      <c r="D999" s="45">
        <v>39486</v>
      </c>
      <c r="E999" s="46">
        <v>3190</v>
      </c>
      <c r="F999" s="46">
        <v>1855</v>
      </c>
      <c r="G999" s="46">
        <v>1632.4</v>
      </c>
      <c r="H999" s="46">
        <v>260</v>
      </c>
      <c r="I999" s="46">
        <v>260</v>
      </c>
      <c r="J999" s="46">
        <v>153.4</v>
      </c>
      <c r="L999" s="57">
        <v>39486</v>
      </c>
      <c r="M999" s="58">
        <v>1632.4</v>
      </c>
      <c r="N999" s="58">
        <v>153.4</v>
      </c>
      <c r="O999" s="56">
        <f t="shared" si="10"/>
        <v>1785.8000000000002</v>
      </c>
    </row>
    <row r="1000" spans="4:15" x14ac:dyDescent="0.2">
      <c r="D1000" s="45">
        <v>39487</v>
      </c>
      <c r="E1000" s="46">
        <v>370</v>
      </c>
      <c r="F1000" s="46">
        <v>225.3</v>
      </c>
      <c r="G1000" s="46">
        <v>198.26400000000001</v>
      </c>
      <c r="H1000" s="46">
        <v>30</v>
      </c>
      <c r="I1000" s="46">
        <v>30</v>
      </c>
      <c r="J1000" s="46">
        <v>17.7</v>
      </c>
      <c r="L1000" s="57">
        <v>39487</v>
      </c>
      <c r="M1000" s="58">
        <v>198.26400000000001</v>
      </c>
      <c r="N1000" s="58">
        <v>17.7</v>
      </c>
      <c r="O1000" s="56">
        <f t="shared" si="10"/>
        <v>215.964</v>
      </c>
    </row>
    <row r="1001" spans="4:15" x14ac:dyDescent="0.2">
      <c r="D1001" s="45">
        <v>39488</v>
      </c>
      <c r="E1001" s="46" t="s">
        <v>14</v>
      </c>
      <c r="F1001" s="46" t="s">
        <v>14</v>
      </c>
      <c r="G1001" s="46" t="s">
        <v>14</v>
      </c>
      <c r="H1001" s="46" t="s">
        <v>14</v>
      </c>
      <c r="I1001" s="46" t="s">
        <v>14</v>
      </c>
      <c r="J1001" s="46" t="s">
        <v>14</v>
      </c>
      <c r="L1001" s="57">
        <v>39488</v>
      </c>
      <c r="M1001" s="58" t="s">
        <v>14</v>
      </c>
      <c r="N1001" s="58" t="s">
        <v>14</v>
      </c>
      <c r="O1001" s="56"/>
    </row>
    <row r="1002" spans="4:15" x14ac:dyDescent="0.2">
      <c r="D1002" s="45">
        <v>39489</v>
      </c>
      <c r="E1002" s="46">
        <v>200</v>
      </c>
      <c r="F1002" s="46">
        <v>100</v>
      </c>
      <c r="G1002" s="46">
        <v>88</v>
      </c>
      <c r="H1002" s="46">
        <v>85</v>
      </c>
      <c r="I1002" s="46">
        <v>85</v>
      </c>
      <c r="J1002" s="46">
        <v>50.15</v>
      </c>
      <c r="L1002" s="57">
        <v>39489</v>
      </c>
      <c r="M1002" s="58">
        <v>88</v>
      </c>
      <c r="N1002" s="58">
        <v>50.15</v>
      </c>
      <c r="O1002" s="56">
        <f t="shared" si="10"/>
        <v>138.15</v>
      </c>
    </row>
    <row r="1003" spans="4:15" x14ac:dyDescent="0.2">
      <c r="D1003" s="45">
        <v>39490</v>
      </c>
      <c r="E1003" s="46">
        <v>1200</v>
      </c>
      <c r="F1003" s="46">
        <v>671.5</v>
      </c>
      <c r="G1003" s="46">
        <v>590.91999999999996</v>
      </c>
      <c r="H1003" s="46">
        <v>335</v>
      </c>
      <c r="I1003" s="46">
        <v>335</v>
      </c>
      <c r="J1003" s="46">
        <v>197.65</v>
      </c>
      <c r="L1003" s="57">
        <v>39490</v>
      </c>
      <c r="M1003" s="58">
        <v>590.91999999999996</v>
      </c>
      <c r="N1003" s="58">
        <v>197.65</v>
      </c>
      <c r="O1003" s="56">
        <f t="shared" si="10"/>
        <v>788.56999999999994</v>
      </c>
    </row>
    <row r="1004" spans="4:15" x14ac:dyDescent="0.2">
      <c r="D1004" s="45">
        <v>39491</v>
      </c>
      <c r="E1004" s="46">
        <v>1570</v>
      </c>
      <c r="F1004" s="46">
        <v>960.5</v>
      </c>
      <c r="G1004" s="46">
        <v>845.24</v>
      </c>
      <c r="H1004" s="46">
        <v>100</v>
      </c>
      <c r="I1004" s="46">
        <v>100</v>
      </c>
      <c r="J1004" s="46">
        <v>59</v>
      </c>
      <c r="L1004" s="57">
        <v>39491</v>
      </c>
      <c r="M1004" s="58">
        <v>845.24</v>
      </c>
      <c r="N1004" s="58">
        <v>59</v>
      </c>
      <c r="O1004" s="56">
        <f t="shared" si="10"/>
        <v>904.24</v>
      </c>
    </row>
    <row r="1005" spans="4:15" x14ac:dyDescent="0.2">
      <c r="D1005" s="45">
        <v>39492</v>
      </c>
      <c r="E1005" s="46">
        <v>960</v>
      </c>
      <c r="F1005" s="46">
        <v>480</v>
      </c>
      <c r="G1005" s="46">
        <v>422.4</v>
      </c>
      <c r="H1005" s="46">
        <v>0</v>
      </c>
      <c r="I1005" s="46">
        <v>0</v>
      </c>
      <c r="J1005" s="46">
        <v>0</v>
      </c>
      <c r="L1005" s="57">
        <v>39492</v>
      </c>
      <c r="M1005" s="58">
        <v>422.4</v>
      </c>
      <c r="N1005" s="58">
        <v>0</v>
      </c>
      <c r="O1005" s="56">
        <f t="shared" si="10"/>
        <v>422.4</v>
      </c>
    </row>
    <row r="1006" spans="4:15" x14ac:dyDescent="0.2">
      <c r="D1006" s="45">
        <v>39493</v>
      </c>
      <c r="E1006" s="46">
        <v>1190</v>
      </c>
      <c r="F1006" s="46">
        <v>725</v>
      </c>
      <c r="G1006" s="46">
        <v>638</v>
      </c>
      <c r="H1006" s="46">
        <v>0</v>
      </c>
      <c r="I1006" s="46">
        <v>0</v>
      </c>
      <c r="J1006" s="46">
        <v>0</v>
      </c>
      <c r="L1006" s="57">
        <v>39493</v>
      </c>
      <c r="M1006" s="58">
        <v>638</v>
      </c>
      <c r="N1006" s="58">
        <v>0</v>
      </c>
      <c r="O1006" s="56">
        <f t="shared" si="10"/>
        <v>638</v>
      </c>
    </row>
    <row r="1007" spans="4:15" x14ac:dyDescent="0.2">
      <c r="D1007" s="45">
        <v>39494</v>
      </c>
      <c r="E1007" s="46">
        <v>0</v>
      </c>
      <c r="F1007" s="46">
        <v>0</v>
      </c>
      <c r="G1007" s="46">
        <v>0</v>
      </c>
      <c r="H1007" s="46">
        <v>245</v>
      </c>
      <c r="I1007" s="46">
        <v>245</v>
      </c>
      <c r="J1007" s="46">
        <v>144.55000000000001</v>
      </c>
      <c r="L1007" s="57">
        <v>39494</v>
      </c>
      <c r="M1007" s="58">
        <v>0</v>
      </c>
      <c r="N1007" s="58">
        <v>144.55000000000001</v>
      </c>
      <c r="O1007" s="56">
        <f t="shared" si="10"/>
        <v>144.55000000000001</v>
      </c>
    </row>
    <row r="1008" spans="4:15" x14ac:dyDescent="0.2">
      <c r="D1008" s="45">
        <v>39495</v>
      </c>
      <c r="E1008" s="46" t="s">
        <v>14</v>
      </c>
      <c r="F1008" s="46" t="s">
        <v>14</v>
      </c>
      <c r="G1008" s="46" t="s">
        <v>14</v>
      </c>
      <c r="H1008" s="46" t="s">
        <v>14</v>
      </c>
      <c r="I1008" s="46" t="s">
        <v>14</v>
      </c>
      <c r="J1008" s="46" t="s">
        <v>14</v>
      </c>
      <c r="L1008" s="57">
        <v>39495</v>
      </c>
      <c r="M1008" s="58" t="s">
        <v>14</v>
      </c>
      <c r="N1008" s="58" t="s">
        <v>14</v>
      </c>
      <c r="O1008" s="56"/>
    </row>
    <row r="1009" spans="4:15" x14ac:dyDescent="0.2">
      <c r="D1009" s="45">
        <v>39496</v>
      </c>
      <c r="E1009" s="46">
        <v>630</v>
      </c>
      <c r="F1009" s="46">
        <v>357.25</v>
      </c>
      <c r="G1009" s="46">
        <v>314.38</v>
      </c>
      <c r="H1009" s="46">
        <v>215</v>
      </c>
      <c r="I1009" s="46">
        <v>215</v>
      </c>
      <c r="J1009" s="46">
        <v>126.85</v>
      </c>
      <c r="L1009" s="57">
        <v>39496</v>
      </c>
      <c r="M1009" s="58">
        <v>314.38</v>
      </c>
      <c r="N1009" s="58">
        <v>126.85</v>
      </c>
      <c r="O1009" s="56">
        <f t="shared" si="10"/>
        <v>441.23</v>
      </c>
    </row>
    <row r="1010" spans="4:15" x14ac:dyDescent="0.2">
      <c r="D1010" s="45">
        <v>39497</v>
      </c>
      <c r="E1010" s="46">
        <v>985</v>
      </c>
      <c r="F1010" s="46">
        <v>603</v>
      </c>
      <c r="G1010" s="46">
        <v>530.64</v>
      </c>
      <c r="H1010" s="46">
        <v>0</v>
      </c>
      <c r="I1010" s="46">
        <v>0</v>
      </c>
      <c r="J1010" s="46">
        <v>0</v>
      </c>
      <c r="L1010" s="57">
        <v>39497</v>
      </c>
      <c r="M1010" s="58">
        <v>530.64</v>
      </c>
      <c r="N1010" s="58">
        <v>0</v>
      </c>
      <c r="O1010" s="56">
        <f t="shared" si="10"/>
        <v>530.64</v>
      </c>
    </row>
    <row r="1011" spans="4:15" x14ac:dyDescent="0.2">
      <c r="D1011" s="45">
        <v>39498</v>
      </c>
      <c r="E1011" s="46">
        <v>165</v>
      </c>
      <c r="F1011" s="46">
        <v>82.5</v>
      </c>
      <c r="G1011" s="46">
        <v>72.599999999999994</v>
      </c>
      <c r="H1011" s="46">
        <v>0</v>
      </c>
      <c r="I1011" s="46">
        <v>0</v>
      </c>
      <c r="J1011" s="46">
        <v>0</v>
      </c>
      <c r="L1011" s="57">
        <v>39498</v>
      </c>
      <c r="M1011" s="58">
        <v>72.599999999999994</v>
      </c>
      <c r="N1011" s="58">
        <v>0</v>
      </c>
      <c r="O1011" s="56">
        <f t="shared" si="10"/>
        <v>72.599999999999994</v>
      </c>
    </row>
    <row r="1012" spans="4:15" x14ac:dyDescent="0.2">
      <c r="D1012" s="45">
        <v>39499</v>
      </c>
      <c r="E1012" s="46">
        <v>155</v>
      </c>
      <c r="F1012" s="46">
        <v>77.5</v>
      </c>
      <c r="G1012" s="46">
        <v>68.2</v>
      </c>
      <c r="H1012" s="46">
        <v>0</v>
      </c>
      <c r="I1012" s="46">
        <v>0</v>
      </c>
      <c r="J1012" s="46">
        <v>0</v>
      </c>
      <c r="L1012" s="57">
        <v>39499</v>
      </c>
      <c r="M1012" s="58">
        <v>68.2</v>
      </c>
      <c r="N1012" s="58">
        <v>0</v>
      </c>
      <c r="O1012" s="56">
        <f t="shared" si="10"/>
        <v>68.2</v>
      </c>
    </row>
    <row r="1013" spans="4:15" x14ac:dyDescent="0.2">
      <c r="D1013" s="45">
        <v>39500</v>
      </c>
      <c r="E1013" s="46" t="s">
        <v>14</v>
      </c>
      <c r="F1013" s="46" t="s">
        <v>14</v>
      </c>
      <c r="G1013" s="46" t="s">
        <v>14</v>
      </c>
      <c r="H1013" s="46" t="s">
        <v>14</v>
      </c>
      <c r="I1013" s="46" t="s">
        <v>14</v>
      </c>
      <c r="J1013" s="46" t="s">
        <v>14</v>
      </c>
      <c r="L1013" s="57">
        <v>39500</v>
      </c>
      <c r="M1013" s="58" t="s">
        <v>14</v>
      </c>
      <c r="N1013" s="58" t="s">
        <v>14</v>
      </c>
      <c r="O1013" s="56"/>
    </row>
    <row r="1014" spans="4:15" x14ac:dyDescent="0.2">
      <c r="D1014" s="45">
        <v>39501</v>
      </c>
      <c r="E1014" s="46">
        <v>80</v>
      </c>
      <c r="F1014" s="46">
        <v>40</v>
      </c>
      <c r="G1014" s="46">
        <v>35.200000000000003</v>
      </c>
      <c r="H1014" s="46">
        <v>0</v>
      </c>
      <c r="I1014" s="46">
        <v>0</v>
      </c>
      <c r="J1014" s="46">
        <v>0</v>
      </c>
      <c r="L1014" s="57">
        <v>39501</v>
      </c>
      <c r="M1014" s="58">
        <v>35.200000000000003</v>
      </c>
      <c r="N1014" s="58">
        <v>0</v>
      </c>
      <c r="O1014" s="56">
        <f t="shared" si="10"/>
        <v>35.200000000000003</v>
      </c>
    </row>
    <row r="1015" spans="4:15" x14ac:dyDescent="0.2">
      <c r="D1015" s="45">
        <v>39502</v>
      </c>
      <c r="E1015" s="46" t="s">
        <v>14</v>
      </c>
      <c r="F1015" s="46" t="s">
        <v>14</v>
      </c>
      <c r="G1015" s="46" t="s">
        <v>14</v>
      </c>
      <c r="H1015" s="46" t="s">
        <v>14</v>
      </c>
      <c r="I1015" s="46" t="s">
        <v>14</v>
      </c>
      <c r="J1015" s="46" t="s">
        <v>14</v>
      </c>
      <c r="L1015" s="57">
        <v>39502</v>
      </c>
      <c r="M1015" s="58" t="s">
        <v>14</v>
      </c>
      <c r="N1015" s="58" t="s">
        <v>14</v>
      </c>
      <c r="O1015" s="56"/>
    </row>
    <row r="1016" spans="4:15" x14ac:dyDescent="0.2">
      <c r="D1016" s="45">
        <v>39503</v>
      </c>
      <c r="E1016" s="46">
        <v>1050</v>
      </c>
      <c r="F1016" s="46">
        <v>525</v>
      </c>
      <c r="G1016" s="46">
        <v>462</v>
      </c>
      <c r="H1016" s="46">
        <v>280</v>
      </c>
      <c r="I1016" s="46">
        <v>280</v>
      </c>
      <c r="J1016" s="46">
        <v>165.2</v>
      </c>
      <c r="L1016" s="57">
        <v>39503</v>
      </c>
      <c r="M1016" s="58">
        <v>462</v>
      </c>
      <c r="N1016" s="58">
        <v>165.2</v>
      </c>
      <c r="O1016" s="56">
        <f t="shared" si="10"/>
        <v>627.20000000000005</v>
      </c>
    </row>
    <row r="1017" spans="4:15" x14ac:dyDescent="0.2">
      <c r="D1017" s="45">
        <v>39504</v>
      </c>
      <c r="E1017" s="46">
        <v>1685</v>
      </c>
      <c r="F1017" s="46">
        <v>985.5</v>
      </c>
      <c r="G1017" s="46">
        <v>867.24</v>
      </c>
      <c r="H1017" s="46">
        <v>60</v>
      </c>
      <c r="I1017" s="46">
        <v>60</v>
      </c>
      <c r="J1017" s="46">
        <v>35.4</v>
      </c>
      <c r="L1017" s="57">
        <v>39504</v>
      </c>
      <c r="M1017" s="58">
        <v>867.24</v>
      </c>
      <c r="N1017" s="58">
        <v>35.4</v>
      </c>
      <c r="O1017" s="56">
        <f t="shared" si="10"/>
        <v>902.64</v>
      </c>
    </row>
    <row r="1018" spans="4:15" x14ac:dyDescent="0.2">
      <c r="D1018" s="45">
        <v>39505</v>
      </c>
      <c r="E1018" s="46">
        <v>60</v>
      </c>
      <c r="F1018" s="46">
        <v>30</v>
      </c>
      <c r="G1018" s="46">
        <v>26.4</v>
      </c>
      <c r="H1018" s="46">
        <v>0</v>
      </c>
      <c r="I1018" s="46">
        <v>0</v>
      </c>
      <c r="J1018" s="46">
        <v>0</v>
      </c>
      <c r="L1018" s="57">
        <v>39505</v>
      </c>
      <c r="M1018" s="58">
        <v>26.4</v>
      </c>
      <c r="N1018" s="58">
        <v>0</v>
      </c>
      <c r="O1018" s="56">
        <f t="shared" si="10"/>
        <v>26.4</v>
      </c>
    </row>
    <row r="1019" spans="4:15" x14ac:dyDescent="0.2">
      <c r="D1019" s="45">
        <v>39506</v>
      </c>
      <c r="E1019" s="46">
        <v>919</v>
      </c>
      <c r="F1019" s="46">
        <v>483.42</v>
      </c>
      <c r="G1019" s="46">
        <v>425.40960000000001</v>
      </c>
      <c r="H1019" s="46">
        <v>275</v>
      </c>
      <c r="I1019" s="46">
        <v>275</v>
      </c>
      <c r="J1019" s="46">
        <v>162.25</v>
      </c>
      <c r="L1019" s="57">
        <v>39506</v>
      </c>
      <c r="M1019" s="58">
        <v>425.40960000000001</v>
      </c>
      <c r="N1019" s="58">
        <v>162.25</v>
      </c>
      <c r="O1019" s="56">
        <f t="shared" si="10"/>
        <v>587.65959999999995</v>
      </c>
    </row>
    <row r="1020" spans="4:15" x14ac:dyDescent="0.2">
      <c r="D1020" s="45">
        <v>39507</v>
      </c>
      <c r="E1020" s="46"/>
      <c r="F1020" s="46"/>
      <c r="G1020" s="46"/>
      <c r="H1020" s="46"/>
      <c r="I1020" s="46"/>
      <c r="J1020" s="46"/>
      <c r="L1020" s="57">
        <v>39507</v>
      </c>
      <c r="M1020" s="58"/>
      <c r="N1020" s="58"/>
      <c r="O1020" s="56">
        <f t="shared" si="10"/>
        <v>0</v>
      </c>
    </row>
    <row r="1021" spans="4:15" x14ac:dyDescent="0.2">
      <c r="D1021" s="45">
        <v>39508</v>
      </c>
      <c r="E1021" s="46" t="s">
        <v>14</v>
      </c>
      <c r="F1021" s="46" t="s">
        <v>14</v>
      </c>
      <c r="G1021" s="46" t="s">
        <v>14</v>
      </c>
      <c r="H1021" s="46" t="s">
        <v>14</v>
      </c>
      <c r="I1021" s="46" t="s">
        <v>14</v>
      </c>
      <c r="J1021" s="46" t="s">
        <v>14</v>
      </c>
      <c r="L1021" s="57">
        <v>39508</v>
      </c>
      <c r="M1021" s="58" t="s">
        <v>14</v>
      </c>
      <c r="N1021" s="58" t="s">
        <v>14</v>
      </c>
      <c r="O1021" s="56"/>
    </row>
    <row r="1022" spans="4:15" x14ac:dyDescent="0.2">
      <c r="D1022" s="45">
        <v>39509</v>
      </c>
      <c r="E1022" s="46" t="s">
        <v>14</v>
      </c>
      <c r="F1022" s="46" t="s">
        <v>14</v>
      </c>
      <c r="G1022" s="46" t="s">
        <v>14</v>
      </c>
      <c r="H1022" s="46" t="s">
        <v>14</v>
      </c>
      <c r="I1022" s="46" t="s">
        <v>14</v>
      </c>
      <c r="J1022" s="46" t="s">
        <v>14</v>
      </c>
      <c r="L1022" s="57">
        <v>39509</v>
      </c>
      <c r="M1022" s="58" t="s">
        <v>14</v>
      </c>
      <c r="N1022" s="58" t="s">
        <v>14</v>
      </c>
      <c r="O1022" s="56"/>
    </row>
    <row r="1023" spans="4:15" x14ac:dyDescent="0.2">
      <c r="D1023" s="45">
        <v>39510</v>
      </c>
      <c r="E1023" s="46">
        <v>760</v>
      </c>
      <c r="F1023" s="46">
        <v>380</v>
      </c>
      <c r="G1023" s="46">
        <v>334.4</v>
      </c>
      <c r="H1023" s="46">
        <v>0</v>
      </c>
      <c r="I1023" s="46">
        <v>0</v>
      </c>
      <c r="J1023" s="46">
        <v>0</v>
      </c>
      <c r="L1023" s="57">
        <v>39510</v>
      </c>
      <c r="M1023" s="58">
        <v>334.4</v>
      </c>
      <c r="N1023" s="58">
        <v>0</v>
      </c>
      <c r="O1023" s="56">
        <f t="shared" si="10"/>
        <v>334.4</v>
      </c>
    </row>
    <row r="1024" spans="4:15" x14ac:dyDescent="0.2">
      <c r="D1024" s="45">
        <v>39511</v>
      </c>
      <c r="E1024" s="46">
        <v>25</v>
      </c>
      <c r="F1024" s="46">
        <v>12.5</v>
      </c>
      <c r="G1024" s="46">
        <v>11</v>
      </c>
      <c r="H1024" s="46">
        <v>0</v>
      </c>
      <c r="I1024" s="46">
        <v>0</v>
      </c>
      <c r="J1024" s="46">
        <v>0</v>
      </c>
      <c r="L1024" s="57">
        <v>39511</v>
      </c>
      <c r="M1024" s="58">
        <v>11</v>
      </c>
      <c r="N1024" s="58">
        <v>0</v>
      </c>
      <c r="O1024" s="56">
        <f t="shared" si="10"/>
        <v>11</v>
      </c>
    </row>
    <row r="1025" spans="4:15" x14ac:dyDescent="0.2">
      <c r="D1025" s="45">
        <v>39512</v>
      </c>
      <c r="E1025" s="46">
        <v>172</v>
      </c>
      <c r="F1025" s="46">
        <v>86</v>
      </c>
      <c r="G1025" s="46">
        <v>75.680000000000007</v>
      </c>
      <c r="H1025" s="46">
        <v>75</v>
      </c>
      <c r="I1025" s="46">
        <v>75</v>
      </c>
      <c r="J1025" s="46">
        <v>44.25</v>
      </c>
      <c r="L1025" s="57">
        <v>39512</v>
      </c>
      <c r="M1025" s="58">
        <v>75.680000000000007</v>
      </c>
      <c r="N1025" s="58">
        <v>44.25</v>
      </c>
      <c r="O1025" s="56">
        <f t="shared" si="10"/>
        <v>119.93</v>
      </c>
    </row>
    <row r="1026" spans="4:15" x14ac:dyDescent="0.2">
      <c r="D1026" s="45">
        <v>39513</v>
      </c>
      <c r="E1026" s="46">
        <v>200</v>
      </c>
      <c r="F1026" s="46">
        <v>100</v>
      </c>
      <c r="G1026" s="46">
        <v>88</v>
      </c>
      <c r="H1026" s="46">
        <v>0</v>
      </c>
      <c r="I1026" s="46">
        <v>0</v>
      </c>
      <c r="J1026" s="46">
        <v>0</v>
      </c>
      <c r="L1026" s="57">
        <v>39513</v>
      </c>
      <c r="M1026" s="58">
        <v>88</v>
      </c>
      <c r="N1026" s="58">
        <v>0</v>
      </c>
      <c r="O1026" s="56">
        <f t="shared" si="10"/>
        <v>88</v>
      </c>
    </row>
    <row r="1027" spans="4:15" x14ac:dyDescent="0.2">
      <c r="D1027" s="45">
        <v>39514</v>
      </c>
      <c r="E1027" s="46" t="s">
        <v>14</v>
      </c>
      <c r="F1027" s="46" t="s">
        <v>14</v>
      </c>
      <c r="G1027" s="46" t="s">
        <v>14</v>
      </c>
      <c r="H1027" s="46" t="s">
        <v>14</v>
      </c>
      <c r="I1027" s="46" t="s">
        <v>14</v>
      </c>
      <c r="J1027" s="46" t="s">
        <v>14</v>
      </c>
      <c r="L1027" s="57">
        <v>39514</v>
      </c>
      <c r="M1027" s="58" t="s">
        <v>14</v>
      </c>
      <c r="N1027" s="58" t="s">
        <v>14</v>
      </c>
      <c r="O1027" s="56"/>
    </row>
    <row r="1028" spans="4:15" x14ac:dyDescent="0.2">
      <c r="D1028" s="45">
        <v>39515</v>
      </c>
      <c r="E1028" s="46" t="s">
        <v>14</v>
      </c>
      <c r="F1028" s="46" t="s">
        <v>14</v>
      </c>
      <c r="G1028" s="46" t="s">
        <v>14</v>
      </c>
      <c r="H1028" s="46" t="s">
        <v>14</v>
      </c>
      <c r="I1028" s="46" t="s">
        <v>14</v>
      </c>
      <c r="J1028" s="46" t="s">
        <v>14</v>
      </c>
      <c r="L1028" s="57">
        <v>39515</v>
      </c>
      <c r="M1028" s="58" t="s">
        <v>14</v>
      </c>
      <c r="N1028" s="58" t="s">
        <v>14</v>
      </c>
      <c r="O1028" s="56"/>
    </row>
    <row r="1029" spans="4:15" x14ac:dyDescent="0.2">
      <c r="D1029" s="45">
        <v>39516</v>
      </c>
      <c r="E1029" s="46" t="s">
        <v>14</v>
      </c>
      <c r="F1029" s="46" t="s">
        <v>14</v>
      </c>
      <c r="G1029" s="46" t="s">
        <v>14</v>
      </c>
      <c r="H1029" s="46" t="s">
        <v>14</v>
      </c>
      <c r="I1029" s="46" t="s">
        <v>14</v>
      </c>
      <c r="J1029" s="46" t="s">
        <v>14</v>
      </c>
      <c r="L1029" s="57">
        <v>39516</v>
      </c>
      <c r="M1029" s="58" t="s">
        <v>14</v>
      </c>
      <c r="N1029" s="58" t="s">
        <v>14</v>
      </c>
      <c r="O1029" s="56"/>
    </row>
    <row r="1030" spans="4:15" x14ac:dyDescent="0.2">
      <c r="D1030" s="45">
        <v>39517</v>
      </c>
      <c r="E1030" s="46">
        <v>12</v>
      </c>
      <c r="F1030" s="46">
        <v>6</v>
      </c>
      <c r="G1030" s="46">
        <v>5.28</v>
      </c>
      <c r="H1030" s="46">
        <v>0</v>
      </c>
      <c r="I1030" s="46">
        <v>0</v>
      </c>
      <c r="J1030" s="46">
        <v>0</v>
      </c>
      <c r="L1030" s="57">
        <v>39517</v>
      </c>
      <c r="M1030" s="58">
        <v>5.28</v>
      </c>
      <c r="N1030" s="58">
        <v>0</v>
      </c>
      <c r="O1030" s="56">
        <f t="shared" ref="O1030:O1049" si="11">M1030+N1030</f>
        <v>5.28</v>
      </c>
    </row>
    <row r="1031" spans="4:15" x14ac:dyDescent="0.2">
      <c r="D1031" s="45">
        <v>39518</v>
      </c>
      <c r="E1031" s="46">
        <v>120</v>
      </c>
      <c r="F1031" s="46">
        <v>60</v>
      </c>
      <c r="G1031" s="46">
        <v>52.8</v>
      </c>
      <c r="H1031" s="46">
        <v>0</v>
      </c>
      <c r="I1031" s="46">
        <v>0</v>
      </c>
      <c r="J1031" s="46">
        <v>0</v>
      </c>
      <c r="L1031" s="57">
        <v>39518</v>
      </c>
      <c r="M1031" s="58">
        <v>52.8</v>
      </c>
      <c r="N1031" s="58">
        <v>0</v>
      </c>
      <c r="O1031" s="56">
        <f t="shared" si="11"/>
        <v>52.8</v>
      </c>
    </row>
    <row r="1032" spans="4:15" x14ac:dyDescent="0.2">
      <c r="D1032" s="45">
        <v>39519</v>
      </c>
      <c r="E1032" s="46" t="s">
        <v>14</v>
      </c>
      <c r="F1032" s="46" t="s">
        <v>14</v>
      </c>
      <c r="G1032" s="46" t="s">
        <v>14</v>
      </c>
      <c r="H1032" s="46" t="s">
        <v>14</v>
      </c>
      <c r="I1032" s="46" t="s">
        <v>14</v>
      </c>
      <c r="J1032" s="46" t="s">
        <v>14</v>
      </c>
      <c r="L1032" s="57">
        <v>39519</v>
      </c>
      <c r="M1032" s="58" t="s">
        <v>14</v>
      </c>
      <c r="N1032" s="58" t="s">
        <v>14</v>
      </c>
      <c r="O1032" s="56"/>
    </row>
    <row r="1033" spans="4:15" x14ac:dyDescent="0.2">
      <c r="D1033" s="45">
        <v>39520</v>
      </c>
      <c r="E1033" s="46">
        <v>80</v>
      </c>
      <c r="F1033" s="46">
        <v>40</v>
      </c>
      <c r="G1033" s="46">
        <v>35.200000000000003</v>
      </c>
      <c r="H1033" s="46">
        <v>0</v>
      </c>
      <c r="I1033" s="46">
        <v>0</v>
      </c>
      <c r="J1033" s="46">
        <v>0</v>
      </c>
      <c r="L1033" s="57">
        <v>39520</v>
      </c>
      <c r="M1033" s="58">
        <v>35.200000000000003</v>
      </c>
      <c r="N1033" s="58">
        <v>0</v>
      </c>
      <c r="O1033" s="56">
        <f t="shared" si="11"/>
        <v>35.200000000000003</v>
      </c>
    </row>
    <row r="1034" spans="4:15" x14ac:dyDescent="0.2">
      <c r="D1034" s="45">
        <v>39521</v>
      </c>
      <c r="E1034" s="46">
        <v>60</v>
      </c>
      <c r="F1034" s="46">
        <v>30</v>
      </c>
      <c r="G1034" s="46">
        <v>26.4</v>
      </c>
      <c r="H1034" s="46">
        <v>0</v>
      </c>
      <c r="I1034" s="46">
        <v>0</v>
      </c>
      <c r="J1034" s="46">
        <v>0</v>
      </c>
      <c r="L1034" s="57">
        <v>39521</v>
      </c>
      <c r="M1034" s="58">
        <v>26.4</v>
      </c>
      <c r="N1034" s="58">
        <v>0</v>
      </c>
      <c r="O1034" s="56">
        <f t="shared" si="11"/>
        <v>26.4</v>
      </c>
    </row>
    <row r="1035" spans="4:15" x14ac:dyDescent="0.2">
      <c r="D1035" s="45">
        <v>39522</v>
      </c>
      <c r="E1035" s="46">
        <v>40</v>
      </c>
      <c r="F1035" s="46">
        <v>20</v>
      </c>
      <c r="G1035" s="46">
        <v>17.600000000000001</v>
      </c>
      <c r="H1035" s="46">
        <v>0</v>
      </c>
      <c r="I1035" s="46">
        <v>0</v>
      </c>
      <c r="J1035" s="46">
        <v>0</v>
      </c>
      <c r="L1035" s="57">
        <v>39522</v>
      </c>
      <c r="M1035" s="58">
        <v>17.600000000000001</v>
      </c>
      <c r="N1035" s="58">
        <v>0</v>
      </c>
      <c r="O1035" s="56">
        <f t="shared" si="11"/>
        <v>17.600000000000001</v>
      </c>
    </row>
    <row r="1036" spans="4:15" x14ac:dyDescent="0.2">
      <c r="D1036" s="45">
        <v>39523</v>
      </c>
      <c r="E1036" s="46" t="s">
        <v>14</v>
      </c>
      <c r="F1036" s="46" t="s">
        <v>14</v>
      </c>
      <c r="G1036" s="46" t="s">
        <v>14</v>
      </c>
      <c r="H1036" s="46" t="s">
        <v>14</v>
      </c>
      <c r="I1036" s="46" t="s">
        <v>14</v>
      </c>
      <c r="J1036" s="46" t="s">
        <v>14</v>
      </c>
      <c r="L1036" s="57">
        <v>39523</v>
      </c>
      <c r="M1036" s="58" t="s">
        <v>14</v>
      </c>
      <c r="N1036" s="58" t="s">
        <v>14</v>
      </c>
      <c r="O1036" s="56"/>
    </row>
    <row r="1037" spans="4:15" x14ac:dyDescent="0.2">
      <c r="D1037" s="45">
        <v>39524</v>
      </c>
      <c r="E1037" s="46">
        <v>11</v>
      </c>
      <c r="F1037" s="46">
        <v>5.5</v>
      </c>
      <c r="G1037" s="46">
        <v>4.84</v>
      </c>
      <c r="H1037" s="46">
        <v>0</v>
      </c>
      <c r="I1037" s="46">
        <v>0</v>
      </c>
      <c r="J1037" s="46">
        <v>0</v>
      </c>
      <c r="L1037" s="57">
        <v>39524</v>
      </c>
      <c r="M1037" s="58">
        <v>4.84</v>
      </c>
      <c r="N1037" s="58">
        <v>0</v>
      </c>
      <c r="O1037" s="56">
        <f t="shared" si="11"/>
        <v>4.84</v>
      </c>
    </row>
    <row r="1038" spans="4:15" x14ac:dyDescent="0.2">
      <c r="D1038" s="45">
        <v>39525</v>
      </c>
      <c r="E1038" s="46" t="s">
        <v>14</v>
      </c>
      <c r="F1038" s="46" t="s">
        <v>14</v>
      </c>
      <c r="G1038" s="46" t="s">
        <v>14</v>
      </c>
      <c r="H1038" s="46" t="s">
        <v>14</v>
      </c>
      <c r="I1038" s="46" t="s">
        <v>14</v>
      </c>
      <c r="J1038" s="46" t="s">
        <v>14</v>
      </c>
      <c r="L1038" s="57">
        <v>39525</v>
      </c>
      <c r="M1038" s="58" t="s">
        <v>14</v>
      </c>
      <c r="N1038" s="58" t="s">
        <v>14</v>
      </c>
      <c r="O1038" s="56"/>
    </row>
    <row r="1039" spans="4:15" x14ac:dyDescent="0.2">
      <c r="D1039" s="45">
        <v>39526</v>
      </c>
      <c r="E1039" s="46" t="s">
        <v>14</v>
      </c>
      <c r="F1039" s="46" t="s">
        <v>14</v>
      </c>
      <c r="G1039" s="46" t="s">
        <v>14</v>
      </c>
      <c r="H1039" s="46" t="s">
        <v>14</v>
      </c>
      <c r="I1039" s="46" t="s">
        <v>14</v>
      </c>
      <c r="J1039" s="46" t="s">
        <v>14</v>
      </c>
      <c r="L1039" s="57">
        <v>39526</v>
      </c>
      <c r="M1039" s="58" t="s">
        <v>14</v>
      </c>
      <c r="N1039" s="58" t="s">
        <v>14</v>
      </c>
      <c r="O1039" s="56"/>
    </row>
    <row r="1040" spans="4:15" x14ac:dyDescent="0.2">
      <c r="D1040" s="45">
        <v>39527</v>
      </c>
      <c r="E1040" s="46" t="s">
        <v>14</v>
      </c>
      <c r="F1040" s="46" t="s">
        <v>14</v>
      </c>
      <c r="G1040" s="46" t="s">
        <v>14</v>
      </c>
      <c r="H1040" s="46" t="s">
        <v>14</v>
      </c>
      <c r="I1040" s="46" t="s">
        <v>14</v>
      </c>
      <c r="J1040" s="46" t="s">
        <v>14</v>
      </c>
      <c r="L1040" s="57">
        <v>39527</v>
      </c>
      <c r="M1040" s="58" t="s">
        <v>14</v>
      </c>
      <c r="N1040" s="58" t="s">
        <v>14</v>
      </c>
      <c r="O1040" s="56"/>
    </row>
    <row r="1041" spans="2:15" x14ac:dyDescent="0.2">
      <c r="D1041" s="45">
        <v>39528</v>
      </c>
      <c r="E1041" s="46">
        <v>700</v>
      </c>
      <c r="F1041" s="46">
        <v>350</v>
      </c>
      <c r="G1041" s="46">
        <v>308</v>
      </c>
      <c r="H1041" s="46">
        <v>0</v>
      </c>
      <c r="I1041" s="46">
        <v>0</v>
      </c>
      <c r="J1041" s="46">
        <v>0</v>
      </c>
      <c r="L1041" s="57">
        <v>39528</v>
      </c>
      <c r="M1041" s="58">
        <v>308</v>
      </c>
      <c r="N1041" s="58">
        <v>0</v>
      </c>
      <c r="O1041" s="56">
        <f t="shared" si="11"/>
        <v>308</v>
      </c>
    </row>
    <row r="1042" spans="2:15" x14ac:dyDescent="0.2">
      <c r="D1042" s="45">
        <v>39529</v>
      </c>
      <c r="E1042" s="46" t="s">
        <v>14</v>
      </c>
      <c r="F1042" s="46" t="s">
        <v>14</v>
      </c>
      <c r="G1042" s="46" t="s">
        <v>14</v>
      </c>
      <c r="H1042" s="46" t="s">
        <v>14</v>
      </c>
      <c r="I1042" s="46" t="s">
        <v>14</v>
      </c>
      <c r="J1042" s="46" t="s">
        <v>14</v>
      </c>
      <c r="L1042" s="57">
        <v>39529</v>
      </c>
      <c r="M1042" s="58" t="s">
        <v>14</v>
      </c>
      <c r="N1042" s="58" t="s">
        <v>14</v>
      </c>
      <c r="O1042" s="56"/>
    </row>
    <row r="1043" spans="2:15" x14ac:dyDescent="0.2">
      <c r="D1043" s="45">
        <v>39530</v>
      </c>
      <c r="E1043" s="46" t="s">
        <v>14</v>
      </c>
      <c r="F1043" s="46" t="s">
        <v>14</v>
      </c>
      <c r="G1043" s="46" t="s">
        <v>14</v>
      </c>
      <c r="H1043" s="46" t="s">
        <v>14</v>
      </c>
      <c r="I1043" s="46" t="s">
        <v>14</v>
      </c>
      <c r="J1043" s="46" t="s">
        <v>14</v>
      </c>
      <c r="L1043" s="57">
        <v>39530</v>
      </c>
      <c r="M1043" s="58" t="s">
        <v>14</v>
      </c>
      <c r="N1043" s="58" t="s">
        <v>14</v>
      </c>
      <c r="O1043" s="56"/>
    </row>
    <row r="1044" spans="2:15" x14ac:dyDescent="0.2">
      <c r="D1044" s="45">
        <v>39531</v>
      </c>
      <c r="E1044" s="46">
        <v>12</v>
      </c>
      <c r="F1044" s="46">
        <v>6</v>
      </c>
      <c r="G1044" s="46">
        <v>5.28</v>
      </c>
      <c r="H1044" s="46">
        <v>0</v>
      </c>
      <c r="I1044" s="46">
        <v>0</v>
      </c>
      <c r="J1044" s="46">
        <v>0</v>
      </c>
      <c r="L1044" s="57">
        <v>39531</v>
      </c>
      <c r="M1044" s="58">
        <v>5.28</v>
      </c>
      <c r="N1044" s="58">
        <v>0</v>
      </c>
      <c r="O1044" s="56">
        <f t="shared" si="11"/>
        <v>5.28</v>
      </c>
    </row>
    <row r="1045" spans="2:15" x14ac:dyDescent="0.2">
      <c r="D1045" s="45">
        <v>39532</v>
      </c>
      <c r="E1045" s="46" t="s">
        <v>14</v>
      </c>
      <c r="F1045" s="46" t="s">
        <v>14</v>
      </c>
      <c r="G1045" s="46" t="s">
        <v>14</v>
      </c>
      <c r="H1045" s="46" t="s">
        <v>14</v>
      </c>
      <c r="I1045" s="46" t="s">
        <v>14</v>
      </c>
      <c r="J1045" s="46" t="s">
        <v>14</v>
      </c>
      <c r="L1045" s="57">
        <v>39532</v>
      </c>
      <c r="M1045" s="58" t="s">
        <v>14</v>
      </c>
      <c r="N1045" s="58" t="s">
        <v>14</v>
      </c>
      <c r="O1045" s="56"/>
    </row>
    <row r="1046" spans="2:15" x14ac:dyDescent="0.2">
      <c r="D1046" s="45">
        <v>39533</v>
      </c>
      <c r="E1046" s="46" t="s">
        <v>14</v>
      </c>
      <c r="F1046" s="46" t="s">
        <v>14</v>
      </c>
      <c r="G1046" s="46" t="s">
        <v>14</v>
      </c>
      <c r="H1046" s="46" t="s">
        <v>14</v>
      </c>
      <c r="I1046" s="46" t="s">
        <v>14</v>
      </c>
      <c r="J1046" s="46" t="s">
        <v>14</v>
      </c>
      <c r="L1046" s="57">
        <v>39533</v>
      </c>
      <c r="M1046" s="58" t="s">
        <v>14</v>
      </c>
      <c r="N1046" s="58" t="s">
        <v>14</v>
      </c>
      <c r="O1046" s="56"/>
    </row>
    <row r="1047" spans="2:15" x14ac:dyDescent="0.2">
      <c r="D1047" s="45">
        <v>39534</v>
      </c>
      <c r="E1047" s="46">
        <v>240</v>
      </c>
      <c r="F1047" s="46">
        <v>120</v>
      </c>
      <c r="G1047" s="46">
        <v>105.6</v>
      </c>
      <c r="H1047" s="46">
        <v>0</v>
      </c>
      <c r="I1047" s="46">
        <v>0</v>
      </c>
      <c r="J1047" s="46">
        <v>0</v>
      </c>
      <c r="L1047" s="57">
        <v>39534</v>
      </c>
      <c r="M1047" s="58">
        <v>105.6</v>
      </c>
      <c r="N1047" s="58">
        <v>0</v>
      </c>
      <c r="O1047" s="56">
        <f t="shared" si="11"/>
        <v>105.6</v>
      </c>
    </row>
    <row r="1048" spans="2:15" x14ac:dyDescent="0.2">
      <c r="D1048" s="45">
        <v>39535</v>
      </c>
      <c r="E1048" s="46" t="s">
        <v>14</v>
      </c>
      <c r="F1048" s="46" t="s">
        <v>14</v>
      </c>
      <c r="G1048" s="46" t="s">
        <v>14</v>
      </c>
      <c r="H1048" s="46" t="s">
        <v>14</v>
      </c>
      <c r="I1048" s="46" t="s">
        <v>14</v>
      </c>
      <c r="J1048" s="46" t="s">
        <v>14</v>
      </c>
      <c r="L1048" s="57">
        <v>39535</v>
      </c>
      <c r="M1048" s="58" t="s">
        <v>14</v>
      </c>
      <c r="N1048" s="58" t="s">
        <v>14</v>
      </c>
      <c r="O1048" s="56"/>
    </row>
    <row r="1049" spans="2:15" x14ac:dyDescent="0.2">
      <c r="D1049" s="45">
        <v>39536</v>
      </c>
      <c r="E1049" s="46">
        <v>55</v>
      </c>
      <c r="F1049" s="46">
        <v>27.5</v>
      </c>
      <c r="G1049" s="46">
        <v>24.2</v>
      </c>
      <c r="H1049" s="46">
        <v>0</v>
      </c>
      <c r="I1049" s="46">
        <v>0</v>
      </c>
      <c r="J1049" s="46">
        <v>0</v>
      </c>
      <c r="L1049" s="57">
        <v>39536</v>
      </c>
      <c r="M1049" s="58">
        <v>24.2</v>
      </c>
      <c r="N1049" s="58">
        <v>0</v>
      </c>
      <c r="O1049" s="56">
        <f t="shared" si="11"/>
        <v>24.2</v>
      </c>
    </row>
    <row r="1050" spans="2:15" x14ac:dyDescent="0.2">
      <c r="D1050" s="45">
        <v>39537</v>
      </c>
      <c r="E1050" s="46" t="s">
        <v>14</v>
      </c>
      <c r="F1050" s="46" t="s">
        <v>14</v>
      </c>
      <c r="G1050" s="46" t="s">
        <v>14</v>
      </c>
      <c r="H1050" s="46" t="s">
        <v>14</v>
      </c>
      <c r="L1050" s="57">
        <v>39537</v>
      </c>
      <c r="M1050" s="58" t="s">
        <v>14</v>
      </c>
      <c r="N1050" s="56"/>
      <c r="O1050" s="56"/>
    </row>
    <row r="1051" spans="2:15" x14ac:dyDescent="0.2">
      <c r="D1051" s="45">
        <v>39538</v>
      </c>
      <c r="E1051" s="46" t="s">
        <v>14</v>
      </c>
      <c r="F1051" s="46" t="s">
        <v>14</v>
      </c>
      <c r="G1051" s="46" t="s">
        <v>14</v>
      </c>
      <c r="H1051" s="46" t="s">
        <v>14</v>
      </c>
      <c r="L1051" s="57">
        <v>39538</v>
      </c>
      <c r="M1051" s="58" t="s">
        <v>14</v>
      </c>
      <c r="N1051" s="56"/>
      <c r="O1051" s="56"/>
    </row>
    <row r="1052" spans="2:15" x14ac:dyDescent="0.2">
      <c r="B1052" s="45"/>
      <c r="C1052" s="46"/>
      <c r="D1052" s="46"/>
      <c r="E1052" s="46"/>
      <c r="F1052" s="46"/>
      <c r="L1052" s="46"/>
    </row>
    <row r="1053" spans="2:15" x14ac:dyDescent="0.2">
      <c r="B1053" s="45"/>
      <c r="C1053" s="46"/>
      <c r="D1053" s="46"/>
      <c r="E1053" s="46"/>
      <c r="F1053" s="46"/>
      <c r="L1053" s="46"/>
    </row>
    <row r="1054" spans="2:15" x14ac:dyDescent="0.2">
      <c r="B1054" s="45"/>
      <c r="C1054" s="46"/>
      <c r="D1054" s="46"/>
      <c r="E1054" s="46"/>
      <c r="F1054" s="46"/>
      <c r="L1054" s="46"/>
    </row>
    <row r="1055" spans="2:15" x14ac:dyDescent="0.2">
      <c r="D1055" s="47"/>
      <c r="E1055" s="47" t="s">
        <v>16</v>
      </c>
      <c r="F1055" s="48" t="s">
        <v>17</v>
      </c>
      <c r="G1055" s="49" t="s">
        <v>18</v>
      </c>
      <c r="L1055" s="47"/>
      <c r="M1055" s="47" t="s">
        <v>16</v>
      </c>
      <c r="N1055" s="48" t="s">
        <v>17</v>
      </c>
      <c r="O1055" s="49" t="s">
        <v>18</v>
      </c>
    </row>
    <row r="1056" spans="2:15" x14ac:dyDescent="0.2">
      <c r="D1056" s="50">
        <v>39874</v>
      </c>
      <c r="E1056" s="36">
        <v>521.4</v>
      </c>
      <c r="F1056" s="37">
        <v>17.7</v>
      </c>
      <c r="G1056" s="38">
        <v>539.1</v>
      </c>
      <c r="L1056" s="50">
        <v>39874</v>
      </c>
      <c r="M1056" s="36">
        <v>521.4</v>
      </c>
      <c r="N1056" s="37">
        <v>17.7</v>
      </c>
      <c r="O1056" s="38">
        <v>539.1</v>
      </c>
    </row>
    <row r="1057" spans="4:15" x14ac:dyDescent="0.2">
      <c r="D1057" s="51">
        <v>39875</v>
      </c>
      <c r="E1057" s="41">
        <v>2204.84</v>
      </c>
      <c r="F1057" s="42">
        <v>0</v>
      </c>
      <c r="G1057" s="43">
        <v>2204.84</v>
      </c>
      <c r="L1057" s="51">
        <v>39875</v>
      </c>
      <c r="M1057" s="41">
        <v>2204.84</v>
      </c>
      <c r="N1057" s="42">
        <v>0</v>
      </c>
      <c r="O1057" s="43">
        <v>2204.84</v>
      </c>
    </row>
    <row r="1058" spans="4:15" x14ac:dyDescent="0.2">
      <c r="D1058" s="51">
        <v>39881</v>
      </c>
      <c r="E1058" s="41">
        <v>95.47999999999999</v>
      </c>
      <c r="F1058" s="42">
        <v>0</v>
      </c>
      <c r="G1058" s="43">
        <v>95.47999999999999</v>
      </c>
      <c r="L1058" s="51">
        <v>39881</v>
      </c>
      <c r="M1058" s="41">
        <v>95.47999999999999</v>
      </c>
      <c r="N1058" s="42">
        <v>0</v>
      </c>
      <c r="O1058" s="43">
        <v>95.47999999999999</v>
      </c>
    </row>
    <row r="1059" spans="4:15" x14ac:dyDescent="0.2">
      <c r="D1059" s="51">
        <v>39885</v>
      </c>
      <c r="E1059" s="41">
        <v>91.783999999999992</v>
      </c>
      <c r="F1059" s="42">
        <v>0</v>
      </c>
      <c r="G1059" s="43">
        <v>91.783999999999992</v>
      </c>
      <c r="L1059" s="51">
        <v>39885</v>
      </c>
      <c r="M1059" s="41">
        <v>91.783999999999992</v>
      </c>
      <c r="N1059" s="42">
        <v>0</v>
      </c>
      <c r="O1059" s="43">
        <v>91.783999999999992</v>
      </c>
    </row>
    <row r="1060" spans="4:15" x14ac:dyDescent="0.2">
      <c r="D1060" s="51">
        <v>39892</v>
      </c>
      <c r="E1060" s="41">
        <v>24.64</v>
      </c>
      <c r="F1060" s="42">
        <v>0</v>
      </c>
      <c r="G1060" s="43">
        <v>24.64</v>
      </c>
      <c r="L1060" s="51">
        <v>39892</v>
      </c>
      <c r="M1060" s="41">
        <v>24.64</v>
      </c>
      <c r="N1060" s="42">
        <v>0</v>
      </c>
      <c r="O1060" s="43">
        <v>24.64</v>
      </c>
    </row>
    <row r="1061" spans="4:15" x14ac:dyDescent="0.2">
      <c r="D1061" s="51">
        <v>40146</v>
      </c>
      <c r="E1061" s="41">
        <v>22</v>
      </c>
      <c r="F1061" s="42">
        <v>0</v>
      </c>
      <c r="G1061" s="43">
        <v>22</v>
      </c>
      <c r="L1061" s="51">
        <v>40146</v>
      </c>
      <c r="M1061" s="41">
        <v>22</v>
      </c>
      <c r="N1061" s="42">
        <v>0</v>
      </c>
      <c r="O1061" s="43">
        <v>22</v>
      </c>
    </row>
    <row r="1062" spans="4:15" x14ac:dyDescent="0.2">
      <c r="D1062" s="51">
        <v>40148</v>
      </c>
      <c r="E1062" s="41">
        <v>15.4</v>
      </c>
      <c r="F1062" s="42">
        <v>0</v>
      </c>
      <c r="G1062" s="43">
        <v>15.4</v>
      </c>
      <c r="L1062" s="51">
        <v>40148</v>
      </c>
      <c r="M1062" s="41">
        <v>15.4</v>
      </c>
      <c r="N1062" s="42">
        <v>0</v>
      </c>
      <c r="O1062" s="43">
        <v>15.4</v>
      </c>
    </row>
    <row r="1063" spans="4:15" x14ac:dyDescent="0.2">
      <c r="D1063" s="51">
        <v>40150</v>
      </c>
      <c r="E1063" s="41">
        <v>464.64</v>
      </c>
      <c r="F1063" s="42">
        <v>50.268000000000001</v>
      </c>
      <c r="G1063" s="43">
        <v>514.90800000000002</v>
      </c>
      <c r="L1063" s="51">
        <v>40150</v>
      </c>
      <c r="M1063" s="41">
        <v>464.64</v>
      </c>
      <c r="N1063" s="42">
        <v>50.268000000000001</v>
      </c>
      <c r="O1063" s="43">
        <v>514.90800000000002</v>
      </c>
    </row>
    <row r="1064" spans="4:15" x14ac:dyDescent="0.2">
      <c r="D1064" s="51">
        <v>40151</v>
      </c>
      <c r="E1064" s="41">
        <v>282.03999999999996</v>
      </c>
      <c r="F1064" s="42">
        <v>0</v>
      </c>
      <c r="G1064" s="43">
        <v>282.03999999999996</v>
      </c>
      <c r="L1064" s="51">
        <v>40151</v>
      </c>
      <c r="M1064" s="41">
        <v>282.03999999999996</v>
      </c>
      <c r="N1064" s="42">
        <v>0</v>
      </c>
      <c r="O1064" s="43">
        <v>282.03999999999996</v>
      </c>
    </row>
    <row r="1065" spans="4:15" x14ac:dyDescent="0.2">
      <c r="D1065" s="51">
        <v>40154</v>
      </c>
      <c r="E1065" s="41">
        <v>320.98</v>
      </c>
      <c r="F1065" s="42">
        <v>8.85</v>
      </c>
      <c r="G1065" s="43">
        <v>329.83000000000004</v>
      </c>
      <c r="L1065" s="51">
        <v>40154</v>
      </c>
      <c r="M1065" s="41">
        <v>320.98</v>
      </c>
      <c r="N1065" s="42">
        <v>8.85</v>
      </c>
      <c r="O1065" s="43">
        <v>329.83000000000004</v>
      </c>
    </row>
    <row r="1066" spans="4:15" x14ac:dyDescent="0.2">
      <c r="D1066" s="51">
        <v>40155</v>
      </c>
      <c r="E1066" s="41">
        <v>1931.1599999999999</v>
      </c>
      <c r="F1066" s="42">
        <v>191.75</v>
      </c>
      <c r="G1066" s="43">
        <v>2122.91</v>
      </c>
      <c r="L1066" s="51">
        <v>40155</v>
      </c>
      <c r="M1066" s="41">
        <v>1931.1599999999999</v>
      </c>
      <c r="N1066" s="42">
        <v>191.75</v>
      </c>
      <c r="O1066" s="43">
        <v>2122.91</v>
      </c>
    </row>
    <row r="1067" spans="4:15" x14ac:dyDescent="0.2">
      <c r="D1067" s="51">
        <v>40156</v>
      </c>
      <c r="E1067" s="41">
        <v>432.08</v>
      </c>
      <c r="F1067" s="42">
        <v>29.5</v>
      </c>
      <c r="G1067" s="43">
        <v>461.58</v>
      </c>
      <c r="L1067" s="51">
        <v>40156</v>
      </c>
      <c r="M1067" s="41">
        <v>432.08</v>
      </c>
      <c r="N1067" s="42">
        <v>29.5</v>
      </c>
      <c r="O1067" s="43">
        <v>461.58</v>
      </c>
    </row>
    <row r="1068" spans="4:15" x14ac:dyDescent="0.2">
      <c r="D1068" s="51">
        <v>40157</v>
      </c>
      <c r="E1068" s="41">
        <v>79.2</v>
      </c>
      <c r="F1068" s="42">
        <v>0</v>
      </c>
      <c r="G1068" s="43">
        <v>79.2</v>
      </c>
      <c r="L1068" s="51">
        <v>40157</v>
      </c>
      <c r="M1068" s="41">
        <v>79.2</v>
      </c>
      <c r="N1068" s="42">
        <v>0</v>
      </c>
      <c r="O1068" s="43">
        <v>79.2</v>
      </c>
    </row>
    <row r="1069" spans="4:15" x14ac:dyDescent="0.2">
      <c r="D1069" s="51">
        <v>40159</v>
      </c>
      <c r="E1069" s="41">
        <v>17.600000000000001</v>
      </c>
      <c r="F1069" s="42">
        <v>0</v>
      </c>
      <c r="G1069" s="43">
        <v>17.600000000000001</v>
      </c>
      <c r="L1069" s="51">
        <v>40159</v>
      </c>
      <c r="M1069" s="41">
        <v>17.600000000000001</v>
      </c>
      <c r="N1069" s="42">
        <v>0</v>
      </c>
      <c r="O1069" s="43">
        <v>17.600000000000001</v>
      </c>
    </row>
    <row r="1070" spans="4:15" x14ac:dyDescent="0.2">
      <c r="D1070" s="51">
        <v>40161</v>
      </c>
      <c r="E1070" s="41">
        <v>256.74</v>
      </c>
      <c r="F1070" s="42">
        <v>0</v>
      </c>
      <c r="G1070" s="43">
        <v>256.74</v>
      </c>
      <c r="L1070" s="51">
        <v>40161</v>
      </c>
      <c r="M1070" s="41">
        <v>256.74</v>
      </c>
      <c r="N1070" s="42">
        <v>0</v>
      </c>
      <c r="O1070" s="43">
        <v>256.74</v>
      </c>
    </row>
    <row r="1071" spans="4:15" x14ac:dyDescent="0.2">
      <c r="D1071" s="51">
        <v>40162</v>
      </c>
      <c r="E1071" s="41">
        <v>36.519999999999996</v>
      </c>
      <c r="F1071" s="42">
        <v>0</v>
      </c>
      <c r="G1071" s="43">
        <v>36.519999999999996</v>
      </c>
      <c r="L1071" s="51">
        <v>40162</v>
      </c>
      <c r="M1071" s="41">
        <v>36.519999999999996</v>
      </c>
      <c r="N1071" s="42">
        <v>0</v>
      </c>
      <c r="O1071" s="43">
        <v>36.519999999999996</v>
      </c>
    </row>
    <row r="1072" spans="4:15" x14ac:dyDescent="0.2">
      <c r="D1072" s="51">
        <v>40168</v>
      </c>
      <c r="E1072" s="41">
        <v>27.72</v>
      </c>
      <c r="F1072" s="42">
        <v>0</v>
      </c>
      <c r="G1072" s="43">
        <v>27.72</v>
      </c>
      <c r="L1072" s="51">
        <v>40168</v>
      </c>
      <c r="M1072" s="41">
        <v>27.72</v>
      </c>
      <c r="N1072" s="42">
        <v>0</v>
      </c>
      <c r="O1072" s="43">
        <v>27.72</v>
      </c>
    </row>
    <row r="1073" spans="4:15" x14ac:dyDescent="0.2">
      <c r="D1073" s="51">
        <v>40169</v>
      </c>
      <c r="E1073" s="41">
        <v>1068.0999999999999</v>
      </c>
      <c r="F1073" s="42">
        <v>61.95</v>
      </c>
      <c r="G1073" s="43">
        <v>1130.05</v>
      </c>
      <c r="L1073" s="51">
        <v>40169</v>
      </c>
      <c r="M1073" s="41">
        <v>1068.0999999999999</v>
      </c>
      <c r="N1073" s="42">
        <v>61.95</v>
      </c>
      <c r="O1073" s="43">
        <v>1130.05</v>
      </c>
    </row>
    <row r="1074" spans="4:15" x14ac:dyDescent="0.2">
      <c r="D1074" s="51">
        <v>40170</v>
      </c>
      <c r="E1074" s="41">
        <v>1354.76</v>
      </c>
      <c r="F1074" s="42">
        <v>306.8</v>
      </c>
      <c r="G1074" s="43">
        <v>1661.56</v>
      </c>
      <c r="L1074" s="51">
        <v>40170</v>
      </c>
      <c r="M1074" s="41">
        <v>1354.76</v>
      </c>
      <c r="N1074" s="42">
        <v>306.8</v>
      </c>
      <c r="O1074" s="43">
        <v>1661.56</v>
      </c>
    </row>
    <row r="1075" spans="4:15" x14ac:dyDescent="0.2">
      <c r="D1075" s="51">
        <v>40171</v>
      </c>
      <c r="E1075" s="41">
        <v>83.16</v>
      </c>
      <c r="F1075" s="42">
        <v>0</v>
      </c>
      <c r="G1075" s="43">
        <v>83.16</v>
      </c>
      <c r="L1075" s="51">
        <v>40171</v>
      </c>
      <c r="M1075" s="41">
        <v>83.16</v>
      </c>
      <c r="N1075" s="42">
        <v>0</v>
      </c>
      <c r="O1075" s="43">
        <v>83.16</v>
      </c>
    </row>
    <row r="1076" spans="4:15" x14ac:dyDescent="0.2">
      <c r="D1076" s="51">
        <v>40173</v>
      </c>
      <c r="E1076" s="41">
        <v>107.58</v>
      </c>
      <c r="F1076" s="42">
        <v>0</v>
      </c>
      <c r="G1076" s="43">
        <v>107.58</v>
      </c>
      <c r="L1076" s="51">
        <v>40173</v>
      </c>
      <c r="M1076" s="41">
        <v>107.58</v>
      </c>
      <c r="N1076" s="42">
        <v>0</v>
      </c>
      <c r="O1076" s="43">
        <v>107.58</v>
      </c>
    </row>
    <row r="1077" spans="4:15" x14ac:dyDescent="0.2">
      <c r="D1077" s="51">
        <v>40174</v>
      </c>
      <c r="E1077" s="41">
        <v>286</v>
      </c>
      <c r="F1077" s="42">
        <v>0</v>
      </c>
      <c r="G1077" s="43">
        <v>286</v>
      </c>
      <c r="L1077" s="51">
        <v>40174</v>
      </c>
      <c r="M1077" s="41">
        <v>286</v>
      </c>
      <c r="N1077" s="42">
        <v>0</v>
      </c>
      <c r="O1077" s="43">
        <v>286</v>
      </c>
    </row>
    <row r="1078" spans="4:15" x14ac:dyDescent="0.2">
      <c r="D1078" s="51">
        <v>40175</v>
      </c>
      <c r="E1078" s="41">
        <v>166.32</v>
      </c>
      <c r="F1078" s="42">
        <v>0</v>
      </c>
      <c r="G1078" s="43">
        <v>166.32</v>
      </c>
      <c r="L1078" s="51">
        <v>40175</v>
      </c>
      <c r="M1078" s="41">
        <v>166.32</v>
      </c>
      <c r="N1078" s="42">
        <v>0</v>
      </c>
      <c r="O1078" s="43">
        <v>166.32</v>
      </c>
    </row>
    <row r="1079" spans="4:15" x14ac:dyDescent="0.2">
      <c r="D1079" s="51">
        <v>40176</v>
      </c>
      <c r="E1079" s="41">
        <v>234.3</v>
      </c>
      <c r="F1079" s="42">
        <v>0</v>
      </c>
      <c r="G1079" s="43">
        <v>234.3</v>
      </c>
      <c r="L1079" s="51">
        <v>40176</v>
      </c>
      <c r="M1079" s="41">
        <v>234.3</v>
      </c>
      <c r="N1079" s="42">
        <v>0</v>
      </c>
      <c r="O1079" s="43">
        <v>234.3</v>
      </c>
    </row>
    <row r="1080" spans="4:15" x14ac:dyDescent="0.2">
      <c r="D1080" s="51">
        <v>40177</v>
      </c>
      <c r="E1080" s="41">
        <v>22</v>
      </c>
      <c r="F1080" s="42">
        <v>0</v>
      </c>
      <c r="G1080" s="43">
        <v>22</v>
      </c>
      <c r="L1080" s="51">
        <v>40177</v>
      </c>
      <c r="M1080" s="41">
        <v>22</v>
      </c>
      <c r="N1080" s="42">
        <v>0</v>
      </c>
      <c r="O1080" s="43">
        <v>22</v>
      </c>
    </row>
    <row r="1081" spans="4:15" x14ac:dyDescent="0.2">
      <c r="D1081" s="51">
        <v>40178</v>
      </c>
      <c r="E1081" s="41">
        <v>136.4</v>
      </c>
      <c r="F1081" s="42">
        <v>0</v>
      </c>
      <c r="G1081" s="43">
        <v>136.4</v>
      </c>
      <c r="L1081" s="51">
        <v>40178</v>
      </c>
      <c r="M1081" s="41">
        <v>136.4</v>
      </c>
      <c r="N1081" s="42">
        <v>0</v>
      </c>
      <c r="O1081" s="43">
        <v>136.4</v>
      </c>
    </row>
    <row r="1082" spans="4:15" x14ac:dyDescent="0.2">
      <c r="D1082" s="51">
        <v>40180</v>
      </c>
      <c r="E1082" s="41">
        <v>13.2</v>
      </c>
      <c r="F1082" s="42">
        <v>0</v>
      </c>
      <c r="G1082" s="43">
        <v>13.2</v>
      </c>
      <c r="L1082" s="51">
        <v>40180</v>
      </c>
      <c r="M1082" s="41">
        <v>13.2</v>
      </c>
      <c r="N1082" s="42">
        <v>0</v>
      </c>
      <c r="O1082" s="43">
        <v>13.2</v>
      </c>
    </row>
    <row r="1083" spans="4:15" x14ac:dyDescent="0.2">
      <c r="D1083" s="51">
        <v>40181</v>
      </c>
      <c r="E1083" s="41">
        <v>0</v>
      </c>
      <c r="F1083" s="42">
        <v>29.5</v>
      </c>
      <c r="G1083" s="43">
        <v>29.5</v>
      </c>
      <c r="L1083" s="51">
        <v>40181</v>
      </c>
      <c r="M1083" s="41">
        <v>0</v>
      </c>
      <c r="N1083" s="42">
        <v>29.5</v>
      </c>
      <c r="O1083" s="43">
        <v>29.5</v>
      </c>
    </row>
    <row r="1084" spans="4:15" x14ac:dyDescent="0.2">
      <c r="D1084" s="51">
        <v>40182</v>
      </c>
      <c r="E1084" s="41">
        <v>27.72</v>
      </c>
      <c r="F1084" s="42">
        <v>0</v>
      </c>
      <c r="G1084" s="43">
        <v>27.72</v>
      </c>
      <c r="L1084" s="51">
        <v>40182</v>
      </c>
      <c r="M1084" s="41">
        <v>27.72</v>
      </c>
      <c r="N1084" s="42">
        <v>0</v>
      </c>
      <c r="O1084" s="43">
        <v>27.72</v>
      </c>
    </row>
    <row r="1085" spans="4:15" x14ac:dyDescent="0.2">
      <c r="D1085" s="51">
        <v>40183</v>
      </c>
      <c r="E1085" s="41">
        <v>26.4</v>
      </c>
      <c r="F1085" s="42">
        <v>0</v>
      </c>
      <c r="G1085" s="43">
        <v>26.4</v>
      </c>
      <c r="L1085" s="51">
        <v>40183</v>
      </c>
      <c r="M1085" s="41">
        <v>26.4</v>
      </c>
      <c r="N1085" s="42">
        <v>0</v>
      </c>
      <c r="O1085" s="43">
        <v>26.4</v>
      </c>
    </row>
    <row r="1086" spans="4:15" x14ac:dyDescent="0.2">
      <c r="D1086" s="51">
        <v>40185</v>
      </c>
      <c r="E1086" s="41">
        <v>2483.3599999999997</v>
      </c>
      <c r="F1086" s="42">
        <v>351.04999999999995</v>
      </c>
      <c r="G1086" s="43">
        <v>2834.41</v>
      </c>
      <c r="L1086" s="51">
        <v>40185</v>
      </c>
      <c r="M1086" s="41">
        <v>2483.3599999999997</v>
      </c>
      <c r="N1086" s="42">
        <v>351.04999999999995</v>
      </c>
      <c r="O1086" s="43">
        <v>2834.41</v>
      </c>
    </row>
    <row r="1087" spans="4:15" x14ac:dyDescent="0.2">
      <c r="D1087" s="51">
        <v>40186</v>
      </c>
      <c r="E1087" s="41">
        <v>388.08</v>
      </c>
      <c r="F1087" s="42">
        <v>20.65</v>
      </c>
      <c r="G1087" s="43">
        <v>408.72999999999996</v>
      </c>
      <c r="L1087" s="51">
        <v>40186</v>
      </c>
      <c r="M1087" s="41">
        <v>388.08</v>
      </c>
      <c r="N1087" s="42">
        <v>20.65</v>
      </c>
      <c r="O1087" s="43">
        <v>408.72999999999996</v>
      </c>
    </row>
    <row r="1088" spans="4:15" x14ac:dyDescent="0.2">
      <c r="D1088" s="51">
        <v>40191</v>
      </c>
      <c r="E1088" s="41">
        <v>8.8000000000000007</v>
      </c>
      <c r="F1088" s="42">
        <v>0</v>
      </c>
      <c r="G1088" s="43">
        <v>8.8000000000000007</v>
      </c>
      <c r="L1088" s="51">
        <v>40191</v>
      </c>
      <c r="M1088" s="41">
        <v>8.8000000000000007</v>
      </c>
      <c r="N1088" s="42">
        <v>0</v>
      </c>
      <c r="O1088" s="43">
        <v>8.8000000000000007</v>
      </c>
    </row>
    <row r="1089" spans="4:15" x14ac:dyDescent="0.2">
      <c r="D1089" s="51">
        <v>40192</v>
      </c>
      <c r="E1089" s="41">
        <v>115.5</v>
      </c>
      <c r="F1089" s="42">
        <v>0</v>
      </c>
      <c r="G1089" s="43">
        <v>115.5</v>
      </c>
      <c r="L1089" s="51">
        <v>40192</v>
      </c>
      <c r="M1089" s="41">
        <v>115.5</v>
      </c>
      <c r="N1089" s="42">
        <v>0</v>
      </c>
      <c r="O1089" s="43">
        <v>115.5</v>
      </c>
    </row>
    <row r="1090" spans="4:15" x14ac:dyDescent="0.2">
      <c r="D1090" s="51">
        <v>40193</v>
      </c>
      <c r="E1090" s="41">
        <v>3.96</v>
      </c>
      <c r="F1090" s="42">
        <v>0</v>
      </c>
      <c r="G1090" s="43">
        <v>3.96</v>
      </c>
      <c r="L1090" s="51">
        <v>40193</v>
      </c>
      <c r="M1090" s="41">
        <v>3.96</v>
      </c>
      <c r="N1090" s="42">
        <v>0</v>
      </c>
      <c r="O1090" s="43">
        <v>3.96</v>
      </c>
    </row>
    <row r="1091" spans="4:15" x14ac:dyDescent="0.2">
      <c r="D1091" s="51">
        <v>40196</v>
      </c>
      <c r="E1091" s="41">
        <v>13.86</v>
      </c>
      <c r="F1091" s="42">
        <v>0</v>
      </c>
      <c r="G1091" s="43">
        <v>13.86</v>
      </c>
      <c r="L1091" s="51">
        <v>40196</v>
      </c>
      <c r="M1091" s="41">
        <v>13.86</v>
      </c>
      <c r="N1091" s="42">
        <v>0</v>
      </c>
      <c r="O1091" s="43">
        <v>13.86</v>
      </c>
    </row>
    <row r="1092" spans="4:15" x14ac:dyDescent="0.2">
      <c r="D1092" s="51">
        <v>40197</v>
      </c>
      <c r="E1092" s="41">
        <v>22</v>
      </c>
      <c r="F1092" s="42">
        <v>0</v>
      </c>
      <c r="G1092" s="43">
        <v>22</v>
      </c>
      <c r="L1092" s="51">
        <v>40197</v>
      </c>
      <c r="M1092" s="41">
        <v>22</v>
      </c>
      <c r="N1092" s="42">
        <v>0</v>
      </c>
      <c r="O1092" s="43">
        <v>22</v>
      </c>
    </row>
    <row r="1093" spans="4:15" x14ac:dyDescent="0.2">
      <c r="D1093" s="51">
        <v>40203</v>
      </c>
      <c r="E1093" s="41">
        <v>55.44</v>
      </c>
      <c r="F1093" s="42">
        <v>0</v>
      </c>
      <c r="G1093" s="43">
        <v>55.44</v>
      </c>
      <c r="L1093" s="51">
        <v>40203</v>
      </c>
      <c r="M1093" s="41">
        <v>55.44</v>
      </c>
      <c r="N1093" s="42">
        <v>0</v>
      </c>
      <c r="O1093" s="43">
        <v>55.44</v>
      </c>
    </row>
    <row r="1094" spans="4:15" x14ac:dyDescent="0.2">
      <c r="D1094" s="51">
        <v>40208</v>
      </c>
      <c r="E1094" s="41">
        <v>22</v>
      </c>
      <c r="F1094" s="42">
        <v>14.75</v>
      </c>
      <c r="G1094" s="43">
        <v>36.75</v>
      </c>
      <c r="L1094" s="51">
        <v>40208</v>
      </c>
      <c r="M1094" s="41">
        <v>22</v>
      </c>
      <c r="N1094" s="42">
        <v>14.75</v>
      </c>
      <c r="O1094" s="43">
        <v>36.75</v>
      </c>
    </row>
    <row r="1095" spans="4:15" x14ac:dyDescent="0.2">
      <c r="D1095" s="51">
        <v>40238</v>
      </c>
      <c r="E1095" s="41">
        <v>4.4000000000000004</v>
      </c>
      <c r="F1095" s="42">
        <v>0</v>
      </c>
      <c r="G1095" s="43">
        <v>4.4000000000000004</v>
      </c>
      <c r="L1095" s="51">
        <v>40238</v>
      </c>
      <c r="M1095" s="41">
        <v>4.4000000000000004</v>
      </c>
      <c r="N1095" s="42">
        <v>0</v>
      </c>
      <c r="O1095" s="43">
        <v>4.4000000000000004</v>
      </c>
    </row>
    <row r="1096" spans="4:15" x14ac:dyDescent="0.2">
      <c r="D1096" s="51">
        <v>40240</v>
      </c>
      <c r="E1096" s="41">
        <v>57.2</v>
      </c>
      <c r="F1096" s="42">
        <v>0</v>
      </c>
      <c r="G1096" s="43">
        <v>57.2</v>
      </c>
      <c r="L1096" s="51">
        <v>40240</v>
      </c>
      <c r="M1096" s="41">
        <v>57.2</v>
      </c>
      <c r="N1096" s="42">
        <v>0</v>
      </c>
      <c r="O1096" s="43">
        <v>57.2</v>
      </c>
    </row>
    <row r="1097" spans="4:15" x14ac:dyDescent="0.2">
      <c r="D1097" s="51">
        <v>40242</v>
      </c>
      <c r="E1097" s="41">
        <v>21.56</v>
      </c>
      <c r="F1097" s="42">
        <v>0</v>
      </c>
      <c r="G1097" s="43">
        <v>21.56</v>
      </c>
      <c r="L1097" s="51">
        <v>40242</v>
      </c>
      <c r="M1097" s="41">
        <v>21.56</v>
      </c>
      <c r="N1097" s="42">
        <v>0</v>
      </c>
      <c r="O1097" s="43">
        <v>21.56</v>
      </c>
    </row>
    <row r="1098" spans="4:15" x14ac:dyDescent="0.2">
      <c r="D1098" s="51">
        <v>40243</v>
      </c>
      <c r="E1098" s="41">
        <v>11</v>
      </c>
      <c r="F1098" s="42">
        <v>0</v>
      </c>
      <c r="G1098" s="43">
        <v>11</v>
      </c>
      <c r="L1098" s="51">
        <v>40243</v>
      </c>
      <c r="M1098" s="41">
        <v>11</v>
      </c>
      <c r="N1098" s="42">
        <v>0</v>
      </c>
      <c r="O1098" s="43">
        <v>11</v>
      </c>
    </row>
    <row r="1099" spans="4:15" x14ac:dyDescent="0.2">
      <c r="D1099" s="51">
        <v>40247</v>
      </c>
      <c r="E1099" s="41">
        <v>4.4000000000000004</v>
      </c>
      <c r="F1099" s="42">
        <v>0</v>
      </c>
      <c r="G1099" s="43">
        <v>4.4000000000000004</v>
      </c>
      <c r="L1099" s="51">
        <v>40247</v>
      </c>
      <c r="M1099" s="41">
        <v>4.4000000000000004</v>
      </c>
      <c r="N1099" s="42">
        <v>0</v>
      </c>
      <c r="O1099" s="43">
        <v>4.4000000000000004</v>
      </c>
    </row>
    <row r="1100" spans="4:15" x14ac:dyDescent="0.2">
      <c r="D1100" s="51">
        <v>40257</v>
      </c>
      <c r="E1100" s="41">
        <v>88</v>
      </c>
      <c r="F1100" s="42">
        <v>44.25</v>
      </c>
      <c r="G1100" s="43">
        <v>132.25</v>
      </c>
      <c r="L1100" s="51">
        <v>40257</v>
      </c>
      <c r="M1100" s="41">
        <v>88</v>
      </c>
      <c r="N1100" s="42">
        <v>44.25</v>
      </c>
      <c r="O1100" s="43">
        <v>132.25</v>
      </c>
    </row>
    <row r="1101" spans="4:15" x14ac:dyDescent="0.2">
      <c r="D1101" s="51">
        <v>40259</v>
      </c>
      <c r="E1101" s="41">
        <v>2.2000000000000002</v>
      </c>
      <c r="F1101" s="42">
        <v>0</v>
      </c>
      <c r="G1101" s="43">
        <v>2.2000000000000002</v>
      </c>
      <c r="L1101" s="51">
        <v>40259</v>
      </c>
      <c r="M1101" s="41">
        <v>2.2000000000000002</v>
      </c>
      <c r="N1101" s="42">
        <v>0</v>
      </c>
      <c r="O1101" s="43">
        <v>2.2000000000000002</v>
      </c>
    </row>
    <row r="1102" spans="4:15" x14ac:dyDescent="0.2">
      <c r="D1102" s="51">
        <v>40260</v>
      </c>
      <c r="E1102" s="41">
        <v>15.4</v>
      </c>
      <c r="F1102" s="42">
        <v>0</v>
      </c>
      <c r="G1102" s="43">
        <v>15.4</v>
      </c>
      <c r="L1102" s="51">
        <v>40260</v>
      </c>
      <c r="M1102" s="41">
        <v>15.4</v>
      </c>
      <c r="N1102" s="42">
        <v>0</v>
      </c>
      <c r="O1102" s="43">
        <v>15.4</v>
      </c>
    </row>
    <row r="1103" spans="4:15" x14ac:dyDescent="0.2">
      <c r="D1103" s="51">
        <v>40266</v>
      </c>
      <c r="E1103" s="41">
        <v>33</v>
      </c>
      <c r="F1103" s="42">
        <v>0</v>
      </c>
      <c r="G1103" s="43">
        <v>33</v>
      </c>
      <c r="L1103" s="51">
        <v>40266</v>
      </c>
      <c r="M1103" s="41">
        <v>33</v>
      </c>
      <c r="N1103" s="42">
        <v>0</v>
      </c>
      <c r="O1103" s="43">
        <v>33</v>
      </c>
    </row>
    <row r="1104" spans="4:15" x14ac:dyDescent="0.2">
      <c r="D1104" s="51">
        <v>40267</v>
      </c>
      <c r="E1104" s="41">
        <v>46.2</v>
      </c>
      <c r="F1104" s="42">
        <v>0</v>
      </c>
      <c r="G1104" s="43">
        <v>46.2</v>
      </c>
      <c r="L1104" s="51">
        <v>40267</v>
      </c>
      <c r="M1104" s="41">
        <v>46.2</v>
      </c>
      <c r="N1104" s="42">
        <v>0</v>
      </c>
      <c r="O1104" s="43">
        <v>46.2</v>
      </c>
    </row>
    <row r="1105" spans="4:15" x14ac:dyDescent="0.2">
      <c r="D1105" s="51">
        <v>40497</v>
      </c>
      <c r="E1105" s="41">
        <v>3.08</v>
      </c>
      <c r="F1105" s="42">
        <v>0</v>
      </c>
      <c r="G1105" s="43">
        <v>3.08</v>
      </c>
      <c r="I1105" s="42"/>
      <c r="J1105" s="42"/>
      <c r="K1105" s="42"/>
      <c r="L1105" s="51">
        <v>40497</v>
      </c>
      <c r="M1105" s="41">
        <v>3.08</v>
      </c>
      <c r="N1105" s="42">
        <v>0</v>
      </c>
      <c r="O1105" s="43">
        <v>3.08</v>
      </c>
    </row>
    <row r="1106" spans="4:15" x14ac:dyDescent="0.2">
      <c r="D1106" s="51">
        <v>40500</v>
      </c>
      <c r="E1106" s="41">
        <v>49.72</v>
      </c>
      <c r="F1106" s="42">
        <v>0</v>
      </c>
      <c r="G1106" s="43">
        <v>49.72</v>
      </c>
      <c r="I1106" s="42"/>
      <c r="J1106" s="42"/>
      <c r="K1106" s="42"/>
      <c r="L1106" s="51">
        <v>40500</v>
      </c>
      <c r="M1106" s="41">
        <v>49.72</v>
      </c>
      <c r="N1106" s="42">
        <v>0</v>
      </c>
      <c r="O1106" s="43">
        <v>49.72</v>
      </c>
    </row>
    <row r="1107" spans="4:15" x14ac:dyDescent="0.2">
      <c r="D1107" s="51">
        <v>40513</v>
      </c>
      <c r="E1107" s="41">
        <v>35.200000000000003</v>
      </c>
      <c r="F1107" s="42">
        <v>0</v>
      </c>
      <c r="G1107" s="43">
        <v>35.200000000000003</v>
      </c>
      <c r="I1107" s="42"/>
      <c r="J1107" s="42"/>
      <c r="K1107" s="42"/>
      <c r="L1107" s="51">
        <v>40513</v>
      </c>
      <c r="M1107" s="41">
        <v>35.200000000000003</v>
      </c>
      <c r="N1107" s="42">
        <v>0</v>
      </c>
      <c r="O1107" s="43">
        <v>35.200000000000003</v>
      </c>
    </row>
    <row r="1108" spans="4:15" x14ac:dyDescent="0.2">
      <c r="D1108" s="51">
        <v>40515</v>
      </c>
      <c r="E1108" s="41">
        <v>33</v>
      </c>
      <c r="F1108" s="42">
        <v>0</v>
      </c>
      <c r="G1108" s="43">
        <v>33</v>
      </c>
      <c r="I1108" s="42"/>
      <c r="J1108" s="42"/>
      <c r="K1108" s="42"/>
      <c r="L1108" s="51">
        <v>40515</v>
      </c>
      <c r="M1108" s="41">
        <v>33</v>
      </c>
      <c r="N1108" s="42">
        <v>0</v>
      </c>
      <c r="O1108" s="43">
        <v>33</v>
      </c>
    </row>
    <row r="1109" spans="4:15" x14ac:dyDescent="0.2">
      <c r="D1109" s="51">
        <v>40516</v>
      </c>
      <c r="E1109" s="41">
        <v>404.8</v>
      </c>
      <c r="F1109" s="42">
        <v>56.05</v>
      </c>
      <c r="G1109" s="43">
        <v>460.85</v>
      </c>
      <c r="I1109" s="42"/>
      <c r="J1109" s="42"/>
      <c r="K1109" s="42"/>
      <c r="L1109" s="51">
        <v>40516</v>
      </c>
      <c r="M1109" s="41">
        <v>404.8</v>
      </c>
      <c r="N1109" s="42">
        <v>56.05</v>
      </c>
      <c r="O1109" s="43">
        <v>460.85</v>
      </c>
    </row>
    <row r="1110" spans="4:15" x14ac:dyDescent="0.2">
      <c r="D1110" s="51">
        <v>40521</v>
      </c>
      <c r="E1110" s="41">
        <v>387.2</v>
      </c>
      <c r="F1110" s="42">
        <v>0</v>
      </c>
      <c r="G1110" s="43">
        <v>387.2</v>
      </c>
      <c r="I1110" s="42"/>
      <c r="J1110" s="42"/>
      <c r="K1110" s="42"/>
      <c r="L1110" s="51">
        <v>40521</v>
      </c>
      <c r="M1110" s="41">
        <v>387.2</v>
      </c>
      <c r="N1110" s="42">
        <v>0</v>
      </c>
      <c r="O1110" s="43">
        <v>387.2</v>
      </c>
    </row>
    <row r="1111" spans="4:15" x14ac:dyDescent="0.2">
      <c r="D1111" s="51">
        <v>40523</v>
      </c>
      <c r="E1111" s="41">
        <v>13.2</v>
      </c>
      <c r="F1111" s="42">
        <v>0</v>
      </c>
      <c r="G1111" s="43">
        <v>13.2</v>
      </c>
      <c r="I1111" s="42"/>
      <c r="J1111" s="42"/>
      <c r="K1111" s="42"/>
      <c r="L1111" s="51">
        <v>40523</v>
      </c>
      <c r="M1111" s="41">
        <v>13.2</v>
      </c>
      <c r="N1111" s="42">
        <v>0</v>
      </c>
      <c r="O1111" s="43">
        <v>13.2</v>
      </c>
    </row>
    <row r="1112" spans="4:15" x14ac:dyDescent="0.2">
      <c r="D1112" s="51">
        <v>40524</v>
      </c>
      <c r="E1112" s="41">
        <v>154</v>
      </c>
      <c r="F1112" s="42">
        <v>29.5</v>
      </c>
      <c r="G1112" s="43">
        <v>183.5</v>
      </c>
      <c r="I1112" s="42"/>
      <c r="J1112" s="42"/>
      <c r="K1112" s="42"/>
      <c r="L1112" s="51">
        <v>40524</v>
      </c>
      <c r="M1112" s="41">
        <v>154</v>
      </c>
      <c r="N1112" s="42">
        <v>29.5</v>
      </c>
      <c r="O1112" s="43">
        <v>183.5</v>
      </c>
    </row>
    <row r="1113" spans="4:15" x14ac:dyDescent="0.2">
      <c r="D1113" s="51">
        <v>40525</v>
      </c>
      <c r="E1113" s="41">
        <v>8.8000000000000007</v>
      </c>
      <c r="F1113" s="42">
        <v>0</v>
      </c>
      <c r="G1113" s="43">
        <v>8.8000000000000007</v>
      </c>
      <c r="I1113" s="42"/>
      <c r="J1113" s="42"/>
      <c r="K1113" s="42"/>
      <c r="L1113" s="51">
        <v>40525</v>
      </c>
      <c r="M1113" s="41">
        <v>8.8000000000000007</v>
      </c>
      <c r="N1113" s="42">
        <v>0</v>
      </c>
      <c r="O1113" s="43">
        <v>8.8000000000000007</v>
      </c>
    </row>
    <row r="1114" spans="4:15" x14ac:dyDescent="0.2">
      <c r="D1114" s="51">
        <v>40526</v>
      </c>
      <c r="E1114" s="41">
        <v>30.8</v>
      </c>
      <c r="F1114" s="42">
        <v>0</v>
      </c>
      <c r="G1114" s="43">
        <v>30.8</v>
      </c>
      <c r="I1114" s="42"/>
      <c r="J1114" s="42"/>
      <c r="K1114" s="42"/>
      <c r="L1114" s="51">
        <v>40526</v>
      </c>
      <c r="M1114" s="41">
        <v>30.8</v>
      </c>
      <c r="N1114" s="42">
        <v>0</v>
      </c>
      <c r="O1114" s="43">
        <v>30.8</v>
      </c>
    </row>
    <row r="1115" spans="4:15" x14ac:dyDescent="0.2">
      <c r="D1115" s="51">
        <v>40527</v>
      </c>
      <c r="E1115" s="41">
        <v>81.400000000000006</v>
      </c>
      <c r="F1115" s="42">
        <v>0</v>
      </c>
      <c r="G1115" s="43">
        <v>81.400000000000006</v>
      </c>
      <c r="I1115" s="42"/>
      <c r="J1115" s="42"/>
      <c r="K1115" s="42"/>
      <c r="L1115" s="51">
        <v>40527</v>
      </c>
      <c r="M1115" s="41">
        <v>81.400000000000006</v>
      </c>
      <c r="N1115" s="42">
        <v>0</v>
      </c>
      <c r="O1115" s="43">
        <v>81.400000000000006</v>
      </c>
    </row>
    <row r="1116" spans="4:15" x14ac:dyDescent="0.2">
      <c r="D1116" s="51">
        <v>40528</v>
      </c>
      <c r="E1116" s="41">
        <v>66</v>
      </c>
      <c r="F1116" s="42">
        <v>0</v>
      </c>
      <c r="G1116" s="43">
        <v>66</v>
      </c>
      <c r="I1116" s="42"/>
      <c r="J1116" s="42"/>
      <c r="K1116" s="42"/>
      <c r="L1116" s="51">
        <v>40528</v>
      </c>
      <c r="M1116" s="41">
        <v>66</v>
      </c>
      <c r="N1116" s="42">
        <v>0</v>
      </c>
      <c r="O1116" s="43">
        <v>66</v>
      </c>
    </row>
    <row r="1117" spans="4:15" x14ac:dyDescent="0.2">
      <c r="D1117" s="51">
        <v>40530</v>
      </c>
      <c r="E1117" s="41">
        <v>94.6</v>
      </c>
      <c r="F1117" s="42">
        <v>0</v>
      </c>
      <c r="G1117" s="43">
        <v>94.6</v>
      </c>
      <c r="I1117" s="42"/>
      <c r="J1117" s="42"/>
      <c r="K1117" s="42"/>
      <c r="L1117" s="51">
        <v>40530</v>
      </c>
      <c r="M1117" s="41">
        <v>94.6</v>
      </c>
      <c r="N1117" s="42">
        <v>0</v>
      </c>
      <c r="O1117" s="43">
        <v>94.6</v>
      </c>
    </row>
    <row r="1118" spans="4:15" x14ac:dyDescent="0.2">
      <c r="D1118" s="51">
        <v>40532</v>
      </c>
      <c r="E1118" s="41">
        <v>411.4</v>
      </c>
      <c r="F1118" s="42">
        <v>53.099999999999994</v>
      </c>
      <c r="G1118" s="43">
        <v>464.5</v>
      </c>
      <c r="I1118" s="42"/>
      <c r="J1118" s="42"/>
      <c r="K1118" s="42"/>
      <c r="L1118" s="51">
        <v>40532</v>
      </c>
      <c r="M1118" s="41">
        <v>411.4</v>
      </c>
      <c r="N1118" s="42">
        <v>53.099999999999994</v>
      </c>
      <c r="O1118" s="43">
        <v>464.5</v>
      </c>
    </row>
    <row r="1119" spans="4:15" x14ac:dyDescent="0.2">
      <c r="D1119" s="51">
        <v>40533</v>
      </c>
      <c r="E1119" s="41">
        <v>281.60000000000002</v>
      </c>
      <c r="F1119" s="42">
        <v>44.25</v>
      </c>
      <c r="G1119" s="43">
        <v>325.85000000000002</v>
      </c>
      <c r="I1119" s="42"/>
      <c r="J1119" s="42"/>
      <c r="K1119" s="42"/>
      <c r="L1119" s="51">
        <v>40533</v>
      </c>
      <c r="M1119" s="41">
        <v>281.60000000000002</v>
      </c>
      <c r="N1119" s="42">
        <v>44.25</v>
      </c>
      <c r="O1119" s="43">
        <v>325.85000000000002</v>
      </c>
    </row>
    <row r="1120" spans="4:15" x14ac:dyDescent="0.2">
      <c r="D1120" s="51">
        <v>40534</v>
      </c>
      <c r="E1120" s="41">
        <v>255.2</v>
      </c>
      <c r="F1120" s="42">
        <v>0</v>
      </c>
      <c r="G1120" s="43">
        <v>255.2</v>
      </c>
      <c r="I1120" s="42"/>
      <c r="J1120" s="42"/>
      <c r="K1120" s="42"/>
      <c r="L1120" s="51">
        <v>40534</v>
      </c>
      <c r="M1120" s="41">
        <v>255.2</v>
      </c>
      <c r="N1120" s="42">
        <v>0</v>
      </c>
      <c r="O1120" s="43">
        <v>255.2</v>
      </c>
    </row>
    <row r="1121" spans="4:15" x14ac:dyDescent="0.2">
      <c r="D1121" s="51">
        <v>40536</v>
      </c>
      <c r="E1121" s="41">
        <v>2.2000000000000002</v>
      </c>
      <c r="F1121" s="42">
        <v>0</v>
      </c>
      <c r="G1121" s="43">
        <v>2.2000000000000002</v>
      </c>
      <c r="I1121" s="42"/>
      <c r="J1121" s="42"/>
      <c r="K1121" s="42"/>
      <c r="L1121" s="51">
        <v>40536</v>
      </c>
      <c r="M1121" s="41">
        <v>2.2000000000000002</v>
      </c>
      <c r="N1121" s="42">
        <v>0</v>
      </c>
      <c r="O1121" s="43">
        <v>2.2000000000000002</v>
      </c>
    </row>
    <row r="1122" spans="4:15" x14ac:dyDescent="0.2">
      <c r="D1122" s="51">
        <v>40543</v>
      </c>
      <c r="E1122" s="41">
        <v>4449.0600000000004</v>
      </c>
      <c r="F1122" s="42">
        <v>177</v>
      </c>
      <c r="G1122" s="43">
        <v>4626.0600000000004</v>
      </c>
      <c r="I1122" s="42"/>
      <c r="J1122" s="42"/>
      <c r="K1122" s="42"/>
      <c r="L1122" s="51">
        <v>40543</v>
      </c>
      <c r="M1122" s="41">
        <v>4449.0600000000004</v>
      </c>
      <c r="N1122" s="42">
        <v>177</v>
      </c>
      <c r="O1122" s="43">
        <v>4626.0600000000004</v>
      </c>
    </row>
    <row r="1123" spans="4:15" x14ac:dyDescent="0.2">
      <c r="D1123" s="52">
        <v>40546</v>
      </c>
      <c r="E1123" s="42">
        <v>110.88</v>
      </c>
      <c r="F1123" s="42">
        <v>0</v>
      </c>
      <c r="G1123" s="42">
        <v>110.88</v>
      </c>
      <c r="I1123" s="42"/>
      <c r="J1123" s="42"/>
      <c r="K1123" s="42"/>
      <c r="L1123" s="52">
        <v>40546</v>
      </c>
      <c r="M1123" s="42">
        <v>110.88</v>
      </c>
      <c r="N1123" s="42">
        <v>0</v>
      </c>
      <c r="O1123" s="42">
        <v>110.88</v>
      </c>
    </row>
    <row r="1124" spans="4:15" x14ac:dyDescent="0.2">
      <c r="D1124" s="52">
        <v>40547</v>
      </c>
      <c r="E1124" s="42">
        <v>5.5439999999999996</v>
      </c>
      <c r="F1124" s="42">
        <v>0</v>
      </c>
      <c r="G1124" s="42">
        <v>5.5439999999999996</v>
      </c>
      <c r="I1124" s="42"/>
      <c r="J1124" s="42"/>
      <c r="K1124" s="42"/>
      <c r="L1124" s="52">
        <v>40547</v>
      </c>
      <c r="M1124" s="42">
        <v>5.5439999999999996</v>
      </c>
      <c r="N1124" s="42">
        <v>0</v>
      </c>
      <c r="O1124" s="42">
        <v>5.5439999999999996</v>
      </c>
    </row>
    <row r="1125" spans="4:15" x14ac:dyDescent="0.2">
      <c r="D1125" s="52">
        <v>40548</v>
      </c>
      <c r="E1125" s="42">
        <v>715.44</v>
      </c>
      <c r="F1125" s="42">
        <v>295</v>
      </c>
      <c r="G1125" s="42">
        <v>1010.44</v>
      </c>
      <c r="I1125" s="42"/>
      <c r="J1125" s="42"/>
      <c r="K1125" s="42"/>
      <c r="L1125" s="52">
        <v>40548</v>
      </c>
      <c r="M1125" s="42">
        <v>715.44</v>
      </c>
      <c r="N1125" s="42">
        <v>295</v>
      </c>
      <c r="O1125" s="42">
        <v>1010.44</v>
      </c>
    </row>
    <row r="1126" spans="4:15" x14ac:dyDescent="0.2">
      <c r="D1126" s="52">
        <v>40549</v>
      </c>
      <c r="E1126" s="42">
        <v>321.2</v>
      </c>
      <c r="F1126" s="42">
        <v>0</v>
      </c>
      <c r="G1126" s="42">
        <v>321.2</v>
      </c>
      <c r="I1126" s="42"/>
      <c r="J1126" s="42"/>
      <c r="K1126" s="42"/>
      <c r="L1126" s="52">
        <v>40549</v>
      </c>
      <c r="M1126" s="42">
        <v>321.2</v>
      </c>
      <c r="N1126" s="42">
        <v>0</v>
      </c>
      <c r="O1126" s="42">
        <v>321.2</v>
      </c>
    </row>
    <row r="1127" spans="4:15" x14ac:dyDescent="0.2">
      <c r="D1127" s="52">
        <v>40550</v>
      </c>
      <c r="E1127" s="42">
        <v>210.32</v>
      </c>
      <c r="F1127" s="42">
        <v>112.1</v>
      </c>
      <c r="G1127" s="42">
        <v>322.41999999999996</v>
      </c>
      <c r="I1127" s="42"/>
      <c r="J1127" s="42"/>
      <c r="K1127" s="42"/>
      <c r="L1127" s="52">
        <v>40550</v>
      </c>
      <c r="M1127" s="42">
        <v>210.32</v>
      </c>
      <c r="N1127" s="42">
        <v>112.1</v>
      </c>
      <c r="O1127" s="42">
        <v>322.41999999999996</v>
      </c>
    </row>
    <row r="1128" spans="4:15" x14ac:dyDescent="0.2">
      <c r="D1128" s="52">
        <v>40551</v>
      </c>
      <c r="E1128" s="42">
        <v>26.4</v>
      </c>
      <c r="F1128" s="42">
        <v>0</v>
      </c>
      <c r="G1128" s="42">
        <v>26.4</v>
      </c>
      <c r="I1128" s="42"/>
      <c r="J1128" s="42"/>
      <c r="K1128" s="42"/>
      <c r="L1128" s="52">
        <v>40551</v>
      </c>
      <c r="M1128" s="42">
        <v>26.4</v>
      </c>
      <c r="N1128" s="42">
        <v>0</v>
      </c>
      <c r="O1128" s="42">
        <v>26.4</v>
      </c>
    </row>
    <row r="1129" spans="4:15" x14ac:dyDescent="0.2">
      <c r="D1129" s="52">
        <v>40553</v>
      </c>
      <c r="E1129" s="42">
        <v>279.83999999999997</v>
      </c>
      <c r="F1129" s="42">
        <v>59</v>
      </c>
      <c r="G1129" s="42">
        <v>338.84</v>
      </c>
      <c r="I1129" s="42"/>
      <c r="J1129" s="42"/>
      <c r="K1129" s="42"/>
      <c r="L1129" s="52">
        <v>40553</v>
      </c>
      <c r="M1129" s="42">
        <v>279.83999999999997</v>
      </c>
      <c r="N1129" s="42">
        <v>59</v>
      </c>
      <c r="O1129" s="42">
        <v>338.84</v>
      </c>
    </row>
    <row r="1130" spans="4:15" x14ac:dyDescent="0.2">
      <c r="D1130" s="52">
        <v>40554</v>
      </c>
      <c r="E1130" s="42">
        <v>1781.12</v>
      </c>
      <c r="F1130" s="42">
        <v>67.849999999999994</v>
      </c>
      <c r="G1130" s="42">
        <v>1848.9699999999998</v>
      </c>
      <c r="I1130" s="42"/>
      <c r="J1130" s="42"/>
      <c r="K1130" s="42"/>
      <c r="L1130" s="52">
        <v>40554</v>
      </c>
      <c r="M1130" s="42">
        <v>1781.12</v>
      </c>
      <c r="N1130" s="42">
        <v>67.849999999999994</v>
      </c>
      <c r="O1130" s="42">
        <v>1848.9699999999998</v>
      </c>
    </row>
    <row r="1131" spans="4:15" x14ac:dyDescent="0.2">
      <c r="D1131" s="52">
        <v>40555</v>
      </c>
      <c r="E1131" s="42">
        <v>321.2</v>
      </c>
      <c r="F1131" s="42">
        <v>14.75</v>
      </c>
      <c r="G1131" s="42">
        <v>335.95</v>
      </c>
      <c r="I1131" s="42"/>
      <c r="J1131" s="42"/>
      <c r="K1131" s="42"/>
      <c r="L1131" s="52">
        <v>40555</v>
      </c>
      <c r="M1131" s="42">
        <v>321.2</v>
      </c>
      <c r="N1131" s="42">
        <v>14.75</v>
      </c>
      <c r="O1131" s="42">
        <v>335.95</v>
      </c>
    </row>
    <row r="1132" spans="4:15" x14ac:dyDescent="0.2">
      <c r="D1132" s="52">
        <v>40556</v>
      </c>
      <c r="E1132" s="42">
        <v>404.8</v>
      </c>
      <c r="F1132" s="42">
        <v>88.5</v>
      </c>
      <c r="G1132" s="42">
        <v>493.3</v>
      </c>
      <c r="I1132" s="42"/>
      <c r="J1132" s="42"/>
      <c r="K1132" s="42"/>
      <c r="L1132" s="52">
        <v>40556</v>
      </c>
      <c r="M1132" s="42">
        <v>404.8</v>
      </c>
      <c r="N1132" s="42">
        <v>88.5</v>
      </c>
      <c r="O1132" s="42">
        <v>493.3</v>
      </c>
    </row>
    <row r="1133" spans="4:15" x14ac:dyDescent="0.2">
      <c r="D1133" s="52">
        <v>40557</v>
      </c>
      <c r="E1133" s="42">
        <v>673.19999999999993</v>
      </c>
      <c r="F1133" s="42">
        <v>59</v>
      </c>
      <c r="G1133" s="42">
        <v>732.2</v>
      </c>
      <c r="I1133" s="42"/>
      <c r="J1133" s="42"/>
      <c r="K1133" s="42"/>
      <c r="L1133" s="52">
        <v>40557</v>
      </c>
      <c r="M1133" s="42">
        <v>673.19999999999993</v>
      </c>
      <c r="N1133" s="42">
        <v>59</v>
      </c>
      <c r="O1133" s="42">
        <v>732.2</v>
      </c>
    </row>
    <row r="1134" spans="4:15" x14ac:dyDescent="0.2">
      <c r="D1134" s="52">
        <v>40558</v>
      </c>
      <c r="E1134" s="42">
        <v>2.2000000000000002</v>
      </c>
      <c r="F1134" s="42">
        <v>0</v>
      </c>
      <c r="G1134" s="42">
        <v>2.2000000000000002</v>
      </c>
      <c r="I1134" s="42"/>
      <c r="J1134" s="42"/>
      <c r="K1134" s="42"/>
      <c r="L1134" s="52">
        <v>40558</v>
      </c>
      <c r="M1134" s="42">
        <v>2.2000000000000002</v>
      </c>
      <c r="N1134" s="42">
        <v>0</v>
      </c>
      <c r="O1134" s="42">
        <v>2.2000000000000002</v>
      </c>
    </row>
    <row r="1135" spans="4:15" x14ac:dyDescent="0.2">
      <c r="D1135" s="52">
        <v>40559</v>
      </c>
      <c r="E1135" s="42">
        <v>88</v>
      </c>
      <c r="F1135" s="42">
        <v>0</v>
      </c>
      <c r="G1135" s="42">
        <v>88</v>
      </c>
      <c r="I1135" s="42"/>
      <c r="J1135" s="42"/>
      <c r="K1135" s="42"/>
      <c r="L1135" s="52">
        <v>40559</v>
      </c>
      <c r="M1135" s="42">
        <v>88</v>
      </c>
      <c r="N1135" s="42">
        <v>0</v>
      </c>
      <c r="O1135" s="42">
        <v>88</v>
      </c>
    </row>
    <row r="1136" spans="4:15" x14ac:dyDescent="0.2">
      <c r="D1136" s="52">
        <v>40560</v>
      </c>
      <c r="E1136" s="42">
        <v>1207.8</v>
      </c>
      <c r="F1136" s="42">
        <v>118</v>
      </c>
      <c r="G1136" s="42">
        <v>1325.8</v>
      </c>
      <c r="I1136" s="42"/>
      <c r="J1136" s="42"/>
      <c r="K1136" s="42"/>
      <c r="L1136" s="52">
        <v>40560</v>
      </c>
      <c r="M1136" s="42">
        <v>1207.8</v>
      </c>
      <c r="N1136" s="42">
        <v>118</v>
      </c>
      <c r="O1136" s="42">
        <v>1325.8</v>
      </c>
    </row>
    <row r="1137" spans="4:15" x14ac:dyDescent="0.2">
      <c r="D1137" s="52">
        <v>40561</v>
      </c>
      <c r="E1137" s="42">
        <v>255.15600000000001</v>
      </c>
      <c r="F1137" s="42">
        <v>0</v>
      </c>
      <c r="G1137" s="42">
        <v>255.15600000000001</v>
      </c>
      <c r="I1137" s="42"/>
      <c r="J1137" s="42"/>
      <c r="K1137" s="42"/>
      <c r="L1137" s="52">
        <v>40561</v>
      </c>
      <c r="M1137" s="42">
        <v>255.15600000000001</v>
      </c>
      <c r="N1137" s="42">
        <v>0</v>
      </c>
      <c r="O1137" s="42">
        <v>255.15600000000001</v>
      </c>
    </row>
    <row r="1138" spans="4:15" x14ac:dyDescent="0.2">
      <c r="D1138" s="52">
        <v>40565</v>
      </c>
      <c r="E1138" s="42">
        <v>8.8000000000000007</v>
      </c>
      <c r="F1138" s="42">
        <v>11.799999999999999</v>
      </c>
      <c r="G1138" s="42">
        <v>20.6</v>
      </c>
      <c r="I1138" s="42"/>
      <c r="J1138" s="42"/>
      <c r="K1138" s="42"/>
      <c r="L1138" s="52">
        <v>40565</v>
      </c>
      <c r="M1138" s="42">
        <v>8.8000000000000007</v>
      </c>
      <c r="N1138" s="42">
        <v>11.799999999999999</v>
      </c>
      <c r="O1138" s="42">
        <v>20.6</v>
      </c>
    </row>
    <row r="1139" spans="4:15" x14ac:dyDescent="0.2">
      <c r="D1139" s="52">
        <v>40567</v>
      </c>
      <c r="E1139" s="42">
        <v>721.59999999999991</v>
      </c>
      <c r="F1139" s="42">
        <v>0</v>
      </c>
      <c r="G1139" s="42">
        <v>721.59999999999991</v>
      </c>
      <c r="I1139" s="42"/>
      <c r="J1139" s="42"/>
      <c r="K1139" s="42"/>
      <c r="L1139" s="52">
        <v>40567</v>
      </c>
      <c r="M1139" s="42">
        <v>721.59999999999991</v>
      </c>
      <c r="N1139" s="42">
        <v>0</v>
      </c>
      <c r="O1139" s="42">
        <v>721.59999999999991</v>
      </c>
    </row>
    <row r="1140" spans="4:15" x14ac:dyDescent="0.2">
      <c r="D1140" s="52">
        <v>40569</v>
      </c>
      <c r="E1140" s="42">
        <v>66</v>
      </c>
      <c r="F1140" s="42">
        <v>0</v>
      </c>
      <c r="G1140" s="42">
        <v>66</v>
      </c>
      <c r="I1140" s="42"/>
      <c r="J1140" s="42"/>
      <c r="K1140" s="42"/>
      <c r="L1140" s="52">
        <v>40569</v>
      </c>
      <c r="M1140" s="42">
        <v>66</v>
      </c>
      <c r="N1140" s="42">
        <v>0</v>
      </c>
      <c r="O1140" s="42">
        <v>66</v>
      </c>
    </row>
    <row r="1141" spans="4:15" x14ac:dyDescent="0.2">
      <c r="D1141" s="52">
        <v>40570</v>
      </c>
      <c r="E1141" s="42">
        <v>937.2</v>
      </c>
      <c r="F1141" s="42">
        <v>118</v>
      </c>
      <c r="G1141" s="42">
        <v>1055.2</v>
      </c>
      <c r="I1141" s="42"/>
      <c r="J1141" s="42"/>
      <c r="K1141" s="42"/>
      <c r="L1141" s="52">
        <v>40570</v>
      </c>
      <c r="M1141" s="42">
        <v>937.2</v>
      </c>
      <c r="N1141" s="42">
        <v>118</v>
      </c>
      <c r="O1141" s="42">
        <v>1055.2</v>
      </c>
    </row>
    <row r="1142" spans="4:15" x14ac:dyDescent="0.2">
      <c r="D1142" s="52">
        <v>40571</v>
      </c>
      <c r="E1142" s="42">
        <v>55.44</v>
      </c>
      <c r="F1142" s="42">
        <v>14.75</v>
      </c>
      <c r="G1142" s="42">
        <v>70.19</v>
      </c>
      <c r="I1142" s="42"/>
      <c r="J1142" s="42"/>
      <c r="K1142" s="42"/>
      <c r="L1142" s="52">
        <v>40571</v>
      </c>
      <c r="M1142" s="42">
        <v>55.44</v>
      </c>
      <c r="N1142" s="42">
        <v>14.75</v>
      </c>
      <c r="O1142" s="42">
        <v>70.19</v>
      </c>
    </row>
    <row r="1143" spans="4:15" x14ac:dyDescent="0.2">
      <c r="D1143" s="52">
        <v>40572</v>
      </c>
      <c r="E1143" s="42">
        <v>154.88</v>
      </c>
      <c r="F1143" s="42">
        <v>0</v>
      </c>
      <c r="G1143" s="42">
        <v>154.88</v>
      </c>
      <c r="I1143" s="42"/>
      <c r="J1143" s="42"/>
      <c r="K1143" s="42"/>
      <c r="L1143" s="52">
        <v>40572</v>
      </c>
      <c r="M1143" s="42">
        <v>154.88</v>
      </c>
      <c r="N1143" s="42">
        <v>0</v>
      </c>
      <c r="O1143" s="42">
        <v>154.88</v>
      </c>
    </row>
    <row r="1144" spans="4:15" x14ac:dyDescent="0.2">
      <c r="D1144" s="52">
        <v>40574</v>
      </c>
      <c r="E1144" s="42">
        <v>950.4</v>
      </c>
      <c r="F1144" s="42">
        <v>132.75</v>
      </c>
      <c r="G1144" s="42">
        <v>1083.1500000000001</v>
      </c>
      <c r="I1144" s="42"/>
      <c r="J1144" s="42"/>
      <c r="K1144" s="42"/>
      <c r="L1144" s="52">
        <v>40574</v>
      </c>
      <c r="M1144" s="42">
        <v>950.4</v>
      </c>
      <c r="N1144" s="42">
        <v>132.75</v>
      </c>
      <c r="O1144" s="42">
        <v>1083.1500000000001</v>
      </c>
    </row>
    <row r="1145" spans="4:15" x14ac:dyDescent="0.2">
      <c r="D1145" s="52">
        <v>40575</v>
      </c>
      <c r="E1145" s="42">
        <v>52.667999999999999</v>
      </c>
      <c r="F1145" s="42">
        <v>23.599999999999998</v>
      </c>
      <c r="G1145" s="42">
        <v>76.268000000000001</v>
      </c>
      <c r="I1145" s="42"/>
      <c r="J1145" s="42"/>
      <c r="K1145" s="42"/>
      <c r="L1145" s="52">
        <v>40575</v>
      </c>
      <c r="M1145" s="42">
        <v>52.667999999999999</v>
      </c>
      <c r="N1145" s="42">
        <v>23.599999999999998</v>
      </c>
      <c r="O1145" s="42">
        <v>76.268000000000001</v>
      </c>
    </row>
    <row r="1146" spans="4:15" x14ac:dyDescent="0.2">
      <c r="D1146" s="52">
        <v>40576</v>
      </c>
      <c r="E1146" s="42">
        <v>27.72</v>
      </c>
      <c r="F1146" s="42">
        <v>0</v>
      </c>
      <c r="G1146" s="42">
        <v>27.72</v>
      </c>
      <c r="I1146" s="42"/>
      <c r="J1146" s="42"/>
      <c r="K1146" s="42"/>
      <c r="L1146" s="52">
        <v>40576</v>
      </c>
      <c r="M1146" s="42">
        <v>27.72</v>
      </c>
      <c r="N1146" s="42">
        <v>0</v>
      </c>
      <c r="O1146" s="42">
        <v>27.72</v>
      </c>
    </row>
    <row r="1147" spans="4:15" x14ac:dyDescent="0.2">
      <c r="D1147" s="52">
        <v>40580</v>
      </c>
      <c r="E1147" s="42">
        <v>88</v>
      </c>
      <c r="F1147" s="42">
        <v>14.75</v>
      </c>
      <c r="G1147" s="42">
        <v>102.75</v>
      </c>
      <c r="I1147" s="42"/>
      <c r="J1147" s="42"/>
      <c r="K1147" s="42"/>
      <c r="L1147" s="52">
        <v>40580</v>
      </c>
      <c r="M1147" s="42">
        <v>88</v>
      </c>
      <c r="N1147" s="42">
        <v>14.75</v>
      </c>
      <c r="O1147" s="42">
        <v>102.75</v>
      </c>
    </row>
    <row r="1148" spans="4:15" x14ac:dyDescent="0.2">
      <c r="D1148" s="52">
        <v>40581</v>
      </c>
      <c r="E1148" s="42">
        <v>562.76</v>
      </c>
      <c r="F1148" s="42">
        <v>0</v>
      </c>
      <c r="G1148" s="42">
        <v>562.76</v>
      </c>
      <c r="I1148" s="42"/>
      <c r="J1148" s="42"/>
      <c r="K1148" s="42"/>
      <c r="L1148" s="52">
        <v>40581</v>
      </c>
      <c r="M1148" s="42">
        <v>562.76</v>
      </c>
      <c r="N1148" s="42">
        <v>0</v>
      </c>
      <c r="O1148" s="42">
        <v>562.76</v>
      </c>
    </row>
    <row r="1149" spans="4:15" x14ac:dyDescent="0.2">
      <c r="D1149" s="52">
        <v>40582</v>
      </c>
      <c r="E1149" s="42">
        <v>616</v>
      </c>
      <c r="F1149" s="42">
        <v>0</v>
      </c>
      <c r="G1149" s="42">
        <v>616</v>
      </c>
      <c r="I1149" s="42"/>
      <c r="J1149" s="42"/>
      <c r="K1149" s="42"/>
      <c r="L1149" s="52">
        <v>40582</v>
      </c>
      <c r="M1149" s="42">
        <v>616</v>
      </c>
      <c r="N1149" s="42">
        <v>0</v>
      </c>
      <c r="O1149" s="42">
        <v>616</v>
      </c>
    </row>
    <row r="1150" spans="4:15" x14ac:dyDescent="0.2">
      <c r="D1150" s="52">
        <v>40584</v>
      </c>
      <c r="E1150" s="42">
        <v>27.72</v>
      </c>
      <c r="F1150" s="42">
        <v>0</v>
      </c>
      <c r="G1150" s="42">
        <v>27.72</v>
      </c>
      <c r="I1150" s="42"/>
      <c r="J1150" s="42"/>
      <c r="K1150" s="42"/>
      <c r="L1150" s="52">
        <v>40584</v>
      </c>
      <c r="M1150" s="42">
        <v>27.72</v>
      </c>
      <c r="N1150" s="42">
        <v>0</v>
      </c>
      <c r="O1150" s="42">
        <v>27.72</v>
      </c>
    </row>
    <row r="1151" spans="4:15" x14ac:dyDescent="0.2">
      <c r="D1151" s="52">
        <v>40585</v>
      </c>
      <c r="E1151" s="42">
        <v>110.88</v>
      </c>
      <c r="F1151" s="42">
        <v>20.65</v>
      </c>
      <c r="G1151" s="42">
        <v>131.53</v>
      </c>
      <c r="I1151" s="42"/>
      <c r="J1151" s="42"/>
      <c r="K1151" s="42"/>
      <c r="L1151" s="52">
        <v>40585</v>
      </c>
      <c r="M1151" s="42">
        <v>110.88</v>
      </c>
      <c r="N1151" s="42">
        <v>20.65</v>
      </c>
      <c r="O1151" s="42">
        <v>131.53</v>
      </c>
    </row>
    <row r="1152" spans="4:15" x14ac:dyDescent="0.2">
      <c r="D1152" s="52">
        <v>40586</v>
      </c>
      <c r="E1152" s="42">
        <v>102.52</v>
      </c>
      <c r="F1152" s="42">
        <v>0</v>
      </c>
      <c r="G1152" s="42">
        <v>102.52</v>
      </c>
      <c r="I1152" s="42"/>
      <c r="J1152" s="42"/>
      <c r="K1152" s="42"/>
      <c r="L1152" s="52">
        <v>40586</v>
      </c>
      <c r="M1152" s="42">
        <v>102.52</v>
      </c>
      <c r="N1152" s="42">
        <v>0</v>
      </c>
      <c r="O1152" s="42">
        <v>102.52</v>
      </c>
    </row>
    <row r="1153" spans="4:15" x14ac:dyDescent="0.2">
      <c r="D1153" s="52">
        <v>40588</v>
      </c>
      <c r="E1153" s="42">
        <v>55.44</v>
      </c>
      <c r="F1153" s="42">
        <v>0</v>
      </c>
      <c r="G1153" s="42">
        <v>55.44</v>
      </c>
      <c r="I1153" s="42"/>
      <c r="J1153" s="42"/>
      <c r="K1153" s="42"/>
      <c r="L1153" s="52">
        <v>40588</v>
      </c>
      <c r="M1153" s="42">
        <v>55.44</v>
      </c>
      <c r="N1153" s="42">
        <v>0</v>
      </c>
      <c r="O1153" s="42">
        <v>55.44</v>
      </c>
    </row>
    <row r="1154" spans="4:15" x14ac:dyDescent="0.2">
      <c r="D1154" s="52">
        <v>40589</v>
      </c>
      <c r="E1154" s="42">
        <v>220.22</v>
      </c>
      <c r="F1154" s="42">
        <v>0</v>
      </c>
      <c r="G1154" s="42">
        <v>220.22</v>
      </c>
      <c r="I1154" s="42"/>
      <c r="J1154" s="42"/>
      <c r="K1154" s="42"/>
      <c r="L1154" s="52">
        <v>40589</v>
      </c>
      <c r="M1154" s="42">
        <v>220.22</v>
      </c>
      <c r="N1154" s="42">
        <v>0</v>
      </c>
      <c r="O1154" s="42">
        <v>220.22</v>
      </c>
    </row>
    <row r="1155" spans="4:15" x14ac:dyDescent="0.2">
      <c r="D1155" s="52">
        <v>40595</v>
      </c>
      <c r="E1155" s="42">
        <v>5404.96</v>
      </c>
      <c r="F1155" s="42">
        <v>132.75</v>
      </c>
      <c r="G1155" s="42">
        <v>5537.71</v>
      </c>
      <c r="I1155" s="42"/>
      <c r="J1155" s="42"/>
      <c r="K1155" s="42"/>
      <c r="L1155" s="52">
        <v>40595</v>
      </c>
      <c r="M1155" s="42">
        <v>5404.96</v>
      </c>
      <c r="N1155" s="42">
        <v>132.75</v>
      </c>
      <c r="O1155" s="42">
        <v>5537.71</v>
      </c>
    </row>
    <row r="1156" spans="4:15" x14ac:dyDescent="0.2">
      <c r="D1156" s="52">
        <v>40596</v>
      </c>
      <c r="E1156" s="42">
        <v>429.66</v>
      </c>
      <c r="F1156" s="42">
        <v>0</v>
      </c>
      <c r="G1156" s="42">
        <v>429.66</v>
      </c>
      <c r="I1156" s="42"/>
      <c r="J1156" s="42"/>
      <c r="K1156" s="42"/>
      <c r="L1156" s="52">
        <v>40596</v>
      </c>
      <c r="M1156" s="42">
        <v>429.66</v>
      </c>
      <c r="N1156" s="42">
        <v>0</v>
      </c>
      <c r="O1156" s="42">
        <v>429.66</v>
      </c>
    </row>
    <row r="1157" spans="4:15" x14ac:dyDescent="0.2">
      <c r="D1157" s="52">
        <v>40598</v>
      </c>
      <c r="E1157" s="42">
        <v>121.44</v>
      </c>
      <c r="F1157" s="42">
        <v>0</v>
      </c>
      <c r="G1157" s="42">
        <v>121.44</v>
      </c>
      <c r="I1157" s="42"/>
      <c r="J1157" s="42"/>
      <c r="K1157" s="42"/>
      <c r="L1157" s="52">
        <v>40598</v>
      </c>
      <c r="M1157" s="42">
        <v>121.44</v>
      </c>
      <c r="N1157" s="42">
        <v>0</v>
      </c>
      <c r="O1157" s="42">
        <v>121.44</v>
      </c>
    </row>
    <row r="1158" spans="4:15" x14ac:dyDescent="0.2">
      <c r="D1158" s="52">
        <v>40599</v>
      </c>
      <c r="E1158" s="42">
        <v>259.512</v>
      </c>
      <c r="F1158" s="42">
        <v>47.199999999999996</v>
      </c>
      <c r="G1158" s="42">
        <v>306.71199999999999</v>
      </c>
      <c r="I1158" s="42"/>
      <c r="J1158" s="42"/>
      <c r="K1158" s="42"/>
      <c r="L1158" s="52">
        <v>40599</v>
      </c>
      <c r="M1158" s="42">
        <v>259.512</v>
      </c>
      <c r="N1158" s="42">
        <v>47.199999999999996</v>
      </c>
      <c r="O1158" s="42">
        <v>306.71199999999999</v>
      </c>
    </row>
    <row r="1159" spans="4:15" x14ac:dyDescent="0.2">
      <c r="D1159" s="52">
        <v>40600</v>
      </c>
      <c r="E1159" s="42">
        <v>66</v>
      </c>
      <c r="F1159" s="42">
        <v>0</v>
      </c>
      <c r="G1159" s="42">
        <v>66</v>
      </c>
      <c r="I1159" s="42"/>
      <c r="J1159" s="42"/>
      <c r="K1159" s="42"/>
      <c r="L1159" s="52">
        <v>40600</v>
      </c>
      <c r="M1159" s="42">
        <v>66</v>
      </c>
      <c r="N1159" s="42">
        <v>0</v>
      </c>
      <c r="O1159" s="42">
        <v>66</v>
      </c>
    </row>
    <row r="1160" spans="4:15" x14ac:dyDescent="0.2">
      <c r="D1160" s="52">
        <v>40602</v>
      </c>
      <c r="E1160" s="42">
        <v>188.1</v>
      </c>
      <c r="F1160" s="42">
        <v>0</v>
      </c>
      <c r="G1160" s="42">
        <v>188.1</v>
      </c>
      <c r="I1160" s="42"/>
      <c r="J1160" s="42"/>
      <c r="K1160" s="42"/>
      <c r="L1160" s="52">
        <v>40602</v>
      </c>
      <c r="M1160" s="42">
        <v>188.1</v>
      </c>
      <c r="N1160" s="42">
        <v>0</v>
      </c>
      <c r="O1160" s="42">
        <v>188.1</v>
      </c>
    </row>
    <row r="1161" spans="4:15" x14ac:dyDescent="0.2">
      <c r="D1161" s="52">
        <v>40606</v>
      </c>
      <c r="E1161" s="42">
        <v>22.175999999999998</v>
      </c>
      <c r="F1161" s="42">
        <v>18.172000000000001</v>
      </c>
      <c r="G1161" s="42">
        <v>40.347999999999999</v>
      </c>
      <c r="I1161" s="42"/>
      <c r="J1161" s="42"/>
      <c r="K1161" s="42"/>
      <c r="L1161" s="52">
        <v>40606</v>
      </c>
      <c r="M1161" s="42">
        <v>22.175999999999998</v>
      </c>
      <c r="N1161" s="42">
        <v>18.172000000000001</v>
      </c>
      <c r="O1161" s="42">
        <v>40.347999999999999</v>
      </c>
    </row>
    <row r="1162" spans="4:15" x14ac:dyDescent="0.2">
      <c r="D1162" s="52">
        <v>40607</v>
      </c>
      <c r="E1162" s="42">
        <v>718.07999999999993</v>
      </c>
      <c r="F1162" s="42">
        <v>0</v>
      </c>
      <c r="G1162" s="42">
        <v>718.07999999999993</v>
      </c>
      <c r="I1162" s="42"/>
      <c r="J1162" s="42"/>
      <c r="K1162" s="42"/>
      <c r="L1162" s="52">
        <v>40607</v>
      </c>
      <c r="M1162" s="42">
        <v>718.07999999999993</v>
      </c>
      <c r="N1162" s="42">
        <v>0</v>
      </c>
      <c r="O1162" s="42">
        <v>718.07999999999993</v>
      </c>
    </row>
    <row r="1163" spans="4:15" x14ac:dyDescent="0.2">
      <c r="D1163" s="52">
        <v>40609</v>
      </c>
      <c r="E1163" s="42">
        <v>11.572000000000001</v>
      </c>
      <c r="F1163" s="42">
        <v>0</v>
      </c>
      <c r="G1163" s="42">
        <v>11.572000000000001</v>
      </c>
      <c r="I1163" s="42"/>
      <c r="J1163" s="42"/>
      <c r="K1163" s="42"/>
      <c r="L1163" s="52">
        <v>40609</v>
      </c>
      <c r="M1163" s="42">
        <v>11.572000000000001</v>
      </c>
      <c r="N1163" s="42">
        <v>0</v>
      </c>
      <c r="O1163" s="42">
        <v>11.572000000000001</v>
      </c>
    </row>
    <row r="1164" spans="4:15" x14ac:dyDescent="0.2">
      <c r="D1164" s="52">
        <v>40611</v>
      </c>
      <c r="E1164" s="42">
        <v>1107.48</v>
      </c>
      <c r="F1164" s="42">
        <v>72.688000000000002</v>
      </c>
      <c r="G1164" s="42">
        <v>1180.1680000000001</v>
      </c>
      <c r="I1164" s="42"/>
      <c r="J1164" s="42"/>
      <c r="K1164" s="42"/>
      <c r="L1164" s="52">
        <v>40611</v>
      </c>
      <c r="M1164" s="42">
        <v>1107.48</v>
      </c>
      <c r="N1164" s="42">
        <v>72.688000000000002</v>
      </c>
      <c r="O1164" s="42">
        <v>1180.1680000000001</v>
      </c>
    </row>
    <row r="1165" spans="4:15" x14ac:dyDescent="0.2">
      <c r="D1165" s="52">
        <v>40613</v>
      </c>
      <c r="E1165" s="42">
        <v>27.72</v>
      </c>
      <c r="F1165" s="42">
        <v>0</v>
      </c>
      <c r="G1165" s="42">
        <v>27.72</v>
      </c>
      <c r="I1165" s="42"/>
      <c r="J1165" s="42"/>
      <c r="K1165" s="42"/>
      <c r="L1165" s="52">
        <v>40613</v>
      </c>
      <c r="M1165" s="42">
        <v>27.72</v>
      </c>
      <c r="N1165" s="42">
        <v>0</v>
      </c>
      <c r="O1165" s="42">
        <v>27.72</v>
      </c>
    </row>
    <row r="1166" spans="4:15" x14ac:dyDescent="0.2">
      <c r="D1166" s="52">
        <v>40616</v>
      </c>
      <c r="E1166" s="42">
        <v>91.96</v>
      </c>
      <c r="F1166" s="42">
        <v>0</v>
      </c>
      <c r="G1166" s="42">
        <v>91.96</v>
      </c>
      <c r="I1166" s="42"/>
      <c r="J1166" s="42"/>
      <c r="K1166" s="42"/>
      <c r="L1166" s="52">
        <v>40616</v>
      </c>
      <c r="M1166" s="42">
        <v>91.96</v>
      </c>
      <c r="N1166" s="42">
        <v>0</v>
      </c>
      <c r="O1166" s="42">
        <v>91.96</v>
      </c>
    </row>
    <row r="1167" spans="4:15" x14ac:dyDescent="0.2">
      <c r="D1167" s="52">
        <v>40617</v>
      </c>
      <c r="E1167" s="42">
        <v>168.07999999999998</v>
      </c>
      <c r="F1167" s="42">
        <v>0</v>
      </c>
      <c r="G1167" s="42">
        <v>168.07999999999998</v>
      </c>
      <c r="I1167" s="42"/>
      <c r="J1167" s="42"/>
      <c r="K1167" s="42"/>
      <c r="L1167" s="52">
        <v>40617</v>
      </c>
      <c r="M1167" s="42">
        <v>168.07999999999998</v>
      </c>
      <c r="N1167" s="42">
        <v>0</v>
      </c>
      <c r="O1167" s="42">
        <v>168.07999999999998</v>
      </c>
    </row>
    <row r="1168" spans="4:15" x14ac:dyDescent="0.2">
      <c r="D1168" s="52">
        <v>40618</v>
      </c>
      <c r="E1168" s="42">
        <v>27.06</v>
      </c>
      <c r="F1168" s="42">
        <v>0</v>
      </c>
      <c r="G1168" s="42">
        <v>27.06</v>
      </c>
      <c r="I1168" s="42"/>
      <c r="J1168" s="42"/>
      <c r="K1168" s="42"/>
      <c r="L1168" s="52">
        <v>40618</v>
      </c>
      <c r="M1168" s="42">
        <v>27.06</v>
      </c>
      <c r="N1168" s="42">
        <v>0</v>
      </c>
      <c r="O1168" s="42">
        <v>27.06</v>
      </c>
    </row>
    <row r="1169" spans="4:15" x14ac:dyDescent="0.2">
      <c r="D1169" s="52">
        <v>40625</v>
      </c>
      <c r="E1169" s="42">
        <v>1025.2</v>
      </c>
      <c r="F1169" s="42">
        <v>77.88</v>
      </c>
      <c r="G1169" s="42">
        <v>1103.08</v>
      </c>
      <c r="I1169" s="42"/>
      <c r="J1169" s="42"/>
      <c r="K1169" s="42"/>
      <c r="L1169" s="52">
        <v>40625</v>
      </c>
      <c r="M1169" s="42">
        <v>1025.2</v>
      </c>
      <c r="N1169" s="42">
        <v>77.88</v>
      </c>
      <c r="O1169" s="42">
        <v>1103.08</v>
      </c>
    </row>
    <row r="1170" spans="4:15" x14ac:dyDescent="0.2">
      <c r="D1170" s="52">
        <v>40626</v>
      </c>
      <c r="E1170" s="42">
        <v>406.56</v>
      </c>
      <c r="F1170" s="42">
        <v>0</v>
      </c>
      <c r="G1170" s="42">
        <v>406.56</v>
      </c>
      <c r="I1170" s="42"/>
      <c r="J1170" s="42"/>
      <c r="K1170" s="42"/>
      <c r="L1170" s="52">
        <v>40626</v>
      </c>
      <c r="M1170" s="42">
        <v>406.56</v>
      </c>
      <c r="N1170" s="42">
        <v>0</v>
      </c>
      <c r="O1170" s="42">
        <v>406.56</v>
      </c>
    </row>
    <row r="1171" spans="4:15" x14ac:dyDescent="0.2">
      <c r="D1171" s="52">
        <v>40627</v>
      </c>
      <c r="E1171" s="42">
        <v>195.58</v>
      </c>
      <c r="F1171" s="42">
        <v>0</v>
      </c>
      <c r="G1171" s="42">
        <v>195.58</v>
      </c>
      <c r="I1171" s="42"/>
      <c r="J1171" s="42"/>
      <c r="K1171" s="42"/>
      <c r="L1171" s="52">
        <v>40627</v>
      </c>
      <c r="M1171" s="42">
        <v>195.58</v>
      </c>
      <c r="N1171" s="42">
        <v>0</v>
      </c>
      <c r="O1171" s="42">
        <v>195.58</v>
      </c>
    </row>
    <row r="1172" spans="4:15" x14ac:dyDescent="0.2">
      <c r="D1172" s="52">
        <v>40631</v>
      </c>
      <c r="E1172" s="42">
        <v>13.86</v>
      </c>
      <c r="F1172" s="42">
        <v>0</v>
      </c>
      <c r="G1172" s="42">
        <v>13.86</v>
      </c>
      <c r="I1172" s="42"/>
      <c r="J1172" s="42"/>
      <c r="K1172" s="42"/>
      <c r="L1172" s="52">
        <v>40631</v>
      </c>
      <c r="M1172" s="42">
        <v>13.86</v>
      </c>
      <c r="N1172" s="42">
        <v>0</v>
      </c>
      <c r="O1172" s="42">
        <v>13.86</v>
      </c>
    </row>
    <row r="1173" spans="4:15" x14ac:dyDescent="0.2">
      <c r="D1173" s="52">
        <v>40632</v>
      </c>
      <c r="E1173" s="42">
        <v>27.72</v>
      </c>
      <c r="F1173" s="42">
        <v>0</v>
      </c>
      <c r="G1173" s="42">
        <v>27.72</v>
      </c>
      <c r="I1173" s="42"/>
      <c r="J1173" s="42"/>
      <c r="K1173" s="42"/>
      <c r="L1173" s="52">
        <v>40632</v>
      </c>
      <c r="M1173" s="42">
        <v>27.72</v>
      </c>
      <c r="N1173" s="42">
        <v>0</v>
      </c>
      <c r="O1173" s="42">
        <v>27.72</v>
      </c>
    </row>
    <row r="1174" spans="4:15" x14ac:dyDescent="0.2">
      <c r="D1174" s="52">
        <v>40633</v>
      </c>
      <c r="E1174" s="42">
        <v>76.295999999999992</v>
      </c>
      <c r="F1174" s="42">
        <v>0</v>
      </c>
      <c r="G1174" s="42">
        <v>76.295999999999992</v>
      </c>
      <c r="I1174" s="42"/>
      <c r="J1174" s="42"/>
      <c r="K1174" s="42"/>
      <c r="L1174" s="52">
        <v>40633</v>
      </c>
      <c r="M1174" s="42">
        <v>76.295999999999992</v>
      </c>
      <c r="N1174" s="42">
        <v>0</v>
      </c>
      <c r="O1174" s="42">
        <v>76.295999999999992</v>
      </c>
    </row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1309"/>
  <sheetViews>
    <sheetView topLeftCell="A4" zoomScale="80" zoomScaleNormal="80" workbookViewId="0">
      <pane ySplit="1275" topLeftCell="A382" activePane="bottomLeft"/>
      <selection activeCell="L4" sqref="L1:L1048576"/>
      <selection pane="bottomLeft" activeCell="D11" sqref="D11"/>
    </sheetView>
  </sheetViews>
  <sheetFormatPr defaultRowHeight="12.75" x14ac:dyDescent="0.2"/>
  <cols>
    <col min="1" max="6" width="13.42578125" customWidth="1"/>
    <col min="13" max="18" width="17.85546875" customWidth="1"/>
    <col min="22" max="22" width="13.42578125" customWidth="1"/>
    <col min="38" max="38" width="31.42578125" customWidth="1"/>
  </cols>
  <sheetData>
    <row r="1" spans="1:23" ht="51" customHeight="1" x14ac:dyDescent="0.2">
      <c r="A1" s="198" t="s">
        <v>0</v>
      </c>
      <c r="B1" s="3" t="s">
        <v>1</v>
      </c>
      <c r="C1" s="3" t="s">
        <v>3</v>
      </c>
      <c r="D1" s="3" t="s">
        <v>4</v>
      </c>
      <c r="E1" s="3" t="s">
        <v>6</v>
      </c>
      <c r="F1" s="3" t="s">
        <v>7</v>
      </c>
      <c r="G1" s="19"/>
      <c r="H1" s="19"/>
      <c r="I1" s="3"/>
      <c r="J1" s="3"/>
      <c r="O1" s="198" t="s">
        <v>0</v>
      </c>
      <c r="P1" s="3" t="s">
        <v>1</v>
      </c>
      <c r="Q1" s="3" t="s">
        <v>3</v>
      </c>
      <c r="R1" s="3" t="s">
        <v>4</v>
      </c>
      <c r="S1" s="3" t="s">
        <v>6</v>
      </c>
      <c r="T1" s="3" t="s">
        <v>7</v>
      </c>
    </row>
    <row r="2" spans="1:23" x14ac:dyDescent="0.2">
      <c r="A2" s="198"/>
      <c r="B2" s="3" t="s">
        <v>2</v>
      </c>
      <c r="C2" s="3" t="s">
        <v>2</v>
      </c>
      <c r="D2" s="3" t="s">
        <v>5</v>
      </c>
      <c r="E2" s="3" t="s">
        <v>5</v>
      </c>
      <c r="F2" s="3" t="s">
        <v>5</v>
      </c>
      <c r="G2" s="19"/>
      <c r="H2" s="19"/>
      <c r="I2" s="3"/>
      <c r="J2" s="3"/>
      <c r="O2" s="198"/>
      <c r="P2" s="3" t="s">
        <v>2</v>
      </c>
      <c r="Q2" s="3" t="s">
        <v>2</v>
      </c>
      <c r="R2" s="3" t="s">
        <v>5</v>
      </c>
      <c r="S2" s="3" t="s">
        <v>5</v>
      </c>
      <c r="T2" s="3" t="s">
        <v>5</v>
      </c>
    </row>
    <row r="3" spans="1:23" x14ac:dyDescent="0.2">
      <c r="A3" s="199"/>
      <c r="B3" s="199"/>
      <c r="C3" s="199"/>
      <c r="D3" s="199"/>
      <c r="E3" s="199"/>
      <c r="F3" s="199"/>
      <c r="G3" s="7"/>
      <c r="H3" s="7"/>
      <c r="I3" s="7"/>
      <c r="J3" s="7"/>
      <c r="O3" s="199"/>
      <c r="P3" s="199"/>
      <c r="Q3" s="199"/>
      <c r="R3" s="199"/>
      <c r="S3" s="199"/>
      <c r="T3" s="199"/>
    </row>
    <row r="4" spans="1:23" x14ac:dyDescent="0.2">
      <c r="A4" s="200"/>
      <c r="B4" s="200"/>
      <c r="C4" s="200"/>
      <c r="D4" s="200"/>
      <c r="E4" s="200"/>
      <c r="F4" s="200"/>
      <c r="G4" s="20"/>
      <c r="H4" s="20"/>
      <c r="I4" s="1" t="s">
        <v>22</v>
      </c>
      <c r="J4" s="20" t="s">
        <v>23</v>
      </c>
      <c r="K4" s="20" t="s">
        <v>24</v>
      </c>
      <c r="L4" s="20"/>
      <c r="M4" s="20"/>
      <c r="N4" s="20"/>
      <c r="O4" s="200"/>
      <c r="P4" s="200"/>
      <c r="Q4" s="200"/>
      <c r="R4" s="200"/>
      <c r="S4" s="200"/>
      <c r="T4" s="200"/>
      <c r="U4" s="20" t="s">
        <v>19</v>
      </c>
      <c r="V4" s="20" t="s">
        <v>20</v>
      </c>
      <c r="W4" s="20" t="s">
        <v>21</v>
      </c>
    </row>
    <row r="5" spans="1:23" x14ac:dyDescent="0.2">
      <c r="A5" s="4">
        <v>37196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/>
      <c r="H5" s="2"/>
      <c r="I5" s="2">
        <f t="shared" ref="I5:I36" si="0">D5*0.88</f>
        <v>0</v>
      </c>
      <c r="J5" s="2">
        <f t="shared" ref="J5:J36" si="1">E5*0.59</f>
        <v>0</v>
      </c>
      <c r="K5">
        <f t="shared" ref="K5:K13" si="2">I5+J5</f>
        <v>0</v>
      </c>
      <c r="O5" s="4">
        <v>37196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>
        <f>R5*0.88</f>
        <v>0</v>
      </c>
      <c r="V5">
        <f>S5*0.59</f>
        <v>0</v>
      </c>
      <c r="W5">
        <f>U5+V5</f>
        <v>0</v>
      </c>
    </row>
    <row r="6" spans="1:23" x14ac:dyDescent="0.2">
      <c r="A6" s="4">
        <v>37197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/>
      <c r="H6" s="2"/>
      <c r="I6" s="2">
        <f t="shared" si="0"/>
        <v>0</v>
      </c>
      <c r="J6" s="2">
        <f t="shared" si="1"/>
        <v>0</v>
      </c>
      <c r="K6">
        <f t="shared" si="2"/>
        <v>0</v>
      </c>
      <c r="O6" s="4">
        <v>37197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>
        <f t="shared" ref="U6:U69" si="3">R6*0.88</f>
        <v>0</v>
      </c>
      <c r="V6">
        <f t="shared" ref="V6:V69" si="4">S6*0.59</f>
        <v>0</v>
      </c>
      <c r="W6">
        <f t="shared" ref="W6:W69" si="5">U6+V6</f>
        <v>0</v>
      </c>
    </row>
    <row r="7" spans="1:23" x14ac:dyDescent="0.2">
      <c r="A7" s="4">
        <v>37198</v>
      </c>
      <c r="B7" s="2">
        <v>12.5</v>
      </c>
      <c r="C7" s="2">
        <v>0</v>
      </c>
      <c r="D7" s="2">
        <v>11</v>
      </c>
      <c r="E7" s="2">
        <v>0</v>
      </c>
      <c r="F7" s="2">
        <v>11</v>
      </c>
      <c r="G7" s="2"/>
      <c r="H7" s="2"/>
      <c r="I7" s="2">
        <f t="shared" si="0"/>
        <v>9.68</v>
      </c>
      <c r="J7" s="2">
        <f t="shared" si="1"/>
        <v>0</v>
      </c>
      <c r="K7">
        <f t="shared" si="2"/>
        <v>9.68</v>
      </c>
      <c r="O7" s="4">
        <v>37198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>
        <f t="shared" si="3"/>
        <v>0</v>
      </c>
      <c r="V7">
        <f t="shared" si="4"/>
        <v>0</v>
      </c>
      <c r="W7">
        <f t="shared" si="5"/>
        <v>0</v>
      </c>
    </row>
    <row r="8" spans="1:23" x14ac:dyDescent="0.2">
      <c r="A8" s="4">
        <v>37199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/>
      <c r="H8" s="2"/>
      <c r="I8" s="2">
        <f t="shared" si="0"/>
        <v>0</v>
      </c>
      <c r="J8" s="2">
        <f t="shared" si="1"/>
        <v>0</v>
      </c>
      <c r="K8">
        <f t="shared" si="2"/>
        <v>0</v>
      </c>
      <c r="O8" s="4">
        <v>37199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>
        <f t="shared" si="3"/>
        <v>0</v>
      </c>
      <c r="V8">
        <f t="shared" si="4"/>
        <v>0</v>
      </c>
      <c r="W8">
        <f t="shared" si="5"/>
        <v>0</v>
      </c>
    </row>
    <row r="9" spans="1:23" x14ac:dyDescent="0.2">
      <c r="A9" s="4">
        <v>37200</v>
      </c>
      <c r="B9" s="2">
        <v>270.8</v>
      </c>
      <c r="C9" s="2">
        <v>0</v>
      </c>
      <c r="D9" s="2">
        <v>238.3</v>
      </c>
      <c r="E9" s="2">
        <v>0</v>
      </c>
      <c r="F9" s="2">
        <v>238.3</v>
      </c>
      <c r="G9" s="2"/>
      <c r="H9" s="2"/>
      <c r="I9" s="2">
        <f t="shared" si="0"/>
        <v>209.70400000000001</v>
      </c>
      <c r="J9" s="2">
        <f t="shared" si="1"/>
        <v>0</v>
      </c>
      <c r="K9">
        <f t="shared" si="2"/>
        <v>209.70400000000001</v>
      </c>
      <c r="O9" s="4">
        <v>37200</v>
      </c>
      <c r="P9" s="2">
        <v>10</v>
      </c>
      <c r="Q9" s="2">
        <v>0</v>
      </c>
      <c r="R9" s="2">
        <v>8.8000000000000007</v>
      </c>
      <c r="S9" s="2">
        <v>0</v>
      </c>
      <c r="T9" s="2">
        <v>8.8000000000000007</v>
      </c>
      <c r="U9">
        <f t="shared" si="3"/>
        <v>7.7440000000000007</v>
      </c>
      <c r="V9">
        <f t="shared" si="4"/>
        <v>0</v>
      </c>
      <c r="W9">
        <f t="shared" si="5"/>
        <v>7.7440000000000007</v>
      </c>
    </row>
    <row r="10" spans="1:23" x14ac:dyDescent="0.2">
      <c r="A10" s="4">
        <v>37201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/>
      <c r="H10" s="2"/>
      <c r="I10" s="2">
        <f t="shared" si="0"/>
        <v>0</v>
      </c>
      <c r="J10" s="2">
        <f t="shared" si="1"/>
        <v>0</v>
      </c>
      <c r="K10">
        <f t="shared" si="2"/>
        <v>0</v>
      </c>
      <c r="O10" s="4">
        <v>37201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>
        <f t="shared" si="3"/>
        <v>0</v>
      </c>
      <c r="V10">
        <f t="shared" si="4"/>
        <v>0</v>
      </c>
      <c r="W10">
        <f t="shared" si="5"/>
        <v>0</v>
      </c>
    </row>
    <row r="11" spans="1:23" x14ac:dyDescent="0.2">
      <c r="A11" s="4">
        <v>37202</v>
      </c>
      <c r="B11" s="2">
        <v>20.8</v>
      </c>
      <c r="C11" s="2">
        <v>0</v>
      </c>
      <c r="D11" s="2">
        <v>18.3</v>
      </c>
      <c r="E11" s="2">
        <v>0</v>
      </c>
      <c r="F11" s="2">
        <v>18.3</v>
      </c>
      <c r="G11" s="2"/>
      <c r="H11" s="2"/>
      <c r="I11" s="2">
        <f t="shared" si="0"/>
        <v>16.103999999999999</v>
      </c>
      <c r="J11" s="2">
        <f t="shared" si="1"/>
        <v>0</v>
      </c>
      <c r="K11">
        <f t="shared" si="2"/>
        <v>16.103999999999999</v>
      </c>
      <c r="O11" s="4">
        <v>37202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>
        <f t="shared" si="3"/>
        <v>0</v>
      </c>
      <c r="V11">
        <f t="shared" si="4"/>
        <v>0</v>
      </c>
      <c r="W11">
        <f t="shared" si="5"/>
        <v>0</v>
      </c>
    </row>
    <row r="12" spans="1:23" x14ac:dyDescent="0.2">
      <c r="A12" s="4">
        <v>37203</v>
      </c>
      <c r="B12" s="2">
        <v>30</v>
      </c>
      <c r="C12" s="2">
        <v>0</v>
      </c>
      <c r="D12" s="2">
        <v>26.4</v>
      </c>
      <c r="E12" s="2">
        <v>0</v>
      </c>
      <c r="F12" s="2">
        <v>26.4</v>
      </c>
      <c r="G12" s="2"/>
      <c r="H12" s="2"/>
      <c r="I12" s="2">
        <f t="shared" si="0"/>
        <v>23.231999999999999</v>
      </c>
      <c r="J12" s="2">
        <f t="shared" si="1"/>
        <v>0</v>
      </c>
      <c r="K12">
        <f t="shared" si="2"/>
        <v>23.231999999999999</v>
      </c>
      <c r="O12" s="4">
        <v>37203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>
        <f t="shared" si="3"/>
        <v>0</v>
      </c>
      <c r="V12">
        <f t="shared" si="4"/>
        <v>0</v>
      </c>
      <c r="W12">
        <f t="shared" si="5"/>
        <v>0</v>
      </c>
    </row>
    <row r="13" spans="1:23" x14ac:dyDescent="0.2">
      <c r="A13" s="4">
        <v>37204</v>
      </c>
      <c r="B13" s="2">
        <v>387.6</v>
      </c>
      <c r="C13" s="2">
        <v>0</v>
      </c>
      <c r="D13" s="2">
        <v>341.1</v>
      </c>
      <c r="E13" s="2">
        <v>0</v>
      </c>
      <c r="F13" s="2">
        <v>341.1</v>
      </c>
      <c r="G13" s="2"/>
      <c r="H13" s="2"/>
      <c r="I13" s="2">
        <f t="shared" si="0"/>
        <v>300.16800000000001</v>
      </c>
      <c r="J13" s="2">
        <f t="shared" si="1"/>
        <v>0</v>
      </c>
      <c r="K13">
        <f t="shared" si="2"/>
        <v>300.16800000000001</v>
      </c>
      <c r="O13" s="4">
        <v>37204</v>
      </c>
      <c r="P13" s="2">
        <v>33.5</v>
      </c>
      <c r="Q13" s="2">
        <v>0</v>
      </c>
      <c r="R13" s="2">
        <v>29.5</v>
      </c>
      <c r="S13" s="2">
        <v>0</v>
      </c>
      <c r="T13" s="2">
        <v>29.5</v>
      </c>
      <c r="U13">
        <f t="shared" si="3"/>
        <v>25.96</v>
      </c>
      <c r="V13">
        <f t="shared" si="4"/>
        <v>0</v>
      </c>
      <c r="W13">
        <f t="shared" si="5"/>
        <v>25.96</v>
      </c>
    </row>
    <row r="14" spans="1:23" x14ac:dyDescent="0.2">
      <c r="A14" s="4">
        <v>37205</v>
      </c>
      <c r="B14" s="2">
        <v>1.5</v>
      </c>
      <c r="C14" s="2">
        <v>0</v>
      </c>
      <c r="D14" s="2">
        <v>1.3</v>
      </c>
      <c r="E14" s="2">
        <v>0</v>
      </c>
      <c r="F14" s="2">
        <v>1.3</v>
      </c>
      <c r="G14" s="2"/>
      <c r="H14" s="2"/>
      <c r="I14" s="2">
        <f t="shared" si="0"/>
        <v>1.1440000000000001</v>
      </c>
      <c r="J14" s="2">
        <f t="shared" si="1"/>
        <v>0</v>
      </c>
      <c r="K14">
        <f t="shared" ref="K14:K77" si="6">I14+J14</f>
        <v>1.1440000000000001</v>
      </c>
      <c r="O14" s="4">
        <v>37205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>
        <f t="shared" si="3"/>
        <v>0</v>
      </c>
      <c r="V14">
        <f t="shared" si="4"/>
        <v>0</v>
      </c>
      <c r="W14">
        <f t="shared" si="5"/>
        <v>0</v>
      </c>
    </row>
    <row r="15" spans="1:23" x14ac:dyDescent="0.2">
      <c r="A15" s="4">
        <v>37206</v>
      </c>
      <c r="B15" s="2">
        <v>12.1</v>
      </c>
      <c r="C15" s="2">
        <v>0</v>
      </c>
      <c r="D15" s="2">
        <v>10.6</v>
      </c>
      <c r="E15" s="2">
        <v>0</v>
      </c>
      <c r="F15" s="2">
        <v>10.6</v>
      </c>
      <c r="G15" s="2"/>
      <c r="H15" s="2"/>
      <c r="I15" s="2">
        <f t="shared" si="0"/>
        <v>9.3279999999999994</v>
      </c>
      <c r="J15" s="2">
        <f t="shared" si="1"/>
        <v>0</v>
      </c>
      <c r="K15">
        <f t="shared" si="6"/>
        <v>9.3279999999999994</v>
      </c>
      <c r="O15" s="4">
        <v>37206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>
        <f t="shared" si="3"/>
        <v>0</v>
      </c>
      <c r="V15">
        <f t="shared" si="4"/>
        <v>0</v>
      </c>
      <c r="W15">
        <f t="shared" si="5"/>
        <v>0</v>
      </c>
    </row>
    <row r="16" spans="1:23" x14ac:dyDescent="0.2">
      <c r="A16" s="4">
        <v>37207</v>
      </c>
      <c r="B16" s="2">
        <v>309.2</v>
      </c>
      <c r="C16" s="2">
        <v>0</v>
      </c>
      <c r="D16" s="2">
        <v>272.10000000000002</v>
      </c>
      <c r="E16" s="2">
        <v>0</v>
      </c>
      <c r="F16" s="2">
        <v>272.10000000000002</v>
      </c>
      <c r="G16" s="2"/>
      <c r="H16" s="2"/>
      <c r="I16" s="2">
        <f t="shared" si="0"/>
        <v>239.44800000000001</v>
      </c>
      <c r="J16" s="2">
        <f t="shared" si="1"/>
        <v>0</v>
      </c>
      <c r="K16">
        <f t="shared" si="6"/>
        <v>239.44800000000001</v>
      </c>
      <c r="O16" s="4">
        <v>37207</v>
      </c>
      <c r="P16" s="2">
        <v>17.5</v>
      </c>
      <c r="Q16" s="2">
        <v>0</v>
      </c>
      <c r="R16" s="2">
        <v>15.4</v>
      </c>
      <c r="S16" s="2">
        <v>0</v>
      </c>
      <c r="T16" s="2">
        <v>15.4</v>
      </c>
      <c r="U16">
        <f t="shared" si="3"/>
        <v>13.552</v>
      </c>
      <c r="V16">
        <f t="shared" si="4"/>
        <v>0</v>
      </c>
      <c r="W16">
        <f t="shared" si="5"/>
        <v>13.552</v>
      </c>
    </row>
    <row r="17" spans="1:23" x14ac:dyDescent="0.2">
      <c r="A17" s="4">
        <v>37208</v>
      </c>
      <c r="B17" s="2">
        <v>23.4</v>
      </c>
      <c r="C17" s="2">
        <v>0</v>
      </c>
      <c r="D17" s="2">
        <v>20.6</v>
      </c>
      <c r="E17" s="2">
        <v>0</v>
      </c>
      <c r="F17" s="2">
        <v>20.6</v>
      </c>
      <c r="G17" s="2"/>
      <c r="H17" s="2"/>
      <c r="I17" s="2">
        <f t="shared" si="0"/>
        <v>18.128</v>
      </c>
      <c r="J17" s="2">
        <f t="shared" si="1"/>
        <v>0</v>
      </c>
      <c r="K17">
        <f t="shared" si="6"/>
        <v>18.128</v>
      </c>
      <c r="O17" s="4">
        <v>37208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>
        <f t="shared" si="3"/>
        <v>0</v>
      </c>
      <c r="V17">
        <f t="shared" si="4"/>
        <v>0</v>
      </c>
      <c r="W17">
        <f t="shared" si="5"/>
        <v>0</v>
      </c>
    </row>
    <row r="18" spans="1:23" x14ac:dyDescent="0.2">
      <c r="A18" s="4">
        <v>37209</v>
      </c>
      <c r="B18" s="2">
        <v>54.9</v>
      </c>
      <c r="C18" s="2">
        <v>0</v>
      </c>
      <c r="D18" s="2">
        <v>48.3</v>
      </c>
      <c r="E18" s="2">
        <v>0</v>
      </c>
      <c r="F18" s="2">
        <v>48.3</v>
      </c>
      <c r="G18" s="2"/>
      <c r="H18" s="2"/>
      <c r="I18" s="2">
        <f t="shared" si="0"/>
        <v>42.503999999999998</v>
      </c>
      <c r="J18" s="2">
        <f t="shared" si="1"/>
        <v>0</v>
      </c>
      <c r="K18">
        <f t="shared" si="6"/>
        <v>42.503999999999998</v>
      </c>
      <c r="O18" s="4">
        <v>37209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>
        <f t="shared" si="3"/>
        <v>0</v>
      </c>
      <c r="V18">
        <f t="shared" si="4"/>
        <v>0</v>
      </c>
      <c r="W18">
        <f t="shared" si="5"/>
        <v>0</v>
      </c>
    </row>
    <row r="19" spans="1:23" x14ac:dyDescent="0.2">
      <c r="A19" s="4">
        <v>37210</v>
      </c>
      <c r="B19" s="2">
        <v>10.1</v>
      </c>
      <c r="C19" s="2">
        <v>0</v>
      </c>
      <c r="D19" s="2">
        <v>8.9</v>
      </c>
      <c r="E19" s="2">
        <v>0</v>
      </c>
      <c r="F19" s="2">
        <v>8.9</v>
      </c>
      <c r="G19" s="2"/>
      <c r="H19" s="2"/>
      <c r="I19" s="2">
        <f t="shared" si="0"/>
        <v>7.8320000000000007</v>
      </c>
      <c r="J19" s="2">
        <f t="shared" si="1"/>
        <v>0</v>
      </c>
      <c r="K19">
        <f t="shared" si="6"/>
        <v>7.8320000000000007</v>
      </c>
      <c r="O19" s="4">
        <v>37210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>
        <f t="shared" si="3"/>
        <v>0</v>
      </c>
      <c r="V19">
        <f t="shared" si="4"/>
        <v>0</v>
      </c>
      <c r="W19">
        <f t="shared" si="5"/>
        <v>0</v>
      </c>
    </row>
    <row r="20" spans="1:23" x14ac:dyDescent="0.2">
      <c r="A20" s="4">
        <v>37211</v>
      </c>
      <c r="B20" s="2">
        <v>19.5</v>
      </c>
      <c r="C20" s="2">
        <v>0</v>
      </c>
      <c r="D20" s="2">
        <v>17.100000000000001</v>
      </c>
      <c r="E20" s="2">
        <v>0</v>
      </c>
      <c r="F20" s="2">
        <v>17.100000000000001</v>
      </c>
      <c r="G20" s="2"/>
      <c r="H20" s="2"/>
      <c r="I20" s="2">
        <f t="shared" si="0"/>
        <v>15.048000000000002</v>
      </c>
      <c r="J20" s="2">
        <f t="shared" si="1"/>
        <v>0</v>
      </c>
      <c r="K20">
        <f t="shared" si="6"/>
        <v>15.048000000000002</v>
      </c>
      <c r="O20" s="4">
        <v>37211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>
        <f t="shared" si="3"/>
        <v>0</v>
      </c>
      <c r="V20">
        <f t="shared" si="4"/>
        <v>0</v>
      </c>
      <c r="W20">
        <f t="shared" si="5"/>
        <v>0</v>
      </c>
    </row>
    <row r="21" spans="1:23" x14ac:dyDescent="0.2">
      <c r="A21" s="4">
        <v>37212</v>
      </c>
      <c r="B21" s="2">
        <v>74.900000000000006</v>
      </c>
      <c r="C21" s="2">
        <v>0</v>
      </c>
      <c r="D21" s="2">
        <v>66</v>
      </c>
      <c r="E21" s="2">
        <v>0</v>
      </c>
      <c r="F21" s="2">
        <v>66</v>
      </c>
      <c r="G21" s="2"/>
      <c r="H21" s="2"/>
      <c r="I21" s="2">
        <f t="shared" si="0"/>
        <v>58.08</v>
      </c>
      <c r="J21" s="2">
        <f t="shared" si="1"/>
        <v>0</v>
      </c>
      <c r="K21">
        <f t="shared" si="6"/>
        <v>58.08</v>
      </c>
      <c r="O21" s="4">
        <v>37212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>
        <f t="shared" si="3"/>
        <v>0</v>
      </c>
      <c r="V21">
        <f t="shared" si="4"/>
        <v>0</v>
      </c>
      <c r="W21">
        <f t="shared" si="5"/>
        <v>0</v>
      </c>
    </row>
    <row r="22" spans="1:23" x14ac:dyDescent="0.2">
      <c r="A22" s="4">
        <v>37213</v>
      </c>
      <c r="B22" s="2">
        <v>21.7</v>
      </c>
      <c r="C22" s="2">
        <v>0</v>
      </c>
      <c r="D22" s="2">
        <v>19.100000000000001</v>
      </c>
      <c r="E22" s="2">
        <v>0</v>
      </c>
      <c r="F22" s="2">
        <v>19.100000000000001</v>
      </c>
      <c r="G22" s="2"/>
      <c r="H22" s="2"/>
      <c r="I22" s="2">
        <f t="shared" si="0"/>
        <v>16.808</v>
      </c>
      <c r="J22" s="2">
        <f t="shared" si="1"/>
        <v>0</v>
      </c>
      <c r="K22">
        <f t="shared" si="6"/>
        <v>16.808</v>
      </c>
      <c r="O22" s="4">
        <v>37213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>
        <f t="shared" si="3"/>
        <v>0</v>
      </c>
      <c r="V22">
        <f t="shared" si="4"/>
        <v>0</v>
      </c>
      <c r="W22">
        <f t="shared" si="5"/>
        <v>0</v>
      </c>
    </row>
    <row r="23" spans="1:23" x14ac:dyDescent="0.2">
      <c r="A23" s="4">
        <v>37214</v>
      </c>
      <c r="B23" s="2">
        <v>36.6</v>
      </c>
      <c r="C23" s="2">
        <v>0</v>
      </c>
      <c r="D23" s="2">
        <v>32.200000000000003</v>
      </c>
      <c r="E23" s="2">
        <v>0</v>
      </c>
      <c r="F23" s="2">
        <v>32.200000000000003</v>
      </c>
      <c r="G23" s="2"/>
      <c r="H23" s="2"/>
      <c r="I23" s="2">
        <f t="shared" si="0"/>
        <v>28.336000000000002</v>
      </c>
      <c r="J23" s="2">
        <f t="shared" si="1"/>
        <v>0</v>
      </c>
      <c r="K23">
        <f t="shared" si="6"/>
        <v>28.336000000000002</v>
      </c>
      <c r="O23" s="4">
        <v>37214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>
        <f t="shared" si="3"/>
        <v>0</v>
      </c>
      <c r="V23">
        <f t="shared" si="4"/>
        <v>0</v>
      </c>
      <c r="W23">
        <f t="shared" si="5"/>
        <v>0</v>
      </c>
    </row>
    <row r="24" spans="1:23" x14ac:dyDescent="0.2">
      <c r="A24" s="4">
        <v>37215</v>
      </c>
      <c r="B24" s="2">
        <v>118.1</v>
      </c>
      <c r="C24" s="2">
        <v>0</v>
      </c>
      <c r="D24" s="2">
        <v>103.9</v>
      </c>
      <c r="E24" s="2">
        <v>0</v>
      </c>
      <c r="F24" s="2">
        <v>103.9</v>
      </c>
      <c r="G24" s="2"/>
      <c r="H24" s="2"/>
      <c r="I24" s="2">
        <f t="shared" si="0"/>
        <v>91.432000000000002</v>
      </c>
      <c r="J24" s="2">
        <f t="shared" si="1"/>
        <v>0</v>
      </c>
      <c r="K24">
        <f t="shared" si="6"/>
        <v>91.432000000000002</v>
      </c>
      <c r="O24" s="4">
        <v>37215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>
        <f t="shared" si="3"/>
        <v>0</v>
      </c>
      <c r="V24">
        <f t="shared" si="4"/>
        <v>0</v>
      </c>
      <c r="W24">
        <f t="shared" si="5"/>
        <v>0</v>
      </c>
    </row>
    <row r="25" spans="1:23" x14ac:dyDescent="0.2">
      <c r="A25" s="4">
        <v>37216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/>
      <c r="H25" s="2"/>
      <c r="I25" s="2">
        <f t="shared" si="0"/>
        <v>0</v>
      </c>
      <c r="J25" s="2">
        <f t="shared" si="1"/>
        <v>0</v>
      </c>
      <c r="K25">
        <f t="shared" si="6"/>
        <v>0</v>
      </c>
      <c r="O25" s="4">
        <v>37216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>
        <f t="shared" si="3"/>
        <v>0</v>
      </c>
      <c r="V25">
        <f t="shared" si="4"/>
        <v>0</v>
      </c>
      <c r="W25">
        <f t="shared" si="5"/>
        <v>0</v>
      </c>
    </row>
    <row r="26" spans="1:23" x14ac:dyDescent="0.2">
      <c r="A26" s="4">
        <v>37217</v>
      </c>
      <c r="B26" s="2">
        <v>24.8</v>
      </c>
      <c r="C26" s="2">
        <v>0</v>
      </c>
      <c r="D26" s="2">
        <v>21.8</v>
      </c>
      <c r="E26" s="2">
        <v>0</v>
      </c>
      <c r="F26" s="2">
        <v>21.8</v>
      </c>
      <c r="G26" s="2"/>
      <c r="H26" s="2"/>
      <c r="I26" s="2">
        <f t="shared" si="0"/>
        <v>19.184000000000001</v>
      </c>
      <c r="J26" s="2">
        <f t="shared" si="1"/>
        <v>0</v>
      </c>
      <c r="K26">
        <f t="shared" si="6"/>
        <v>19.184000000000001</v>
      </c>
      <c r="O26" s="4">
        <v>37217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>
        <f t="shared" si="3"/>
        <v>0</v>
      </c>
      <c r="V26">
        <f t="shared" si="4"/>
        <v>0</v>
      </c>
      <c r="W26">
        <f t="shared" si="5"/>
        <v>0</v>
      </c>
    </row>
    <row r="27" spans="1:23" x14ac:dyDescent="0.2">
      <c r="A27" s="4">
        <v>37218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/>
      <c r="H27" s="2"/>
      <c r="I27" s="2">
        <f t="shared" si="0"/>
        <v>0</v>
      </c>
      <c r="J27" s="2">
        <f t="shared" si="1"/>
        <v>0</v>
      </c>
      <c r="K27">
        <f t="shared" si="6"/>
        <v>0</v>
      </c>
      <c r="O27" s="4">
        <v>37218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>
        <f t="shared" si="3"/>
        <v>0</v>
      </c>
      <c r="V27">
        <f t="shared" si="4"/>
        <v>0</v>
      </c>
      <c r="W27">
        <f t="shared" si="5"/>
        <v>0</v>
      </c>
    </row>
    <row r="28" spans="1:23" x14ac:dyDescent="0.2">
      <c r="A28" s="4">
        <v>37219</v>
      </c>
      <c r="B28" s="2">
        <v>20.3</v>
      </c>
      <c r="C28" s="2">
        <v>0</v>
      </c>
      <c r="D28" s="2">
        <v>17.899999999999999</v>
      </c>
      <c r="E28" s="2">
        <v>0</v>
      </c>
      <c r="F28" s="2">
        <v>17.899999999999999</v>
      </c>
      <c r="G28" s="2"/>
      <c r="H28" s="2"/>
      <c r="I28" s="2">
        <f t="shared" si="0"/>
        <v>15.751999999999999</v>
      </c>
      <c r="J28" s="2">
        <f t="shared" si="1"/>
        <v>0</v>
      </c>
      <c r="K28">
        <f t="shared" si="6"/>
        <v>15.751999999999999</v>
      </c>
      <c r="O28" s="4">
        <v>37219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>
        <f t="shared" si="3"/>
        <v>0</v>
      </c>
      <c r="V28">
        <f t="shared" si="4"/>
        <v>0</v>
      </c>
      <c r="W28">
        <f t="shared" si="5"/>
        <v>0</v>
      </c>
    </row>
    <row r="29" spans="1:23" x14ac:dyDescent="0.2">
      <c r="A29" s="4">
        <v>37220</v>
      </c>
      <c r="B29" s="2">
        <v>36.9</v>
      </c>
      <c r="C29" s="2">
        <v>0</v>
      </c>
      <c r="D29" s="2">
        <v>32.5</v>
      </c>
      <c r="E29" s="2">
        <v>0</v>
      </c>
      <c r="F29" s="2">
        <v>32.5</v>
      </c>
      <c r="G29" s="2"/>
      <c r="H29" s="2"/>
      <c r="I29" s="2">
        <f t="shared" si="0"/>
        <v>28.6</v>
      </c>
      <c r="J29" s="2">
        <f t="shared" si="1"/>
        <v>0</v>
      </c>
      <c r="K29">
        <f t="shared" si="6"/>
        <v>28.6</v>
      </c>
      <c r="O29" s="4">
        <v>37220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>
        <f t="shared" si="3"/>
        <v>0</v>
      </c>
      <c r="V29">
        <f t="shared" si="4"/>
        <v>0</v>
      </c>
      <c r="W29">
        <f t="shared" si="5"/>
        <v>0</v>
      </c>
    </row>
    <row r="30" spans="1:23" x14ac:dyDescent="0.2">
      <c r="A30" s="4">
        <v>37221</v>
      </c>
      <c r="B30" s="2">
        <v>39.5</v>
      </c>
      <c r="C30" s="2">
        <v>0</v>
      </c>
      <c r="D30" s="2">
        <v>34.700000000000003</v>
      </c>
      <c r="E30" s="2">
        <v>0</v>
      </c>
      <c r="F30" s="2">
        <v>34.700000000000003</v>
      </c>
      <c r="G30" s="2"/>
      <c r="H30" s="2"/>
      <c r="I30" s="2">
        <f t="shared" si="0"/>
        <v>30.536000000000001</v>
      </c>
      <c r="J30" s="2">
        <f t="shared" si="1"/>
        <v>0</v>
      </c>
      <c r="K30">
        <f t="shared" si="6"/>
        <v>30.536000000000001</v>
      </c>
      <c r="O30" s="4">
        <v>37221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>
        <f t="shared" si="3"/>
        <v>0</v>
      </c>
      <c r="V30">
        <f t="shared" si="4"/>
        <v>0</v>
      </c>
      <c r="W30">
        <f t="shared" si="5"/>
        <v>0</v>
      </c>
    </row>
    <row r="31" spans="1:23" x14ac:dyDescent="0.2">
      <c r="A31" s="4">
        <v>37222</v>
      </c>
      <c r="B31" s="2">
        <v>38.5</v>
      </c>
      <c r="C31" s="2">
        <v>0</v>
      </c>
      <c r="D31" s="2">
        <v>33.9</v>
      </c>
      <c r="E31" s="2">
        <v>0</v>
      </c>
      <c r="F31" s="2">
        <v>33.9</v>
      </c>
      <c r="G31" s="2"/>
      <c r="H31" s="2"/>
      <c r="I31" s="2">
        <f t="shared" si="0"/>
        <v>29.831999999999997</v>
      </c>
      <c r="J31" s="2">
        <f t="shared" si="1"/>
        <v>0</v>
      </c>
      <c r="K31">
        <f t="shared" si="6"/>
        <v>29.831999999999997</v>
      </c>
      <c r="O31" s="4">
        <v>37222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>
        <f t="shared" si="3"/>
        <v>0</v>
      </c>
      <c r="V31">
        <f t="shared" si="4"/>
        <v>0</v>
      </c>
      <c r="W31">
        <f t="shared" si="5"/>
        <v>0</v>
      </c>
    </row>
    <row r="32" spans="1:23" x14ac:dyDescent="0.2">
      <c r="A32" s="4">
        <v>37223</v>
      </c>
      <c r="B32" s="2">
        <v>42.8</v>
      </c>
      <c r="C32" s="2">
        <v>0</v>
      </c>
      <c r="D32" s="2">
        <v>37.700000000000003</v>
      </c>
      <c r="E32" s="2">
        <v>0</v>
      </c>
      <c r="F32" s="2">
        <v>37.700000000000003</v>
      </c>
      <c r="G32" s="2"/>
      <c r="H32" s="2"/>
      <c r="I32" s="2">
        <f t="shared" si="0"/>
        <v>33.176000000000002</v>
      </c>
      <c r="J32" s="2">
        <f t="shared" si="1"/>
        <v>0</v>
      </c>
      <c r="K32">
        <f t="shared" si="6"/>
        <v>33.176000000000002</v>
      </c>
      <c r="O32" s="4">
        <v>37223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>
        <f t="shared" si="3"/>
        <v>0</v>
      </c>
      <c r="V32">
        <f t="shared" si="4"/>
        <v>0</v>
      </c>
      <c r="W32">
        <f t="shared" si="5"/>
        <v>0</v>
      </c>
    </row>
    <row r="33" spans="1:23" x14ac:dyDescent="0.2">
      <c r="A33" s="4">
        <v>37224</v>
      </c>
      <c r="B33" s="2">
        <v>51.9</v>
      </c>
      <c r="C33" s="2">
        <v>0</v>
      </c>
      <c r="D33" s="2">
        <v>45.7</v>
      </c>
      <c r="E33" s="2">
        <v>0</v>
      </c>
      <c r="F33" s="2">
        <v>45.7</v>
      </c>
      <c r="G33" s="2"/>
      <c r="H33" s="2"/>
      <c r="I33" s="2">
        <f t="shared" si="0"/>
        <v>40.216000000000001</v>
      </c>
      <c r="J33" s="2">
        <f t="shared" si="1"/>
        <v>0</v>
      </c>
      <c r="K33">
        <f t="shared" si="6"/>
        <v>40.216000000000001</v>
      </c>
      <c r="O33" s="4">
        <v>37224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>
        <f t="shared" si="3"/>
        <v>0</v>
      </c>
      <c r="V33">
        <f t="shared" si="4"/>
        <v>0</v>
      </c>
      <c r="W33">
        <f t="shared" si="5"/>
        <v>0</v>
      </c>
    </row>
    <row r="34" spans="1:23" x14ac:dyDescent="0.2">
      <c r="A34" s="4">
        <v>37225</v>
      </c>
      <c r="B34" s="2">
        <v>46.7</v>
      </c>
      <c r="C34" s="2">
        <v>0</v>
      </c>
      <c r="D34" s="2">
        <v>41.1</v>
      </c>
      <c r="E34" s="2">
        <v>0</v>
      </c>
      <c r="F34" s="2">
        <v>41.1</v>
      </c>
      <c r="G34" s="2"/>
      <c r="H34" s="2"/>
      <c r="I34" s="2">
        <f t="shared" si="0"/>
        <v>36.167999999999999</v>
      </c>
      <c r="J34" s="2">
        <f t="shared" si="1"/>
        <v>0</v>
      </c>
      <c r="K34">
        <f t="shared" si="6"/>
        <v>36.167999999999999</v>
      </c>
      <c r="O34" s="4">
        <v>37225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>
        <f t="shared" si="3"/>
        <v>0</v>
      </c>
      <c r="V34">
        <f t="shared" si="4"/>
        <v>0</v>
      </c>
      <c r="W34">
        <f t="shared" si="5"/>
        <v>0</v>
      </c>
    </row>
    <row r="35" spans="1:23" x14ac:dyDescent="0.2">
      <c r="A35" s="4">
        <v>37226</v>
      </c>
      <c r="B35" s="2">
        <v>48.7</v>
      </c>
      <c r="C35" s="2">
        <v>0</v>
      </c>
      <c r="D35" s="2">
        <v>42.9</v>
      </c>
      <c r="E35" s="2">
        <v>0</v>
      </c>
      <c r="F35" s="2">
        <v>42.9</v>
      </c>
      <c r="G35" s="2"/>
      <c r="H35" s="2"/>
      <c r="I35" s="2">
        <f t="shared" si="0"/>
        <v>37.752000000000002</v>
      </c>
      <c r="J35" s="2">
        <f t="shared" si="1"/>
        <v>0</v>
      </c>
      <c r="K35">
        <f t="shared" si="6"/>
        <v>37.752000000000002</v>
      </c>
      <c r="O35" s="4">
        <v>37226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>
        <f t="shared" si="3"/>
        <v>0</v>
      </c>
      <c r="V35">
        <f t="shared" si="4"/>
        <v>0</v>
      </c>
      <c r="W35">
        <f t="shared" si="5"/>
        <v>0</v>
      </c>
    </row>
    <row r="36" spans="1:23" x14ac:dyDescent="0.2">
      <c r="A36" s="4">
        <v>37227</v>
      </c>
      <c r="B36" s="2">
        <v>398.1</v>
      </c>
      <c r="C36" s="2">
        <v>95.7</v>
      </c>
      <c r="D36" s="2">
        <v>350.4</v>
      </c>
      <c r="E36" s="2">
        <v>56.5</v>
      </c>
      <c r="F36" s="2">
        <v>406.8</v>
      </c>
      <c r="G36" s="2"/>
      <c r="H36" s="2"/>
      <c r="I36" s="2">
        <f t="shared" si="0"/>
        <v>308.35199999999998</v>
      </c>
      <c r="J36" s="2">
        <f t="shared" si="1"/>
        <v>33.335000000000001</v>
      </c>
      <c r="K36">
        <f t="shared" si="6"/>
        <v>341.68699999999995</v>
      </c>
      <c r="O36" s="4">
        <v>37227</v>
      </c>
      <c r="P36" s="2">
        <v>25</v>
      </c>
      <c r="Q36" s="2">
        <v>20</v>
      </c>
      <c r="R36" s="2">
        <v>22</v>
      </c>
      <c r="S36" s="2">
        <v>11.8</v>
      </c>
      <c r="T36" s="2">
        <v>33.799999999999997</v>
      </c>
      <c r="U36">
        <f t="shared" si="3"/>
        <v>19.36</v>
      </c>
      <c r="V36">
        <f t="shared" si="4"/>
        <v>6.9619999999999997</v>
      </c>
      <c r="W36">
        <f t="shared" si="5"/>
        <v>26.321999999999999</v>
      </c>
    </row>
    <row r="37" spans="1:23" x14ac:dyDescent="0.2">
      <c r="A37" s="4">
        <v>37228</v>
      </c>
      <c r="B37" s="2">
        <v>10.9</v>
      </c>
      <c r="C37" s="2">
        <v>0</v>
      </c>
      <c r="D37" s="2">
        <v>9.6</v>
      </c>
      <c r="E37" s="2">
        <v>0</v>
      </c>
      <c r="F37" s="2">
        <v>9.6</v>
      </c>
      <c r="G37" s="2"/>
      <c r="H37" s="2"/>
      <c r="I37" s="2">
        <f t="shared" ref="I37:I68" si="7">D37*0.88</f>
        <v>8.4480000000000004</v>
      </c>
      <c r="J37" s="2">
        <f t="shared" ref="J37:J68" si="8">E37*0.59</f>
        <v>0</v>
      </c>
      <c r="K37">
        <f t="shared" si="6"/>
        <v>8.4480000000000004</v>
      </c>
      <c r="O37" s="4">
        <v>37228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>
        <f t="shared" si="3"/>
        <v>0</v>
      </c>
      <c r="V37">
        <f t="shared" si="4"/>
        <v>0</v>
      </c>
      <c r="W37">
        <f t="shared" si="5"/>
        <v>0</v>
      </c>
    </row>
    <row r="38" spans="1:23" x14ac:dyDescent="0.2">
      <c r="A38" s="4">
        <v>37229</v>
      </c>
      <c r="B38" s="2">
        <v>12.6</v>
      </c>
      <c r="C38" s="2">
        <v>0</v>
      </c>
      <c r="D38" s="2">
        <v>11.1</v>
      </c>
      <c r="E38" s="2">
        <v>0</v>
      </c>
      <c r="F38" s="2">
        <v>11.1</v>
      </c>
      <c r="G38" s="2"/>
      <c r="H38" s="2"/>
      <c r="I38" s="2">
        <f t="shared" si="7"/>
        <v>9.7679999999999989</v>
      </c>
      <c r="J38" s="2">
        <f t="shared" si="8"/>
        <v>0</v>
      </c>
      <c r="K38">
        <f t="shared" si="6"/>
        <v>9.7679999999999989</v>
      </c>
      <c r="O38" s="4">
        <v>37229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>
        <f t="shared" si="3"/>
        <v>0</v>
      </c>
      <c r="V38">
        <f t="shared" si="4"/>
        <v>0</v>
      </c>
      <c r="W38">
        <f t="shared" si="5"/>
        <v>0</v>
      </c>
    </row>
    <row r="39" spans="1:23" x14ac:dyDescent="0.2">
      <c r="A39" s="4">
        <v>37230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/>
      <c r="H39" s="2"/>
      <c r="I39" s="2">
        <f t="shared" si="7"/>
        <v>0</v>
      </c>
      <c r="J39" s="2">
        <f t="shared" si="8"/>
        <v>0</v>
      </c>
      <c r="K39">
        <f t="shared" si="6"/>
        <v>0</v>
      </c>
      <c r="O39" s="4">
        <v>37230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>
        <f t="shared" si="3"/>
        <v>0</v>
      </c>
      <c r="V39">
        <f t="shared" si="4"/>
        <v>0</v>
      </c>
      <c r="W39">
        <f t="shared" si="5"/>
        <v>0</v>
      </c>
    </row>
    <row r="40" spans="1:23" x14ac:dyDescent="0.2">
      <c r="A40" s="4">
        <v>37231</v>
      </c>
      <c r="B40" s="2">
        <v>66.599999999999994</v>
      </c>
      <c r="C40" s="2">
        <v>0</v>
      </c>
      <c r="D40" s="2">
        <v>58.6</v>
      </c>
      <c r="E40" s="2">
        <v>0</v>
      </c>
      <c r="F40" s="2">
        <v>58.6</v>
      </c>
      <c r="G40" s="2"/>
      <c r="H40" s="2"/>
      <c r="I40" s="2">
        <f t="shared" si="7"/>
        <v>51.568000000000005</v>
      </c>
      <c r="J40" s="2">
        <f t="shared" si="8"/>
        <v>0</v>
      </c>
      <c r="K40">
        <f t="shared" si="6"/>
        <v>51.568000000000005</v>
      </c>
      <c r="O40" s="4">
        <v>37231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>
        <f t="shared" si="3"/>
        <v>0</v>
      </c>
      <c r="V40">
        <f t="shared" si="4"/>
        <v>0</v>
      </c>
      <c r="W40">
        <f t="shared" si="5"/>
        <v>0</v>
      </c>
    </row>
    <row r="41" spans="1:23" x14ac:dyDescent="0.2">
      <c r="A41" s="4">
        <v>37232</v>
      </c>
      <c r="B41" s="2">
        <v>191.3</v>
      </c>
      <c r="C41" s="2">
        <v>0</v>
      </c>
      <c r="D41" s="2">
        <v>168.3</v>
      </c>
      <c r="E41" s="2">
        <v>0</v>
      </c>
      <c r="F41" s="2">
        <v>168.3</v>
      </c>
      <c r="G41" s="2"/>
      <c r="H41" s="2"/>
      <c r="I41" s="2">
        <f t="shared" si="7"/>
        <v>148.10400000000001</v>
      </c>
      <c r="J41" s="2">
        <f t="shared" si="8"/>
        <v>0</v>
      </c>
      <c r="K41">
        <f t="shared" si="6"/>
        <v>148.10400000000001</v>
      </c>
      <c r="O41" s="4">
        <v>37232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>
        <f t="shared" si="3"/>
        <v>0</v>
      </c>
      <c r="V41">
        <f t="shared" si="4"/>
        <v>0</v>
      </c>
      <c r="W41">
        <f t="shared" si="5"/>
        <v>0</v>
      </c>
    </row>
    <row r="42" spans="1:23" x14ac:dyDescent="0.2">
      <c r="A42" s="4">
        <v>37233</v>
      </c>
      <c r="B42" s="2">
        <v>97.5</v>
      </c>
      <c r="C42" s="2">
        <v>26.3</v>
      </c>
      <c r="D42" s="2">
        <v>85.8</v>
      </c>
      <c r="E42" s="2">
        <v>15.5</v>
      </c>
      <c r="F42" s="2">
        <v>101.3</v>
      </c>
      <c r="G42" s="2"/>
      <c r="H42" s="2"/>
      <c r="I42" s="2">
        <f t="shared" si="7"/>
        <v>75.504000000000005</v>
      </c>
      <c r="J42" s="2">
        <f t="shared" si="8"/>
        <v>9.1449999999999996</v>
      </c>
      <c r="K42">
        <f t="shared" si="6"/>
        <v>84.649000000000001</v>
      </c>
      <c r="O42" s="4">
        <v>37233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>
        <f t="shared" si="3"/>
        <v>0</v>
      </c>
      <c r="V42">
        <f t="shared" si="4"/>
        <v>0</v>
      </c>
      <c r="W42">
        <f t="shared" si="5"/>
        <v>0</v>
      </c>
    </row>
    <row r="43" spans="1:23" x14ac:dyDescent="0.2">
      <c r="A43" s="4">
        <v>37234</v>
      </c>
      <c r="B43" s="2">
        <v>264.10000000000002</v>
      </c>
      <c r="C43" s="2">
        <v>0</v>
      </c>
      <c r="D43" s="2">
        <v>232.4</v>
      </c>
      <c r="E43" s="2">
        <v>0</v>
      </c>
      <c r="F43" s="2">
        <v>232.4</v>
      </c>
      <c r="G43" s="2"/>
      <c r="H43" s="2"/>
      <c r="I43" s="2">
        <f t="shared" si="7"/>
        <v>204.512</v>
      </c>
      <c r="J43" s="2">
        <f t="shared" si="8"/>
        <v>0</v>
      </c>
      <c r="K43">
        <f t="shared" si="6"/>
        <v>204.512</v>
      </c>
      <c r="O43" s="4">
        <v>37234</v>
      </c>
      <c r="P43" s="2">
        <v>100</v>
      </c>
      <c r="Q43" s="2">
        <v>0</v>
      </c>
      <c r="R43" s="2">
        <v>88</v>
      </c>
      <c r="S43" s="2">
        <v>0</v>
      </c>
      <c r="T43" s="2">
        <v>88</v>
      </c>
      <c r="U43">
        <f t="shared" si="3"/>
        <v>77.44</v>
      </c>
      <c r="V43">
        <f t="shared" si="4"/>
        <v>0</v>
      </c>
      <c r="W43">
        <f t="shared" si="5"/>
        <v>77.44</v>
      </c>
    </row>
    <row r="44" spans="1:23" x14ac:dyDescent="0.2">
      <c r="A44" s="4">
        <v>37235</v>
      </c>
      <c r="B44" s="2">
        <v>9</v>
      </c>
      <c r="C44" s="2">
        <v>0</v>
      </c>
      <c r="D44" s="2">
        <v>7.9</v>
      </c>
      <c r="E44" s="2">
        <v>0</v>
      </c>
      <c r="F44" s="2">
        <v>7.9</v>
      </c>
      <c r="G44" s="2"/>
      <c r="H44" s="2"/>
      <c r="I44" s="2">
        <f t="shared" si="7"/>
        <v>6.952</v>
      </c>
      <c r="J44" s="2">
        <f t="shared" si="8"/>
        <v>0</v>
      </c>
      <c r="K44">
        <f t="shared" si="6"/>
        <v>6.952</v>
      </c>
      <c r="O44" s="4">
        <v>37235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>
        <f t="shared" si="3"/>
        <v>0</v>
      </c>
      <c r="V44">
        <f t="shared" si="4"/>
        <v>0</v>
      </c>
      <c r="W44">
        <f t="shared" si="5"/>
        <v>0</v>
      </c>
    </row>
    <row r="45" spans="1:23" x14ac:dyDescent="0.2">
      <c r="A45" s="4">
        <v>37236</v>
      </c>
      <c r="B45" s="2">
        <v>311.3</v>
      </c>
      <c r="C45" s="2">
        <v>0</v>
      </c>
      <c r="D45" s="2">
        <v>273.89999999999998</v>
      </c>
      <c r="E45" s="2">
        <v>0</v>
      </c>
      <c r="F45" s="2">
        <v>273.89999999999998</v>
      </c>
      <c r="G45" s="2"/>
      <c r="H45" s="2"/>
      <c r="I45" s="2">
        <f t="shared" si="7"/>
        <v>241.03199999999998</v>
      </c>
      <c r="J45" s="2">
        <f t="shared" si="8"/>
        <v>0</v>
      </c>
      <c r="K45">
        <f t="shared" si="6"/>
        <v>241.03199999999998</v>
      </c>
      <c r="O45" s="4">
        <v>37236</v>
      </c>
      <c r="P45" s="2">
        <v>27.5</v>
      </c>
      <c r="Q45" s="2">
        <v>0</v>
      </c>
      <c r="R45" s="2">
        <v>24.2</v>
      </c>
      <c r="S45" s="2">
        <v>0</v>
      </c>
      <c r="T45" s="2">
        <v>24.2</v>
      </c>
      <c r="U45">
        <f t="shared" si="3"/>
        <v>21.295999999999999</v>
      </c>
      <c r="V45">
        <f t="shared" si="4"/>
        <v>0</v>
      </c>
      <c r="W45">
        <f t="shared" si="5"/>
        <v>21.295999999999999</v>
      </c>
    </row>
    <row r="46" spans="1:23" x14ac:dyDescent="0.2">
      <c r="A46" s="4">
        <v>37237</v>
      </c>
      <c r="B46" s="2">
        <v>48.3</v>
      </c>
      <c r="C46" s="2">
        <v>0</v>
      </c>
      <c r="D46" s="2">
        <v>42.5</v>
      </c>
      <c r="E46" s="2">
        <v>0</v>
      </c>
      <c r="F46" s="2">
        <v>42.5</v>
      </c>
      <c r="G46" s="2"/>
      <c r="H46" s="2"/>
      <c r="I46" s="2">
        <f t="shared" si="7"/>
        <v>37.4</v>
      </c>
      <c r="J46" s="2">
        <f t="shared" si="8"/>
        <v>0</v>
      </c>
      <c r="K46">
        <f t="shared" si="6"/>
        <v>37.4</v>
      </c>
      <c r="O46" s="4">
        <v>37237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>
        <f t="shared" si="3"/>
        <v>0</v>
      </c>
      <c r="V46">
        <f t="shared" si="4"/>
        <v>0</v>
      </c>
      <c r="W46">
        <f t="shared" si="5"/>
        <v>0</v>
      </c>
    </row>
    <row r="47" spans="1:23" x14ac:dyDescent="0.2">
      <c r="A47" s="4">
        <v>37238</v>
      </c>
      <c r="B47" s="2">
        <v>45</v>
      </c>
      <c r="C47" s="2">
        <v>0</v>
      </c>
      <c r="D47" s="2">
        <v>39.6</v>
      </c>
      <c r="E47" s="2">
        <v>0</v>
      </c>
      <c r="F47" s="2">
        <v>39.6</v>
      </c>
      <c r="G47" s="2"/>
      <c r="H47" s="2"/>
      <c r="I47" s="2">
        <f t="shared" si="7"/>
        <v>34.847999999999999</v>
      </c>
      <c r="J47" s="2">
        <f t="shared" si="8"/>
        <v>0</v>
      </c>
      <c r="K47">
        <f t="shared" si="6"/>
        <v>34.847999999999999</v>
      </c>
      <c r="O47" s="4">
        <v>37238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>
        <f t="shared" si="3"/>
        <v>0</v>
      </c>
      <c r="V47">
        <f t="shared" si="4"/>
        <v>0</v>
      </c>
      <c r="W47">
        <f t="shared" si="5"/>
        <v>0</v>
      </c>
    </row>
    <row r="48" spans="1:23" x14ac:dyDescent="0.2">
      <c r="A48" s="4">
        <v>37239</v>
      </c>
      <c r="B48" s="2">
        <v>76.5</v>
      </c>
      <c r="C48" s="2">
        <v>0</v>
      </c>
      <c r="D48" s="2">
        <v>67.3</v>
      </c>
      <c r="E48" s="2">
        <v>0</v>
      </c>
      <c r="F48" s="2">
        <v>67.3</v>
      </c>
      <c r="G48" s="2"/>
      <c r="H48" s="2"/>
      <c r="I48" s="2">
        <f t="shared" si="7"/>
        <v>59.223999999999997</v>
      </c>
      <c r="J48" s="2">
        <f t="shared" si="8"/>
        <v>0</v>
      </c>
      <c r="K48">
        <f t="shared" si="6"/>
        <v>59.223999999999997</v>
      </c>
      <c r="O48" s="4">
        <v>37239</v>
      </c>
      <c r="P48" s="2">
        <v>75</v>
      </c>
      <c r="Q48" s="2">
        <v>0</v>
      </c>
      <c r="R48" s="2">
        <v>66</v>
      </c>
      <c r="S48" s="2">
        <v>0</v>
      </c>
      <c r="T48" s="2">
        <v>66</v>
      </c>
      <c r="U48">
        <f t="shared" si="3"/>
        <v>58.08</v>
      </c>
      <c r="V48">
        <f t="shared" si="4"/>
        <v>0</v>
      </c>
      <c r="W48">
        <f t="shared" si="5"/>
        <v>58.08</v>
      </c>
    </row>
    <row r="49" spans="1:23" x14ac:dyDescent="0.2">
      <c r="A49" s="4">
        <v>37240</v>
      </c>
      <c r="B49" s="2">
        <v>370.4</v>
      </c>
      <c r="C49" s="2">
        <v>0</v>
      </c>
      <c r="D49" s="2">
        <v>325.89999999999998</v>
      </c>
      <c r="E49" s="2">
        <v>0</v>
      </c>
      <c r="F49" s="2">
        <v>325.89999999999998</v>
      </c>
      <c r="G49" s="2"/>
      <c r="H49" s="2"/>
      <c r="I49" s="2">
        <f t="shared" si="7"/>
        <v>286.79199999999997</v>
      </c>
      <c r="J49" s="2">
        <f t="shared" si="8"/>
        <v>0</v>
      </c>
      <c r="K49">
        <f t="shared" si="6"/>
        <v>286.79199999999997</v>
      </c>
      <c r="O49" s="4">
        <v>37240</v>
      </c>
      <c r="P49" s="2">
        <v>30.5</v>
      </c>
      <c r="Q49" s="2">
        <v>0</v>
      </c>
      <c r="R49" s="2">
        <v>26.8</v>
      </c>
      <c r="S49" s="2">
        <v>0</v>
      </c>
      <c r="T49" s="2">
        <v>26.8</v>
      </c>
      <c r="U49">
        <f t="shared" si="3"/>
        <v>23.584</v>
      </c>
      <c r="V49">
        <f t="shared" si="4"/>
        <v>0</v>
      </c>
      <c r="W49">
        <f t="shared" si="5"/>
        <v>23.584</v>
      </c>
    </row>
    <row r="50" spans="1:23" x14ac:dyDescent="0.2">
      <c r="A50" s="4">
        <v>37241</v>
      </c>
      <c r="B50" s="2">
        <v>45.9</v>
      </c>
      <c r="C50" s="2">
        <v>0</v>
      </c>
      <c r="D50" s="2">
        <v>40.4</v>
      </c>
      <c r="E50" s="2">
        <v>0</v>
      </c>
      <c r="F50" s="2">
        <v>40.4</v>
      </c>
      <c r="G50" s="2"/>
      <c r="H50" s="2"/>
      <c r="I50" s="2">
        <f t="shared" si="7"/>
        <v>35.552</v>
      </c>
      <c r="J50" s="2">
        <f t="shared" si="8"/>
        <v>0</v>
      </c>
      <c r="K50">
        <f t="shared" si="6"/>
        <v>35.552</v>
      </c>
      <c r="O50" s="4">
        <v>37241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>
        <f t="shared" si="3"/>
        <v>0</v>
      </c>
      <c r="V50">
        <f t="shared" si="4"/>
        <v>0</v>
      </c>
      <c r="W50">
        <f t="shared" si="5"/>
        <v>0</v>
      </c>
    </row>
    <row r="51" spans="1:23" x14ac:dyDescent="0.2">
      <c r="A51" s="4">
        <v>37242</v>
      </c>
      <c r="B51" s="2">
        <v>54</v>
      </c>
      <c r="C51" s="2">
        <v>0</v>
      </c>
      <c r="D51" s="2">
        <v>47.5</v>
      </c>
      <c r="E51" s="2">
        <v>0</v>
      </c>
      <c r="F51" s="2">
        <v>47.5</v>
      </c>
      <c r="G51" s="2"/>
      <c r="H51" s="2"/>
      <c r="I51" s="2">
        <f t="shared" si="7"/>
        <v>41.8</v>
      </c>
      <c r="J51" s="2">
        <f t="shared" si="8"/>
        <v>0</v>
      </c>
      <c r="K51">
        <f t="shared" si="6"/>
        <v>41.8</v>
      </c>
      <c r="O51" s="4">
        <v>37242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>
        <f t="shared" si="3"/>
        <v>0</v>
      </c>
      <c r="V51">
        <f t="shared" si="4"/>
        <v>0</v>
      </c>
      <c r="W51">
        <f t="shared" si="5"/>
        <v>0</v>
      </c>
    </row>
    <row r="52" spans="1:23" x14ac:dyDescent="0.2">
      <c r="A52" s="4">
        <v>37243</v>
      </c>
      <c r="B52" s="2">
        <v>594.4</v>
      </c>
      <c r="C52" s="2">
        <v>0</v>
      </c>
      <c r="D52" s="2">
        <v>523</v>
      </c>
      <c r="E52" s="2">
        <v>0</v>
      </c>
      <c r="F52" s="2">
        <v>523</v>
      </c>
      <c r="G52" s="2"/>
      <c r="H52" s="2"/>
      <c r="I52" s="2">
        <f t="shared" si="7"/>
        <v>460.24</v>
      </c>
      <c r="J52" s="2">
        <f t="shared" si="8"/>
        <v>0</v>
      </c>
      <c r="K52">
        <f t="shared" si="6"/>
        <v>460.24</v>
      </c>
      <c r="O52" s="4">
        <v>37243</v>
      </c>
      <c r="P52" s="2">
        <v>43.5</v>
      </c>
      <c r="Q52" s="2">
        <v>0</v>
      </c>
      <c r="R52" s="2">
        <v>38.299999999999997</v>
      </c>
      <c r="S52" s="2">
        <v>0</v>
      </c>
      <c r="T52" s="2">
        <v>38.299999999999997</v>
      </c>
      <c r="U52">
        <f t="shared" si="3"/>
        <v>33.704000000000001</v>
      </c>
      <c r="V52">
        <f t="shared" si="4"/>
        <v>0</v>
      </c>
      <c r="W52">
        <f t="shared" si="5"/>
        <v>33.704000000000001</v>
      </c>
    </row>
    <row r="53" spans="1:23" x14ac:dyDescent="0.2">
      <c r="A53" s="4">
        <v>37244</v>
      </c>
      <c r="B53" s="5">
        <v>2590.3000000000002</v>
      </c>
      <c r="C53" s="2">
        <v>85.1</v>
      </c>
      <c r="D53" s="5">
        <v>2279.5</v>
      </c>
      <c r="E53" s="2">
        <v>50.2</v>
      </c>
      <c r="F53" s="5">
        <v>2329.6999999999998</v>
      </c>
      <c r="G53" s="5"/>
      <c r="H53" s="5"/>
      <c r="I53" s="2">
        <f t="shared" si="7"/>
        <v>2005.96</v>
      </c>
      <c r="J53" s="2">
        <f t="shared" si="8"/>
        <v>29.617999999999999</v>
      </c>
      <c r="K53">
        <f t="shared" si="6"/>
        <v>2035.578</v>
      </c>
      <c r="O53" s="4">
        <v>37244</v>
      </c>
      <c r="P53" s="5">
        <v>1277</v>
      </c>
      <c r="Q53" s="2">
        <v>50</v>
      </c>
      <c r="R53" s="5">
        <v>1123.8</v>
      </c>
      <c r="S53" s="2">
        <v>29.5</v>
      </c>
      <c r="T53" s="5">
        <v>1153.3</v>
      </c>
      <c r="U53">
        <f t="shared" si="3"/>
        <v>988.94399999999996</v>
      </c>
      <c r="V53">
        <f t="shared" si="4"/>
        <v>17.404999999999998</v>
      </c>
      <c r="W53">
        <f t="shared" si="5"/>
        <v>1006.3489999999999</v>
      </c>
    </row>
    <row r="54" spans="1:23" x14ac:dyDescent="0.2">
      <c r="A54" s="4">
        <v>37245</v>
      </c>
      <c r="B54" s="2">
        <v>90.2</v>
      </c>
      <c r="C54" s="2">
        <v>10</v>
      </c>
      <c r="D54" s="2">
        <v>79.400000000000006</v>
      </c>
      <c r="E54" s="2">
        <v>5.9</v>
      </c>
      <c r="F54" s="2">
        <v>85.3</v>
      </c>
      <c r="G54" s="2"/>
      <c r="H54" s="2"/>
      <c r="I54" s="2">
        <f t="shared" si="7"/>
        <v>69.872</v>
      </c>
      <c r="J54" s="2">
        <f t="shared" si="8"/>
        <v>3.4809999999999999</v>
      </c>
      <c r="K54">
        <f t="shared" si="6"/>
        <v>73.352999999999994</v>
      </c>
      <c r="O54" s="4">
        <v>37245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>
        <f t="shared" si="3"/>
        <v>0</v>
      </c>
      <c r="V54">
        <f t="shared" si="4"/>
        <v>0</v>
      </c>
      <c r="W54">
        <f t="shared" si="5"/>
        <v>0</v>
      </c>
    </row>
    <row r="55" spans="1:23" x14ac:dyDescent="0.2">
      <c r="A55" s="4">
        <v>37246</v>
      </c>
      <c r="B55" s="2">
        <v>90.1</v>
      </c>
      <c r="C55" s="2">
        <v>0</v>
      </c>
      <c r="D55" s="2">
        <v>79.3</v>
      </c>
      <c r="E55" s="2">
        <v>0</v>
      </c>
      <c r="F55" s="2">
        <v>79.3</v>
      </c>
      <c r="G55" s="2"/>
      <c r="H55" s="2"/>
      <c r="I55" s="2">
        <f t="shared" si="7"/>
        <v>69.783999999999992</v>
      </c>
      <c r="J55" s="2">
        <f t="shared" si="8"/>
        <v>0</v>
      </c>
      <c r="K55">
        <f t="shared" si="6"/>
        <v>69.783999999999992</v>
      </c>
      <c r="O55" s="4">
        <v>37246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>
        <f t="shared" si="3"/>
        <v>0</v>
      </c>
      <c r="V55">
        <f t="shared" si="4"/>
        <v>0</v>
      </c>
      <c r="W55">
        <f t="shared" si="5"/>
        <v>0</v>
      </c>
    </row>
    <row r="56" spans="1:23" x14ac:dyDescent="0.2">
      <c r="A56" s="4">
        <v>37247</v>
      </c>
      <c r="B56" s="2">
        <v>27.7</v>
      </c>
      <c r="C56" s="2">
        <v>0</v>
      </c>
      <c r="D56" s="2">
        <v>24.4</v>
      </c>
      <c r="E56" s="2">
        <v>0</v>
      </c>
      <c r="F56" s="2">
        <v>24.4</v>
      </c>
      <c r="G56" s="2"/>
      <c r="H56" s="2"/>
      <c r="I56" s="2">
        <f t="shared" si="7"/>
        <v>21.471999999999998</v>
      </c>
      <c r="J56" s="2">
        <f t="shared" si="8"/>
        <v>0</v>
      </c>
      <c r="K56">
        <f t="shared" si="6"/>
        <v>21.471999999999998</v>
      </c>
      <c r="O56" s="4">
        <v>37247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>
        <f t="shared" si="3"/>
        <v>0</v>
      </c>
      <c r="V56">
        <f t="shared" si="4"/>
        <v>0</v>
      </c>
      <c r="W56">
        <f t="shared" si="5"/>
        <v>0</v>
      </c>
    </row>
    <row r="57" spans="1:23" x14ac:dyDescent="0.2">
      <c r="A57" s="4">
        <v>37248</v>
      </c>
      <c r="B57" s="2">
        <v>628.70000000000005</v>
      </c>
      <c r="C57" s="2">
        <v>10</v>
      </c>
      <c r="D57" s="2">
        <v>553.29999999999995</v>
      </c>
      <c r="E57" s="2">
        <v>5.9</v>
      </c>
      <c r="F57" s="2">
        <v>559.20000000000005</v>
      </c>
      <c r="G57" s="2"/>
      <c r="H57" s="2"/>
      <c r="I57" s="2">
        <f t="shared" si="7"/>
        <v>486.90399999999994</v>
      </c>
      <c r="J57" s="2">
        <f t="shared" si="8"/>
        <v>3.4809999999999999</v>
      </c>
      <c r="K57">
        <f t="shared" si="6"/>
        <v>490.38499999999993</v>
      </c>
      <c r="O57" s="4">
        <v>37248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>
        <f t="shared" si="3"/>
        <v>0</v>
      </c>
      <c r="V57">
        <f t="shared" si="4"/>
        <v>0</v>
      </c>
      <c r="W57">
        <f t="shared" si="5"/>
        <v>0</v>
      </c>
    </row>
    <row r="58" spans="1:23" x14ac:dyDescent="0.2">
      <c r="A58" s="4">
        <v>37249</v>
      </c>
      <c r="B58" s="2">
        <v>484</v>
      </c>
      <c r="C58" s="2">
        <v>10</v>
      </c>
      <c r="D58" s="2">
        <v>425.9</v>
      </c>
      <c r="E58" s="2">
        <v>5.9</v>
      </c>
      <c r="F58" s="2">
        <v>431.8</v>
      </c>
      <c r="G58" s="2"/>
      <c r="H58" s="2"/>
      <c r="I58" s="2">
        <f t="shared" si="7"/>
        <v>374.79199999999997</v>
      </c>
      <c r="J58" s="2">
        <f t="shared" si="8"/>
        <v>3.4809999999999999</v>
      </c>
      <c r="K58">
        <f t="shared" si="6"/>
        <v>378.27299999999997</v>
      </c>
      <c r="O58" s="4">
        <v>37249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>
        <f t="shared" si="3"/>
        <v>0</v>
      </c>
      <c r="V58">
        <f t="shared" si="4"/>
        <v>0</v>
      </c>
      <c r="W58">
        <f t="shared" si="5"/>
        <v>0</v>
      </c>
    </row>
    <row r="59" spans="1:23" x14ac:dyDescent="0.2">
      <c r="A59" s="4">
        <v>37250</v>
      </c>
      <c r="B59" s="2">
        <v>489.3</v>
      </c>
      <c r="C59" s="2">
        <v>0</v>
      </c>
      <c r="D59" s="2">
        <v>430.5</v>
      </c>
      <c r="E59" s="2">
        <v>0</v>
      </c>
      <c r="F59" s="2">
        <v>430.5</v>
      </c>
      <c r="G59" s="2"/>
      <c r="H59" s="2"/>
      <c r="I59" s="2">
        <f t="shared" si="7"/>
        <v>378.84</v>
      </c>
      <c r="J59" s="2">
        <f t="shared" si="8"/>
        <v>0</v>
      </c>
      <c r="K59">
        <f t="shared" si="6"/>
        <v>378.84</v>
      </c>
      <c r="O59" s="4">
        <v>37250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>
        <f t="shared" si="3"/>
        <v>0</v>
      </c>
      <c r="V59">
        <f t="shared" si="4"/>
        <v>0</v>
      </c>
      <c r="W59">
        <f t="shared" si="5"/>
        <v>0</v>
      </c>
    </row>
    <row r="60" spans="1:23" x14ac:dyDescent="0.2">
      <c r="A60" s="4">
        <v>37251</v>
      </c>
      <c r="B60" s="5">
        <v>1166.5</v>
      </c>
      <c r="C60" s="2">
        <v>35.4</v>
      </c>
      <c r="D60" s="5">
        <v>1026.5999999999999</v>
      </c>
      <c r="E60" s="2">
        <v>20.9</v>
      </c>
      <c r="F60" s="5">
        <v>1047.5</v>
      </c>
      <c r="G60" s="5"/>
      <c r="H60" s="5"/>
      <c r="I60" s="2">
        <f t="shared" si="7"/>
        <v>903.4079999999999</v>
      </c>
      <c r="J60" s="2">
        <f t="shared" si="8"/>
        <v>12.330999999999998</v>
      </c>
      <c r="K60">
        <f t="shared" si="6"/>
        <v>915.73899999999992</v>
      </c>
      <c r="O60" s="4">
        <v>37251</v>
      </c>
      <c r="P60" s="2">
        <v>52.5</v>
      </c>
      <c r="Q60" s="2">
        <v>0</v>
      </c>
      <c r="R60" s="2">
        <v>46.2</v>
      </c>
      <c r="S60" s="2">
        <v>0</v>
      </c>
      <c r="T60" s="2">
        <v>46.2</v>
      </c>
      <c r="U60">
        <f t="shared" si="3"/>
        <v>40.656000000000006</v>
      </c>
      <c r="V60">
        <f t="shared" si="4"/>
        <v>0</v>
      </c>
      <c r="W60">
        <f t="shared" si="5"/>
        <v>40.656000000000006</v>
      </c>
    </row>
    <row r="61" spans="1:23" x14ac:dyDescent="0.2">
      <c r="A61" s="4">
        <v>37252</v>
      </c>
      <c r="B61" s="2">
        <v>894.7</v>
      </c>
      <c r="C61" s="2">
        <v>9</v>
      </c>
      <c r="D61" s="2">
        <v>787.4</v>
      </c>
      <c r="E61" s="2">
        <v>5.3</v>
      </c>
      <c r="F61" s="2">
        <v>792.7</v>
      </c>
      <c r="G61" s="2"/>
      <c r="H61" s="2"/>
      <c r="I61" s="2">
        <f t="shared" si="7"/>
        <v>692.91200000000003</v>
      </c>
      <c r="J61" s="2">
        <f t="shared" si="8"/>
        <v>3.1269999999999998</v>
      </c>
      <c r="K61">
        <f t="shared" si="6"/>
        <v>696.03899999999999</v>
      </c>
      <c r="O61" s="4">
        <v>37252</v>
      </c>
      <c r="P61" s="2">
        <v>97.5</v>
      </c>
      <c r="Q61" s="2">
        <v>0</v>
      </c>
      <c r="R61" s="2">
        <v>85.8</v>
      </c>
      <c r="S61" s="2">
        <v>0</v>
      </c>
      <c r="T61" s="2">
        <v>85.8</v>
      </c>
      <c r="U61">
        <f t="shared" si="3"/>
        <v>75.504000000000005</v>
      </c>
      <c r="V61">
        <f t="shared" si="4"/>
        <v>0</v>
      </c>
      <c r="W61">
        <f t="shared" si="5"/>
        <v>75.504000000000005</v>
      </c>
    </row>
    <row r="62" spans="1:23" x14ac:dyDescent="0.2">
      <c r="A62" s="4">
        <v>37253</v>
      </c>
      <c r="B62" s="5">
        <v>2145.1</v>
      </c>
      <c r="C62" s="2">
        <v>398.1</v>
      </c>
      <c r="D62" s="5">
        <v>1887.7</v>
      </c>
      <c r="E62" s="2">
        <v>234.8</v>
      </c>
      <c r="F62" s="5">
        <v>2122.5</v>
      </c>
      <c r="G62" s="5"/>
      <c r="H62" s="5"/>
      <c r="I62" s="2">
        <f t="shared" si="7"/>
        <v>1661.1760000000002</v>
      </c>
      <c r="J62" s="2">
        <f t="shared" si="8"/>
        <v>138.53200000000001</v>
      </c>
      <c r="K62">
        <f t="shared" si="6"/>
        <v>1799.7080000000001</v>
      </c>
      <c r="O62" s="4">
        <v>37253</v>
      </c>
      <c r="P62" s="2">
        <v>102.5</v>
      </c>
      <c r="Q62" s="2">
        <v>0</v>
      </c>
      <c r="R62" s="2">
        <v>90.2</v>
      </c>
      <c r="S62" s="2">
        <v>0</v>
      </c>
      <c r="T62" s="2">
        <v>90.2</v>
      </c>
      <c r="U62">
        <f t="shared" si="3"/>
        <v>79.376000000000005</v>
      </c>
      <c r="V62">
        <f t="shared" si="4"/>
        <v>0</v>
      </c>
      <c r="W62">
        <f t="shared" si="5"/>
        <v>79.376000000000005</v>
      </c>
    </row>
    <row r="63" spans="1:23" x14ac:dyDescent="0.2">
      <c r="A63" s="4">
        <v>37254</v>
      </c>
      <c r="B63" s="2">
        <v>595.29999999999995</v>
      </c>
      <c r="C63" s="2">
        <v>0</v>
      </c>
      <c r="D63" s="2">
        <v>523.9</v>
      </c>
      <c r="E63" s="2">
        <v>0</v>
      </c>
      <c r="F63" s="2">
        <v>523.9</v>
      </c>
      <c r="G63" s="2"/>
      <c r="H63" s="2"/>
      <c r="I63" s="2">
        <f t="shared" si="7"/>
        <v>461.03199999999998</v>
      </c>
      <c r="J63" s="2">
        <f t="shared" si="8"/>
        <v>0</v>
      </c>
      <c r="K63">
        <f t="shared" si="6"/>
        <v>461.03199999999998</v>
      </c>
      <c r="O63" s="4">
        <v>37254</v>
      </c>
      <c r="P63" s="2">
        <v>2.5</v>
      </c>
      <c r="Q63" s="2">
        <v>0</v>
      </c>
      <c r="R63" s="2">
        <v>2.2000000000000002</v>
      </c>
      <c r="S63" s="2">
        <v>0</v>
      </c>
      <c r="T63" s="2">
        <v>2.2000000000000002</v>
      </c>
      <c r="U63">
        <f t="shared" si="3"/>
        <v>1.9360000000000002</v>
      </c>
      <c r="V63">
        <f t="shared" si="4"/>
        <v>0</v>
      </c>
      <c r="W63">
        <f t="shared" si="5"/>
        <v>1.9360000000000002</v>
      </c>
    </row>
    <row r="64" spans="1:23" x14ac:dyDescent="0.2">
      <c r="A64" s="4">
        <v>37255</v>
      </c>
      <c r="B64" s="2">
        <v>519.29999999999995</v>
      </c>
      <c r="C64" s="2">
        <v>0</v>
      </c>
      <c r="D64" s="2">
        <v>457</v>
      </c>
      <c r="E64" s="2">
        <v>0</v>
      </c>
      <c r="F64" s="2">
        <v>457</v>
      </c>
      <c r="G64" s="2"/>
      <c r="H64" s="2"/>
      <c r="I64" s="2">
        <f t="shared" si="7"/>
        <v>402.16</v>
      </c>
      <c r="J64" s="2">
        <f t="shared" si="8"/>
        <v>0</v>
      </c>
      <c r="K64">
        <f t="shared" si="6"/>
        <v>402.16</v>
      </c>
      <c r="O64" s="4">
        <v>37255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>
        <f t="shared" si="3"/>
        <v>0</v>
      </c>
      <c r="V64">
        <f t="shared" si="4"/>
        <v>0</v>
      </c>
      <c r="W64">
        <f t="shared" si="5"/>
        <v>0</v>
      </c>
    </row>
    <row r="65" spans="1:23" x14ac:dyDescent="0.2">
      <c r="A65" s="4">
        <v>37256</v>
      </c>
      <c r="B65" s="2">
        <v>619.20000000000005</v>
      </c>
      <c r="C65" s="2">
        <v>0</v>
      </c>
      <c r="D65" s="2">
        <v>544.9</v>
      </c>
      <c r="E65" s="2">
        <v>0</v>
      </c>
      <c r="F65" s="2">
        <v>544.9</v>
      </c>
      <c r="G65" s="2"/>
      <c r="H65" s="2"/>
      <c r="I65" s="2">
        <f t="shared" si="7"/>
        <v>479.512</v>
      </c>
      <c r="J65" s="2">
        <f t="shared" si="8"/>
        <v>0</v>
      </c>
      <c r="K65">
        <f t="shared" si="6"/>
        <v>479.512</v>
      </c>
      <c r="O65" s="4">
        <v>37256</v>
      </c>
      <c r="P65" s="2">
        <v>5</v>
      </c>
      <c r="Q65" s="2">
        <v>0</v>
      </c>
      <c r="R65" s="2">
        <v>4.4000000000000004</v>
      </c>
      <c r="S65" s="2">
        <v>0</v>
      </c>
      <c r="T65" s="2">
        <v>4.4000000000000004</v>
      </c>
      <c r="U65">
        <f t="shared" si="3"/>
        <v>3.8720000000000003</v>
      </c>
      <c r="V65">
        <f t="shared" si="4"/>
        <v>0</v>
      </c>
      <c r="W65">
        <f t="shared" si="5"/>
        <v>3.8720000000000003</v>
      </c>
    </row>
    <row r="66" spans="1:23" x14ac:dyDescent="0.2">
      <c r="A66" s="4">
        <v>37257</v>
      </c>
      <c r="B66" s="2">
        <v>29.8</v>
      </c>
      <c r="C66" s="2">
        <v>0</v>
      </c>
      <c r="D66" s="2">
        <v>26.2</v>
      </c>
      <c r="E66" s="2">
        <v>0</v>
      </c>
      <c r="F66" s="2">
        <v>26.2</v>
      </c>
      <c r="G66" s="2"/>
      <c r="H66" s="2"/>
      <c r="I66" s="2">
        <f t="shared" si="7"/>
        <v>23.056000000000001</v>
      </c>
      <c r="J66" s="2">
        <f t="shared" si="8"/>
        <v>0</v>
      </c>
      <c r="K66">
        <f t="shared" si="6"/>
        <v>23.056000000000001</v>
      </c>
      <c r="O66" s="4">
        <v>37257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>
        <f t="shared" si="3"/>
        <v>0</v>
      </c>
      <c r="V66">
        <f t="shared" si="4"/>
        <v>0</v>
      </c>
      <c r="W66">
        <f t="shared" si="5"/>
        <v>0</v>
      </c>
    </row>
    <row r="67" spans="1:23" x14ac:dyDescent="0.2">
      <c r="A67" s="4">
        <v>37258</v>
      </c>
      <c r="B67" s="2">
        <v>827.8</v>
      </c>
      <c r="C67" s="2">
        <v>0</v>
      </c>
      <c r="D67" s="2">
        <v>728.4</v>
      </c>
      <c r="E67" s="2">
        <v>0</v>
      </c>
      <c r="F67" s="2">
        <v>728.4</v>
      </c>
      <c r="G67" s="2"/>
      <c r="H67" s="2"/>
      <c r="I67" s="2">
        <f t="shared" si="7"/>
        <v>640.99199999999996</v>
      </c>
      <c r="J67" s="2">
        <f t="shared" si="8"/>
        <v>0</v>
      </c>
      <c r="K67">
        <f t="shared" si="6"/>
        <v>640.99199999999996</v>
      </c>
      <c r="O67" s="4">
        <v>37258</v>
      </c>
      <c r="P67" s="2">
        <v>65.5</v>
      </c>
      <c r="Q67" s="2">
        <v>0</v>
      </c>
      <c r="R67" s="2">
        <v>57.6</v>
      </c>
      <c r="S67" s="2">
        <v>0</v>
      </c>
      <c r="T67" s="2">
        <v>57.6</v>
      </c>
      <c r="U67">
        <f t="shared" si="3"/>
        <v>50.688000000000002</v>
      </c>
      <c r="V67">
        <f t="shared" si="4"/>
        <v>0</v>
      </c>
      <c r="W67">
        <f t="shared" si="5"/>
        <v>50.688000000000002</v>
      </c>
    </row>
    <row r="68" spans="1:23" x14ac:dyDescent="0.2">
      <c r="A68" s="4">
        <v>37259</v>
      </c>
      <c r="B68" s="2">
        <v>547.5</v>
      </c>
      <c r="C68" s="2">
        <v>0</v>
      </c>
      <c r="D68" s="2">
        <v>481.8</v>
      </c>
      <c r="E68" s="2">
        <v>0</v>
      </c>
      <c r="F68" s="2">
        <v>481.8</v>
      </c>
      <c r="G68" s="2"/>
      <c r="H68" s="2"/>
      <c r="I68" s="2">
        <f t="shared" si="7"/>
        <v>423.98400000000004</v>
      </c>
      <c r="J68" s="2">
        <f t="shared" si="8"/>
        <v>0</v>
      </c>
      <c r="K68">
        <f t="shared" si="6"/>
        <v>423.98400000000004</v>
      </c>
      <c r="O68" s="4">
        <v>37259</v>
      </c>
      <c r="P68" s="2">
        <v>85</v>
      </c>
      <c r="Q68" s="2">
        <v>0</v>
      </c>
      <c r="R68" s="2">
        <v>74.8</v>
      </c>
      <c r="S68" s="2">
        <v>0</v>
      </c>
      <c r="T68" s="2">
        <v>74.8</v>
      </c>
      <c r="U68">
        <f t="shared" si="3"/>
        <v>65.823999999999998</v>
      </c>
      <c r="V68">
        <f t="shared" si="4"/>
        <v>0</v>
      </c>
      <c r="W68">
        <f t="shared" si="5"/>
        <v>65.823999999999998</v>
      </c>
    </row>
    <row r="69" spans="1:23" x14ac:dyDescent="0.2">
      <c r="A69" s="4">
        <v>37260</v>
      </c>
      <c r="B69" s="2">
        <v>210.2</v>
      </c>
      <c r="C69" s="2">
        <v>0</v>
      </c>
      <c r="D69" s="2">
        <v>185</v>
      </c>
      <c r="E69" s="2">
        <v>0</v>
      </c>
      <c r="F69" s="2">
        <v>185</v>
      </c>
      <c r="G69" s="2"/>
      <c r="H69" s="2"/>
      <c r="I69" s="2">
        <f t="shared" ref="I69:I100" si="9">D69*0.88</f>
        <v>162.80000000000001</v>
      </c>
      <c r="J69" s="2">
        <f t="shared" ref="J69:J100" si="10">E69*0.59</f>
        <v>0</v>
      </c>
      <c r="K69">
        <f t="shared" si="6"/>
        <v>162.80000000000001</v>
      </c>
      <c r="O69" s="4">
        <v>37260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>
        <f t="shared" si="3"/>
        <v>0</v>
      </c>
      <c r="V69">
        <f t="shared" si="4"/>
        <v>0</v>
      </c>
      <c r="W69">
        <f t="shared" si="5"/>
        <v>0</v>
      </c>
    </row>
    <row r="70" spans="1:23" x14ac:dyDescent="0.2">
      <c r="A70" s="4">
        <v>37261</v>
      </c>
      <c r="B70" s="2">
        <v>70.2</v>
      </c>
      <c r="C70" s="2">
        <v>0</v>
      </c>
      <c r="D70" s="2">
        <v>61.8</v>
      </c>
      <c r="E70" s="2">
        <v>0</v>
      </c>
      <c r="F70" s="2">
        <v>61.8</v>
      </c>
      <c r="G70" s="2"/>
      <c r="H70" s="2"/>
      <c r="I70" s="2">
        <f t="shared" si="9"/>
        <v>54.384</v>
      </c>
      <c r="J70" s="2">
        <f t="shared" si="10"/>
        <v>0</v>
      </c>
      <c r="K70">
        <f t="shared" si="6"/>
        <v>54.384</v>
      </c>
      <c r="O70" s="4">
        <v>37261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>
        <f t="shared" ref="U70:U133" si="11">R70*0.88</f>
        <v>0</v>
      </c>
      <c r="V70">
        <f t="shared" ref="V70:V133" si="12">S70*0.59</f>
        <v>0</v>
      </c>
      <c r="W70">
        <f t="shared" ref="W70:W133" si="13">U70+V70</f>
        <v>0</v>
      </c>
    </row>
    <row r="71" spans="1:23" x14ac:dyDescent="0.2">
      <c r="A71" s="4">
        <v>37262</v>
      </c>
      <c r="B71" s="2">
        <v>370.9</v>
      </c>
      <c r="C71" s="2">
        <v>0</v>
      </c>
      <c r="D71" s="2">
        <v>326.39999999999998</v>
      </c>
      <c r="E71" s="2">
        <v>0</v>
      </c>
      <c r="F71" s="2">
        <v>326.39999999999998</v>
      </c>
      <c r="G71" s="2"/>
      <c r="H71" s="2"/>
      <c r="I71" s="2">
        <f t="shared" si="9"/>
        <v>287.23199999999997</v>
      </c>
      <c r="J71" s="2">
        <f t="shared" si="10"/>
        <v>0</v>
      </c>
      <c r="K71">
        <f t="shared" si="6"/>
        <v>287.23199999999997</v>
      </c>
      <c r="O71" s="4">
        <v>37262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>
        <f t="shared" si="11"/>
        <v>0</v>
      </c>
      <c r="V71">
        <f t="shared" si="12"/>
        <v>0</v>
      </c>
      <c r="W71">
        <f t="shared" si="13"/>
        <v>0</v>
      </c>
    </row>
    <row r="72" spans="1:23" x14ac:dyDescent="0.2">
      <c r="A72" s="4">
        <v>37263</v>
      </c>
      <c r="B72" s="2">
        <v>725.4</v>
      </c>
      <c r="C72" s="2">
        <v>10</v>
      </c>
      <c r="D72" s="2">
        <v>638.4</v>
      </c>
      <c r="E72" s="2">
        <v>5.9</v>
      </c>
      <c r="F72" s="2">
        <v>644.29999999999995</v>
      </c>
      <c r="G72" s="2"/>
      <c r="H72" s="2"/>
      <c r="I72" s="2">
        <f t="shared" si="9"/>
        <v>561.79200000000003</v>
      </c>
      <c r="J72" s="2">
        <f t="shared" si="10"/>
        <v>3.4809999999999999</v>
      </c>
      <c r="K72">
        <f t="shared" si="6"/>
        <v>565.27300000000002</v>
      </c>
      <c r="O72" s="4">
        <v>37263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>
        <f t="shared" si="11"/>
        <v>0</v>
      </c>
      <c r="V72">
        <f t="shared" si="12"/>
        <v>0</v>
      </c>
      <c r="W72">
        <f t="shared" si="13"/>
        <v>0</v>
      </c>
    </row>
    <row r="73" spans="1:23" x14ac:dyDescent="0.2">
      <c r="A73" s="4">
        <v>37264</v>
      </c>
      <c r="B73" s="2">
        <v>248.3</v>
      </c>
      <c r="C73" s="2">
        <v>0</v>
      </c>
      <c r="D73" s="2">
        <v>218.5</v>
      </c>
      <c r="E73" s="2">
        <v>0</v>
      </c>
      <c r="F73" s="2">
        <v>218.5</v>
      </c>
      <c r="G73" s="2"/>
      <c r="H73" s="2"/>
      <c r="I73" s="2">
        <f t="shared" si="9"/>
        <v>192.28</v>
      </c>
      <c r="J73" s="2">
        <f t="shared" si="10"/>
        <v>0</v>
      </c>
      <c r="K73">
        <f t="shared" si="6"/>
        <v>192.28</v>
      </c>
      <c r="O73" s="4">
        <v>37264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>
        <f t="shared" si="11"/>
        <v>0</v>
      </c>
      <c r="V73">
        <f t="shared" si="12"/>
        <v>0</v>
      </c>
      <c r="W73">
        <f t="shared" si="13"/>
        <v>0</v>
      </c>
    </row>
    <row r="74" spans="1:23" x14ac:dyDescent="0.2">
      <c r="A74" s="4">
        <v>37265</v>
      </c>
      <c r="B74" s="2">
        <v>1.3</v>
      </c>
      <c r="C74" s="2">
        <v>0</v>
      </c>
      <c r="D74" s="2">
        <v>1.2</v>
      </c>
      <c r="E74" s="2">
        <v>0</v>
      </c>
      <c r="F74" s="2">
        <v>1.2</v>
      </c>
      <c r="G74" s="2"/>
      <c r="H74" s="2"/>
      <c r="I74" s="2">
        <f t="shared" si="9"/>
        <v>1.056</v>
      </c>
      <c r="J74" s="2">
        <f t="shared" si="10"/>
        <v>0</v>
      </c>
      <c r="K74">
        <f t="shared" si="6"/>
        <v>1.056</v>
      </c>
      <c r="O74" s="4">
        <v>37265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>
        <f t="shared" si="11"/>
        <v>0</v>
      </c>
      <c r="V74">
        <f t="shared" si="12"/>
        <v>0</v>
      </c>
      <c r="W74">
        <f t="shared" si="13"/>
        <v>0</v>
      </c>
    </row>
    <row r="75" spans="1:23" x14ac:dyDescent="0.2">
      <c r="A75" s="4">
        <v>37266</v>
      </c>
      <c r="B75" s="2">
        <v>299.3</v>
      </c>
      <c r="C75" s="2">
        <v>0</v>
      </c>
      <c r="D75" s="2">
        <v>263.39999999999998</v>
      </c>
      <c r="E75" s="2">
        <v>0</v>
      </c>
      <c r="F75" s="2">
        <v>263.39999999999998</v>
      </c>
      <c r="G75" s="2"/>
      <c r="H75" s="2"/>
      <c r="I75" s="2">
        <f t="shared" si="9"/>
        <v>231.79199999999997</v>
      </c>
      <c r="J75" s="2">
        <f t="shared" si="10"/>
        <v>0</v>
      </c>
      <c r="K75">
        <f t="shared" si="6"/>
        <v>231.79199999999997</v>
      </c>
      <c r="O75" s="4">
        <v>37266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>
        <f t="shared" si="11"/>
        <v>0</v>
      </c>
      <c r="V75">
        <f t="shared" si="12"/>
        <v>0</v>
      </c>
      <c r="W75">
        <f t="shared" si="13"/>
        <v>0</v>
      </c>
    </row>
    <row r="76" spans="1:23" x14ac:dyDescent="0.2">
      <c r="A76" s="4">
        <v>37267</v>
      </c>
      <c r="B76" s="2">
        <v>12.3</v>
      </c>
      <c r="C76" s="2">
        <v>0</v>
      </c>
      <c r="D76" s="2">
        <v>10.9</v>
      </c>
      <c r="E76" s="2">
        <v>0</v>
      </c>
      <c r="F76" s="2">
        <v>10.9</v>
      </c>
      <c r="G76" s="2"/>
      <c r="H76" s="2"/>
      <c r="I76" s="2">
        <f t="shared" si="9"/>
        <v>9.5920000000000005</v>
      </c>
      <c r="J76" s="2">
        <f t="shared" si="10"/>
        <v>0</v>
      </c>
      <c r="K76">
        <f t="shared" si="6"/>
        <v>9.5920000000000005</v>
      </c>
      <c r="O76" s="4">
        <v>37267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>
        <f t="shared" si="11"/>
        <v>0</v>
      </c>
      <c r="V76">
        <f t="shared" si="12"/>
        <v>0</v>
      </c>
      <c r="W76">
        <f t="shared" si="13"/>
        <v>0</v>
      </c>
    </row>
    <row r="77" spans="1:23" x14ac:dyDescent="0.2">
      <c r="A77" s="4">
        <v>37268</v>
      </c>
      <c r="B77" s="2">
        <v>250.7</v>
      </c>
      <c r="C77" s="2">
        <v>34.1</v>
      </c>
      <c r="D77" s="2">
        <v>220.6</v>
      </c>
      <c r="E77" s="2">
        <v>20.100000000000001</v>
      </c>
      <c r="F77" s="2">
        <v>240.8</v>
      </c>
      <c r="G77" s="2"/>
      <c r="H77" s="2"/>
      <c r="I77" s="2">
        <f t="shared" si="9"/>
        <v>194.12799999999999</v>
      </c>
      <c r="J77" s="2">
        <f t="shared" si="10"/>
        <v>11.859</v>
      </c>
      <c r="K77">
        <f t="shared" si="6"/>
        <v>205.98699999999999</v>
      </c>
      <c r="O77" s="4">
        <v>37268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>
        <f t="shared" si="11"/>
        <v>0</v>
      </c>
      <c r="V77">
        <f t="shared" si="12"/>
        <v>0</v>
      </c>
      <c r="W77">
        <f t="shared" si="13"/>
        <v>0</v>
      </c>
    </row>
    <row r="78" spans="1:23" x14ac:dyDescent="0.2">
      <c r="A78" s="4">
        <v>37269</v>
      </c>
      <c r="B78" s="2">
        <v>449</v>
      </c>
      <c r="C78" s="2">
        <v>0</v>
      </c>
      <c r="D78" s="2">
        <v>395.1</v>
      </c>
      <c r="E78" s="2">
        <v>0</v>
      </c>
      <c r="F78" s="2">
        <v>395.1</v>
      </c>
      <c r="G78" s="2"/>
      <c r="H78" s="2"/>
      <c r="I78" s="2">
        <f t="shared" si="9"/>
        <v>347.68800000000005</v>
      </c>
      <c r="J78" s="2">
        <f t="shared" si="10"/>
        <v>0</v>
      </c>
      <c r="K78">
        <f t="shared" ref="K78:K141" si="14">I78+J78</f>
        <v>347.68800000000005</v>
      </c>
      <c r="O78" s="4">
        <v>37269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>
        <f t="shared" si="11"/>
        <v>0</v>
      </c>
      <c r="V78">
        <f t="shared" si="12"/>
        <v>0</v>
      </c>
      <c r="W78">
        <f t="shared" si="13"/>
        <v>0</v>
      </c>
    </row>
    <row r="79" spans="1:23" x14ac:dyDescent="0.2">
      <c r="A79" s="4">
        <v>37270</v>
      </c>
      <c r="B79" s="2">
        <v>780.6</v>
      </c>
      <c r="C79" s="2">
        <v>81</v>
      </c>
      <c r="D79" s="2">
        <v>686.9</v>
      </c>
      <c r="E79" s="2">
        <v>47.8</v>
      </c>
      <c r="F79" s="2">
        <v>734.7</v>
      </c>
      <c r="G79" s="2"/>
      <c r="H79" s="2"/>
      <c r="I79" s="2">
        <f t="shared" si="9"/>
        <v>604.47199999999998</v>
      </c>
      <c r="J79" s="2">
        <f t="shared" si="10"/>
        <v>28.201999999999998</v>
      </c>
      <c r="K79">
        <f t="shared" si="14"/>
        <v>632.67399999999998</v>
      </c>
      <c r="O79" s="4">
        <v>37270</v>
      </c>
      <c r="P79" s="2">
        <v>42.5</v>
      </c>
      <c r="Q79" s="2">
        <v>20</v>
      </c>
      <c r="R79" s="2">
        <v>37.4</v>
      </c>
      <c r="S79" s="2">
        <v>11.8</v>
      </c>
      <c r="T79" s="2">
        <v>49.2</v>
      </c>
      <c r="U79">
        <f t="shared" si="11"/>
        <v>32.911999999999999</v>
      </c>
      <c r="V79">
        <f t="shared" si="12"/>
        <v>6.9619999999999997</v>
      </c>
      <c r="W79">
        <f t="shared" si="13"/>
        <v>39.873999999999995</v>
      </c>
    </row>
    <row r="80" spans="1:23" x14ac:dyDescent="0.2">
      <c r="A80" s="4">
        <v>37271</v>
      </c>
      <c r="B80" s="5">
        <v>3624.2</v>
      </c>
      <c r="C80" s="2">
        <v>275</v>
      </c>
      <c r="D80" s="5">
        <v>3189.3</v>
      </c>
      <c r="E80" s="2">
        <v>162.30000000000001</v>
      </c>
      <c r="F80" s="5">
        <v>3351.6</v>
      </c>
      <c r="G80" s="5"/>
      <c r="H80" s="5"/>
      <c r="I80" s="2">
        <f t="shared" si="9"/>
        <v>2806.5840000000003</v>
      </c>
      <c r="J80" s="2">
        <f t="shared" si="10"/>
        <v>95.757000000000005</v>
      </c>
      <c r="K80">
        <f t="shared" si="14"/>
        <v>2902.3410000000003</v>
      </c>
      <c r="O80" s="4">
        <v>37271</v>
      </c>
      <c r="P80" s="2">
        <v>535</v>
      </c>
      <c r="Q80" s="2">
        <v>0</v>
      </c>
      <c r="R80" s="2">
        <v>470.8</v>
      </c>
      <c r="S80" s="2">
        <v>0</v>
      </c>
      <c r="T80" s="2">
        <v>470.8</v>
      </c>
      <c r="U80">
        <f t="shared" si="11"/>
        <v>414.30400000000003</v>
      </c>
      <c r="V80">
        <f t="shared" si="12"/>
        <v>0</v>
      </c>
      <c r="W80">
        <f t="shared" si="13"/>
        <v>414.30400000000003</v>
      </c>
    </row>
    <row r="81" spans="1:23" x14ac:dyDescent="0.2">
      <c r="A81" s="4">
        <v>37272</v>
      </c>
      <c r="B81" s="5">
        <v>6165.8</v>
      </c>
      <c r="C81" s="5">
        <v>1687.5</v>
      </c>
      <c r="D81" s="5">
        <v>5425.9</v>
      </c>
      <c r="E81" s="2">
        <v>995.6</v>
      </c>
      <c r="F81" s="5">
        <v>6421.5</v>
      </c>
      <c r="G81" s="5"/>
      <c r="H81" s="5"/>
      <c r="I81" s="2">
        <f t="shared" si="9"/>
        <v>4774.7919999999995</v>
      </c>
      <c r="J81" s="2">
        <f t="shared" si="10"/>
        <v>587.404</v>
      </c>
      <c r="K81">
        <f t="shared" si="14"/>
        <v>5362.1959999999999</v>
      </c>
      <c r="O81" s="4">
        <v>37272</v>
      </c>
      <c r="P81" s="5">
        <v>1720</v>
      </c>
      <c r="Q81" s="2">
        <v>0</v>
      </c>
      <c r="R81" s="5">
        <v>1513.6</v>
      </c>
      <c r="S81" s="2">
        <v>0</v>
      </c>
      <c r="T81" s="5">
        <v>1513.6</v>
      </c>
      <c r="U81">
        <f t="shared" si="11"/>
        <v>1331.9679999999998</v>
      </c>
      <c r="V81">
        <f t="shared" si="12"/>
        <v>0</v>
      </c>
      <c r="W81">
        <f t="shared" si="13"/>
        <v>1331.9679999999998</v>
      </c>
    </row>
    <row r="82" spans="1:23" x14ac:dyDescent="0.2">
      <c r="A82" s="4">
        <v>37273</v>
      </c>
      <c r="B82" s="5">
        <v>1795.4</v>
      </c>
      <c r="C82" s="2">
        <v>40</v>
      </c>
      <c r="D82" s="5">
        <v>1580</v>
      </c>
      <c r="E82" s="2">
        <v>23.6</v>
      </c>
      <c r="F82" s="5">
        <v>1603.6</v>
      </c>
      <c r="G82" s="5"/>
      <c r="H82" s="5"/>
      <c r="I82" s="2">
        <f t="shared" si="9"/>
        <v>1390.4</v>
      </c>
      <c r="J82" s="2">
        <f t="shared" si="10"/>
        <v>13.923999999999999</v>
      </c>
      <c r="K82">
        <f t="shared" si="14"/>
        <v>1404.3240000000001</v>
      </c>
      <c r="O82" s="4">
        <v>37273</v>
      </c>
      <c r="P82" s="2">
        <v>127.5</v>
      </c>
      <c r="Q82" s="2">
        <v>0</v>
      </c>
      <c r="R82" s="2">
        <v>112.2</v>
      </c>
      <c r="S82" s="2">
        <v>0</v>
      </c>
      <c r="T82" s="2">
        <v>112.2</v>
      </c>
      <c r="U82">
        <f t="shared" si="11"/>
        <v>98.736000000000004</v>
      </c>
      <c r="V82">
        <f t="shared" si="12"/>
        <v>0</v>
      </c>
      <c r="W82">
        <f t="shared" si="13"/>
        <v>98.736000000000004</v>
      </c>
    </row>
    <row r="83" spans="1:23" x14ac:dyDescent="0.2">
      <c r="A83" s="4">
        <v>37274</v>
      </c>
      <c r="B83" s="2">
        <v>909.5</v>
      </c>
      <c r="C83" s="2">
        <v>0</v>
      </c>
      <c r="D83" s="2">
        <v>800.4</v>
      </c>
      <c r="E83" s="2">
        <v>0</v>
      </c>
      <c r="F83" s="2">
        <v>800.4</v>
      </c>
      <c r="G83" s="2"/>
      <c r="H83" s="2"/>
      <c r="I83" s="2">
        <f t="shared" si="9"/>
        <v>704.35199999999998</v>
      </c>
      <c r="J83" s="2">
        <f t="shared" si="10"/>
        <v>0</v>
      </c>
      <c r="K83">
        <f t="shared" si="14"/>
        <v>704.35199999999998</v>
      </c>
      <c r="O83" s="4">
        <v>37274</v>
      </c>
      <c r="P83" s="2">
        <v>270.5</v>
      </c>
      <c r="Q83" s="2">
        <v>0</v>
      </c>
      <c r="R83" s="2">
        <v>238</v>
      </c>
      <c r="S83" s="2">
        <v>0</v>
      </c>
      <c r="T83" s="2">
        <v>238</v>
      </c>
      <c r="U83">
        <f t="shared" si="11"/>
        <v>209.44</v>
      </c>
      <c r="V83">
        <f t="shared" si="12"/>
        <v>0</v>
      </c>
      <c r="W83">
        <f t="shared" si="13"/>
        <v>209.44</v>
      </c>
    </row>
    <row r="84" spans="1:23" x14ac:dyDescent="0.2">
      <c r="A84" s="4">
        <v>37275</v>
      </c>
      <c r="B84" s="2">
        <v>454.2</v>
      </c>
      <c r="C84" s="2">
        <v>0</v>
      </c>
      <c r="D84" s="2">
        <v>399.7</v>
      </c>
      <c r="E84" s="2">
        <v>0</v>
      </c>
      <c r="F84" s="2">
        <v>399.7</v>
      </c>
      <c r="G84" s="2"/>
      <c r="H84" s="2"/>
      <c r="I84" s="2">
        <f t="shared" si="9"/>
        <v>351.73599999999999</v>
      </c>
      <c r="J84" s="2">
        <f t="shared" si="10"/>
        <v>0</v>
      </c>
      <c r="K84">
        <f t="shared" si="14"/>
        <v>351.73599999999999</v>
      </c>
      <c r="O84" s="4">
        <v>37275</v>
      </c>
      <c r="P84" s="2">
        <v>25</v>
      </c>
      <c r="Q84" s="2">
        <v>0</v>
      </c>
      <c r="R84" s="2">
        <v>22</v>
      </c>
      <c r="S84" s="2">
        <v>0</v>
      </c>
      <c r="T84" s="2">
        <v>22</v>
      </c>
      <c r="U84">
        <f t="shared" si="11"/>
        <v>19.36</v>
      </c>
      <c r="V84">
        <f t="shared" si="12"/>
        <v>0</v>
      </c>
      <c r="W84">
        <f t="shared" si="13"/>
        <v>19.36</v>
      </c>
    </row>
    <row r="85" spans="1:23" x14ac:dyDescent="0.2">
      <c r="A85" s="4">
        <v>37276</v>
      </c>
      <c r="B85" s="2">
        <v>537.9</v>
      </c>
      <c r="C85" s="2">
        <v>0</v>
      </c>
      <c r="D85" s="2">
        <v>473.3</v>
      </c>
      <c r="E85" s="2">
        <v>0</v>
      </c>
      <c r="F85" s="2">
        <v>473.3</v>
      </c>
      <c r="G85" s="2"/>
      <c r="H85" s="2"/>
      <c r="I85" s="2">
        <f t="shared" si="9"/>
        <v>416.50400000000002</v>
      </c>
      <c r="J85" s="2">
        <f t="shared" si="10"/>
        <v>0</v>
      </c>
      <c r="K85">
        <f t="shared" si="14"/>
        <v>416.50400000000002</v>
      </c>
      <c r="O85" s="4">
        <v>37276</v>
      </c>
      <c r="P85" s="2">
        <v>50</v>
      </c>
      <c r="Q85" s="2">
        <v>0</v>
      </c>
      <c r="R85" s="2">
        <v>44</v>
      </c>
      <c r="S85" s="2">
        <v>0</v>
      </c>
      <c r="T85" s="2">
        <v>44</v>
      </c>
      <c r="U85">
        <f t="shared" si="11"/>
        <v>38.72</v>
      </c>
      <c r="V85">
        <f t="shared" si="12"/>
        <v>0</v>
      </c>
      <c r="W85">
        <f t="shared" si="13"/>
        <v>38.72</v>
      </c>
    </row>
    <row r="86" spans="1:23" x14ac:dyDescent="0.2">
      <c r="A86" s="4">
        <v>37277</v>
      </c>
      <c r="B86" s="2">
        <v>82.9</v>
      </c>
      <c r="C86" s="2">
        <v>0</v>
      </c>
      <c r="D86" s="2">
        <v>72.900000000000006</v>
      </c>
      <c r="E86" s="2">
        <v>0</v>
      </c>
      <c r="F86" s="2">
        <v>72.900000000000006</v>
      </c>
      <c r="G86" s="2"/>
      <c r="H86" s="2"/>
      <c r="I86" s="2">
        <f t="shared" si="9"/>
        <v>64.152000000000001</v>
      </c>
      <c r="J86" s="2">
        <f t="shared" si="10"/>
        <v>0</v>
      </c>
      <c r="K86">
        <f t="shared" si="14"/>
        <v>64.152000000000001</v>
      </c>
      <c r="O86" s="4">
        <v>37277</v>
      </c>
      <c r="P86" s="2">
        <v>62.5</v>
      </c>
      <c r="Q86" s="2">
        <v>0</v>
      </c>
      <c r="R86" s="2">
        <v>55</v>
      </c>
      <c r="S86" s="2">
        <v>0</v>
      </c>
      <c r="T86" s="2">
        <v>55</v>
      </c>
      <c r="U86">
        <f t="shared" si="11"/>
        <v>48.4</v>
      </c>
      <c r="V86">
        <f t="shared" si="12"/>
        <v>0</v>
      </c>
      <c r="W86">
        <f t="shared" si="13"/>
        <v>48.4</v>
      </c>
    </row>
    <row r="87" spans="1:23" x14ac:dyDescent="0.2">
      <c r="A87" s="4">
        <v>37278</v>
      </c>
      <c r="B87" s="2">
        <v>369.9</v>
      </c>
      <c r="C87" s="2">
        <v>0</v>
      </c>
      <c r="D87" s="2">
        <v>325.5</v>
      </c>
      <c r="E87" s="2">
        <v>0</v>
      </c>
      <c r="F87" s="2">
        <v>325.5</v>
      </c>
      <c r="G87" s="2"/>
      <c r="H87" s="2"/>
      <c r="I87" s="2">
        <f t="shared" si="9"/>
        <v>286.44</v>
      </c>
      <c r="J87" s="2">
        <f t="shared" si="10"/>
        <v>0</v>
      </c>
      <c r="K87">
        <f t="shared" si="14"/>
        <v>286.44</v>
      </c>
      <c r="O87" s="4">
        <v>37278</v>
      </c>
      <c r="P87" s="2">
        <v>10.5</v>
      </c>
      <c r="Q87" s="2">
        <v>0</v>
      </c>
      <c r="R87" s="2">
        <v>9.1999999999999993</v>
      </c>
      <c r="S87" s="2">
        <v>0</v>
      </c>
      <c r="T87" s="2">
        <v>9.1999999999999993</v>
      </c>
      <c r="U87">
        <f t="shared" si="11"/>
        <v>8.0960000000000001</v>
      </c>
      <c r="V87">
        <f t="shared" si="12"/>
        <v>0</v>
      </c>
      <c r="W87">
        <f t="shared" si="13"/>
        <v>8.0960000000000001</v>
      </c>
    </row>
    <row r="88" spans="1:23" x14ac:dyDescent="0.2">
      <c r="A88" s="4">
        <v>37279</v>
      </c>
      <c r="B88" s="2">
        <v>39.4</v>
      </c>
      <c r="C88" s="2">
        <v>0</v>
      </c>
      <c r="D88" s="2">
        <v>34.700000000000003</v>
      </c>
      <c r="E88" s="2">
        <v>0</v>
      </c>
      <c r="F88" s="2">
        <v>34.700000000000003</v>
      </c>
      <c r="G88" s="2"/>
      <c r="H88" s="2"/>
      <c r="I88" s="2">
        <f t="shared" si="9"/>
        <v>30.536000000000001</v>
      </c>
      <c r="J88" s="2">
        <f t="shared" si="10"/>
        <v>0</v>
      </c>
      <c r="K88">
        <f t="shared" si="14"/>
        <v>30.536000000000001</v>
      </c>
      <c r="O88" s="4">
        <v>37279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>
        <f t="shared" si="11"/>
        <v>0</v>
      </c>
      <c r="V88">
        <f t="shared" si="12"/>
        <v>0</v>
      </c>
      <c r="W88">
        <f t="shared" si="13"/>
        <v>0</v>
      </c>
    </row>
    <row r="89" spans="1:23" x14ac:dyDescent="0.2">
      <c r="A89" s="4">
        <v>37280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/>
      <c r="H89" s="2"/>
      <c r="I89" s="2">
        <f t="shared" si="9"/>
        <v>0</v>
      </c>
      <c r="J89" s="2">
        <f t="shared" si="10"/>
        <v>0</v>
      </c>
      <c r="K89">
        <f t="shared" si="14"/>
        <v>0</v>
      </c>
      <c r="O89" s="4">
        <v>37280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>
        <f t="shared" si="11"/>
        <v>0</v>
      </c>
      <c r="V89">
        <f t="shared" si="12"/>
        <v>0</v>
      </c>
      <c r="W89">
        <f t="shared" si="13"/>
        <v>0</v>
      </c>
    </row>
    <row r="90" spans="1:23" x14ac:dyDescent="0.2">
      <c r="A90" s="4">
        <v>37281</v>
      </c>
      <c r="B90" s="2">
        <v>236.1</v>
      </c>
      <c r="C90" s="2">
        <v>0</v>
      </c>
      <c r="D90" s="2">
        <v>207.8</v>
      </c>
      <c r="E90" s="2">
        <v>0</v>
      </c>
      <c r="F90" s="2">
        <v>207.8</v>
      </c>
      <c r="G90" s="2"/>
      <c r="H90" s="2"/>
      <c r="I90" s="2">
        <f t="shared" si="9"/>
        <v>182.864</v>
      </c>
      <c r="J90" s="2">
        <f t="shared" si="10"/>
        <v>0</v>
      </c>
      <c r="K90">
        <f t="shared" si="14"/>
        <v>182.864</v>
      </c>
      <c r="O90" s="4">
        <v>37281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>
        <f t="shared" si="11"/>
        <v>0</v>
      </c>
      <c r="V90">
        <f t="shared" si="12"/>
        <v>0</v>
      </c>
      <c r="W90">
        <f t="shared" si="13"/>
        <v>0</v>
      </c>
    </row>
    <row r="91" spans="1:23" x14ac:dyDescent="0.2">
      <c r="A91" s="4">
        <v>37282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/>
      <c r="H91" s="2"/>
      <c r="I91" s="2">
        <f t="shared" si="9"/>
        <v>0</v>
      </c>
      <c r="J91" s="2">
        <f t="shared" si="10"/>
        <v>0</v>
      </c>
      <c r="K91">
        <f t="shared" si="14"/>
        <v>0</v>
      </c>
      <c r="O91" s="4">
        <v>37282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>
        <f t="shared" si="11"/>
        <v>0</v>
      </c>
      <c r="V91">
        <f t="shared" si="12"/>
        <v>0</v>
      </c>
      <c r="W91">
        <f t="shared" si="13"/>
        <v>0</v>
      </c>
    </row>
    <row r="92" spans="1:23" x14ac:dyDescent="0.2">
      <c r="A92" s="4">
        <v>37283</v>
      </c>
      <c r="B92" s="2">
        <v>2.8</v>
      </c>
      <c r="C92" s="2">
        <v>0</v>
      </c>
      <c r="D92" s="2">
        <v>2.5</v>
      </c>
      <c r="E92" s="2">
        <v>0</v>
      </c>
      <c r="F92" s="2">
        <v>2.5</v>
      </c>
      <c r="G92" s="2"/>
      <c r="H92" s="2"/>
      <c r="I92" s="2">
        <f t="shared" si="9"/>
        <v>2.2000000000000002</v>
      </c>
      <c r="J92" s="2">
        <f t="shared" si="10"/>
        <v>0</v>
      </c>
      <c r="K92">
        <f t="shared" si="14"/>
        <v>2.2000000000000002</v>
      </c>
      <c r="O92" s="4">
        <v>37283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>
        <f t="shared" si="11"/>
        <v>0</v>
      </c>
      <c r="V92">
        <f t="shared" si="12"/>
        <v>0</v>
      </c>
      <c r="W92">
        <f t="shared" si="13"/>
        <v>0</v>
      </c>
    </row>
    <row r="93" spans="1:23" x14ac:dyDescent="0.2">
      <c r="A93" s="4">
        <v>37284</v>
      </c>
      <c r="B93" s="2">
        <v>46.9</v>
      </c>
      <c r="C93" s="2">
        <v>0</v>
      </c>
      <c r="D93" s="2">
        <v>41.3</v>
      </c>
      <c r="E93" s="2">
        <v>0</v>
      </c>
      <c r="F93" s="2">
        <v>41.3</v>
      </c>
      <c r="G93" s="2"/>
      <c r="H93" s="2"/>
      <c r="I93" s="2">
        <f t="shared" si="9"/>
        <v>36.344000000000001</v>
      </c>
      <c r="J93" s="2">
        <f t="shared" si="10"/>
        <v>0</v>
      </c>
      <c r="K93">
        <f t="shared" si="14"/>
        <v>36.344000000000001</v>
      </c>
      <c r="O93" s="4">
        <v>37284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>
        <f t="shared" si="11"/>
        <v>0</v>
      </c>
      <c r="V93">
        <f t="shared" si="12"/>
        <v>0</v>
      </c>
      <c r="W93">
        <f t="shared" si="13"/>
        <v>0</v>
      </c>
    </row>
    <row r="94" spans="1:23" x14ac:dyDescent="0.2">
      <c r="A94" s="4">
        <v>37285</v>
      </c>
      <c r="B94" s="5">
        <v>1503.7</v>
      </c>
      <c r="C94" s="2">
        <v>0</v>
      </c>
      <c r="D94" s="5">
        <v>1323.3</v>
      </c>
      <c r="E94" s="2">
        <v>0</v>
      </c>
      <c r="F94" s="5">
        <v>1323.3</v>
      </c>
      <c r="G94" s="5"/>
      <c r="H94" s="5"/>
      <c r="I94" s="2">
        <f t="shared" si="9"/>
        <v>1164.5039999999999</v>
      </c>
      <c r="J94" s="2">
        <f t="shared" si="10"/>
        <v>0</v>
      </c>
      <c r="K94">
        <f t="shared" si="14"/>
        <v>1164.5039999999999</v>
      </c>
      <c r="O94" s="4">
        <v>37285</v>
      </c>
      <c r="P94" s="2">
        <v>280</v>
      </c>
      <c r="Q94" s="2">
        <v>0</v>
      </c>
      <c r="R94" s="2">
        <v>246.4</v>
      </c>
      <c r="S94" s="2">
        <v>0</v>
      </c>
      <c r="T94" s="2">
        <v>246.4</v>
      </c>
      <c r="U94">
        <f t="shared" si="11"/>
        <v>216.83199999999999</v>
      </c>
      <c r="V94">
        <f t="shared" si="12"/>
        <v>0</v>
      </c>
      <c r="W94">
        <f t="shared" si="13"/>
        <v>216.83199999999999</v>
      </c>
    </row>
    <row r="95" spans="1:23" x14ac:dyDescent="0.2">
      <c r="A95" s="4">
        <v>37286</v>
      </c>
      <c r="B95" s="5">
        <v>1516.1</v>
      </c>
      <c r="C95" s="2">
        <v>431.1</v>
      </c>
      <c r="D95" s="5">
        <v>1334.2</v>
      </c>
      <c r="E95" s="2">
        <v>254.4</v>
      </c>
      <c r="F95" s="5">
        <v>1588.5</v>
      </c>
      <c r="G95" s="5"/>
      <c r="H95" s="5"/>
      <c r="I95" s="2">
        <f t="shared" si="9"/>
        <v>1174.096</v>
      </c>
      <c r="J95" s="2">
        <f t="shared" si="10"/>
        <v>150.096</v>
      </c>
      <c r="K95">
        <f t="shared" si="14"/>
        <v>1324.192</v>
      </c>
      <c r="O95" s="4">
        <v>37286</v>
      </c>
      <c r="P95" s="2">
        <v>752.5</v>
      </c>
      <c r="Q95" s="2">
        <v>250</v>
      </c>
      <c r="R95" s="2">
        <v>662.2</v>
      </c>
      <c r="S95" s="2">
        <v>147.5</v>
      </c>
      <c r="T95" s="2">
        <v>809.7</v>
      </c>
      <c r="U95">
        <f t="shared" si="11"/>
        <v>582.73599999999999</v>
      </c>
      <c r="V95">
        <f t="shared" si="12"/>
        <v>87.024999999999991</v>
      </c>
      <c r="W95">
        <f t="shared" si="13"/>
        <v>669.76099999999997</v>
      </c>
    </row>
    <row r="96" spans="1:23" x14ac:dyDescent="0.2">
      <c r="A96" s="4">
        <v>37287</v>
      </c>
      <c r="B96" s="5">
        <v>12174.8</v>
      </c>
      <c r="C96" s="5">
        <v>2410.3000000000002</v>
      </c>
      <c r="D96" s="5">
        <v>10713.8</v>
      </c>
      <c r="E96" s="5">
        <v>1422.1</v>
      </c>
      <c r="F96" s="5">
        <v>12135.9</v>
      </c>
      <c r="G96" s="5"/>
      <c r="H96" s="5"/>
      <c r="I96" s="2">
        <f t="shared" si="9"/>
        <v>9428.1440000000002</v>
      </c>
      <c r="J96" s="2">
        <f t="shared" si="10"/>
        <v>839.03899999999987</v>
      </c>
      <c r="K96">
        <f t="shared" si="14"/>
        <v>10267.183000000001</v>
      </c>
      <c r="O96" s="4">
        <v>37287</v>
      </c>
      <c r="P96" s="5">
        <v>1163.5</v>
      </c>
      <c r="Q96" s="2">
        <v>350</v>
      </c>
      <c r="R96" s="5">
        <v>1023.9</v>
      </c>
      <c r="S96" s="2">
        <v>206.5</v>
      </c>
      <c r="T96" s="5">
        <v>1230.4000000000001</v>
      </c>
      <c r="U96">
        <f t="shared" si="11"/>
        <v>901.03200000000004</v>
      </c>
      <c r="V96">
        <f t="shared" si="12"/>
        <v>121.83499999999999</v>
      </c>
      <c r="W96">
        <f t="shared" si="13"/>
        <v>1022.8670000000001</v>
      </c>
    </row>
    <row r="97" spans="1:23" x14ac:dyDescent="0.2">
      <c r="A97" s="4">
        <v>37288</v>
      </c>
      <c r="B97" s="5">
        <v>5498.5</v>
      </c>
      <c r="C97" s="2">
        <v>455</v>
      </c>
      <c r="D97" s="5">
        <v>4838.7</v>
      </c>
      <c r="E97" s="2">
        <v>268.39999999999998</v>
      </c>
      <c r="F97" s="5">
        <v>5107.1000000000004</v>
      </c>
      <c r="G97" s="5"/>
      <c r="H97" s="5"/>
      <c r="I97" s="2">
        <f t="shared" si="9"/>
        <v>4258.0559999999996</v>
      </c>
      <c r="J97" s="2">
        <f t="shared" si="10"/>
        <v>158.35599999999997</v>
      </c>
      <c r="K97">
        <f t="shared" si="14"/>
        <v>4416.4119999999994</v>
      </c>
      <c r="O97" s="4">
        <v>37288</v>
      </c>
      <c r="P97" s="2">
        <v>572.5</v>
      </c>
      <c r="Q97" s="2">
        <v>100</v>
      </c>
      <c r="R97" s="2">
        <v>503.8</v>
      </c>
      <c r="S97" s="2">
        <v>59</v>
      </c>
      <c r="T97" s="2">
        <v>562.79999999999995</v>
      </c>
      <c r="U97">
        <f t="shared" si="11"/>
        <v>443.34399999999999</v>
      </c>
      <c r="V97">
        <f t="shared" si="12"/>
        <v>34.809999999999995</v>
      </c>
      <c r="W97">
        <f t="shared" si="13"/>
        <v>478.154</v>
      </c>
    </row>
    <row r="98" spans="1:23" x14ac:dyDescent="0.2">
      <c r="A98" s="4">
        <v>37289</v>
      </c>
      <c r="B98" s="2">
        <v>592</v>
      </c>
      <c r="C98" s="2">
        <v>0</v>
      </c>
      <c r="D98" s="2">
        <v>521</v>
      </c>
      <c r="E98" s="2">
        <v>0</v>
      </c>
      <c r="F98" s="2">
        <v>521</v>
      </c>
      <c r="G98" s="2"/>
      <c r="H98" s="2"/>
      <c r="I98" s="2">
        <f t="shared" si="9"/>
        <v>458.48</v>
      </c>
      <c r="J98" s="2">
        <f t="shared" si="10"/>
        <v>0</v>
      </c>
      <c r="K98">
        <f t="shared" si="14"/>
        <v>458.48</v>
      </c>
      <c r="O98" s="4">
        <v>37289</v>
      </c>
      <c r="P98" s="2">
        <v>175</v>
      </c>
      <c r="Q98" s="2">
        <v>0</v>
      </c>
      <c r="R98" s="2">
        <v>154</v>
      </c>
      <c r="S98" s="2">
        <v>0</v>
      </c>
      <c r="T98" s="2">
        <v>154</v>
      </c>
      <c r="U98">
        <f t="shared" si="11"/>
        <v>135.52000000000001</v>
      </c>
      <c r="V98">
        <f t="shared" si="12"/>
        <v>0</v>
      </c>
      <c r="W98">
        <f t="shared" si="13"/>
        <v>135.52000000000001</v>
      </c>
    </row>
    <row r="99" spans="1:23" x14ac:dyDescent="0.2">
      <c r="A99" s="4">
        <v>37290</v>
      </c>
      <c r="B99" s="2">
        <v>471.8</v>
      </c>
      <c r="C99" s="2">
        <v>0</v>
      </c>
      <c r="D99" s="2">
        <v>415.2</v>
      </c>
      <c r="E99" s="2">
        <v>0</v>
      </c>
      <c r="F99" s="2">
        <v>415.2</v>
      </c>
      <c r="G99" s="2"/>
      <c r="H99" s="2"/>
      <c r="I99" s="2">
        <f t="shared" si="9"/>
        <v>365.37599999999998</v>
      </c>
      <c r="J99" s="2">
        <f t="shared" si="10"/>
        <v>0</v>
      </c>
      <c r="K99">
        <f t="shared" si="14"/>
        <v>365.37599999999998</v>
      </c>
      <c r="O99" s="4">
        <v>37290</v>
      </c>
      <c r="P99" s="2">
        <v>17.5</v>
      </c>
      <c r="Q99" s="2">
        <v>0</v>
      </c>
      <c r="R99" s="2">
        <v>15.4</v>
      </c>
      <c r="S99" s="2">
        <v>0</v>
      </c>
      <c r="T99" s="2">
        <v>15.4</v>
      </c>
      <c r="U99">
        <f t="shared" si="11"/>
        <v>13.552</v>
      </c>
      <c r="V99">
        <f t="shared" si="12"/>
        <v>0</v>
      </c>
      <c r="W99">
        <f t="shared" si="13"/>
        <v>13.552</v>
      </c>
    </row>
    <row r="100" spans="1:23" x14ac:dyDescent="0.2">
      <c r="A100" s="4">
        <v>37291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/>
      <c r="H100" s="2"/>
      <c r="I100" s="2">
        <f t="shared" si="9"/>
        <v>0</v>
      </c>
      <c r="J100" s="2">
        <f t="shared" si="10"/>
        <v>0</v>
      </c>
      <c r="K100">
        <f t="shared" si="14"/>
        <v>0</v>
      </c>
      <c r="O100" s="4">
        <v>37291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>
        <f t="shared" si="11"/>
        <v>0</v>
      </c>
      <c r="V100">
        <f t="shared" si="12"/>
        <v>0</v>
      </c>
      <c r="W100">
        <f t="shared" si="13"/>
        <v>0</v>
      </c>
    </row>
    <row r="101" spans="1:23" x14ac:dyDescent="0.2">
      <c r="A101" s="4">
        <v>37292</v>
      </c>
      <c r="B101" s="2">
        <v>130.80000000000001</v>
      </c>
      <c r="C101" s="2">
        <v>0</v>
      </c>
      <c r="D101" s="2">
        <v>115.1</v>
      </c>
      <c r="E101" s="2">
        <v>0</v>
      </c>
      <c r="F101" s="2">
        <v>115.1</v>
      </c>
      <c r="G101" s="2"/>
      <c r="H101" s="2"/>
      <c r="I101" s="2">
        <f t="shared" ref="I101:I132" si="15">D101*0.88</f>
        <v>101.288</v>
      </c>
      <c r="J101" s="2">
        <f t="shared" ref="J101:J132" si="16">E101*0.59</f>
        <v>0</v>
      </c>
      <c r="K101">
        <f t="shared" si="14"/>
        <v>101.288</v>
      </c>
      <c r="O101" s="4">
        <v>37292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>
        <f t="shared" si="11"/>
        <v>0</v>
      </c>
      <c r="V101">
        <f t="shared" si="12"/>
        <v>0</v>
      </c>
      <c r="W101">
        <f t="shared" si="13"/>
        <v>0</v>
      </c>
    </row>
    <row r="102" spans="1:23" x14ac:dyDescent="0.2">
      <c r="A102" s="4">
        <v>37293</v>
      </c>
      <c r="B102" s="2">
        <v>569.6</v>
      </c>
      <c r="C102" s="2">
        <v>0</v>
      </c>
      <c r="D102" s="2">
        <v>501.3</v>
      </c>
      <c r="E102" s="2">
        <v>0</v>
      </c>
      <c r="F102" s="2">
        <v>501.3</v>
      </c>
      <c r="G102" s="2"/>
      <c r="H102" s="2"/>
      <c r="I102" s="2">
        <f t="shared" si="15"/>
        <v>441.14400000000001</v>
      </c>
      <c r="J102" s="2">
        <f t="shared" si="16"/>
        <v>0</v>
      </c>
      <c r="K102">
        <f t="shared" si="14"/>
        <v>441.14400000000001</v>
      </c>
      <c r="O102" s="4">
        <v>37293</v>
      </c>
      <c r="P102" s="2">
        <v>21</v>
      </c>
      <c r="Q102" s="2">
        <v>0</v>
      </c>
      <c r="R102" s="2">
        <v>18.5</v>
      </c>
      <c r="S102" s="2">
        <v>0</v>
      </c>
      <c r="T102" s="2">
        <v>18.5</v>
      </c>
      <c r="U102">
        <f t="shared" si="11"/>
        <v>16.28</v>
      </c>
      <c r="V102">
        <f t="shared" si="12"/>
        <v>0</v>
      </c>
      <c r="W102">
        <f t="shared" si="13"/>
        <v>16.28</v>
      </c>
    </row>
    <row r="103" spans="1:23" x14ac:dyDescent="0.2">
      <c r="A103" s="4">
        <v>37294</v>
      </c>
      <c r="B103" s="2">
        <v>560.1</v>
      </c>
      <c r="C103" s="2">
        <v>0</v>
      </c>
      <c r="D103" s="2">
        <v>492.9</v>
      </c>
      <c r="E103" s="2">
        <v>0</v>
      </c>
      <c r="F103" s="2">
        <v>492.9</v>
      </c>
      <c r="G103" s="2"/>
      <c r="H103" s="2"/>
      <c r="I103" s="2">
        <f t="shared" si="15"/>
        <v>433.75200000000001</v>
      </c>
      <c r="J103" s="2">
        <f t="shared" si="16"/>
        <v>0</v>
      </c>
      <c r="K103">
        <f t="shared" si="14"/>
        <v>433.75200000000001</v>
      </c>
      <c r="O103" s="4">
        <v>37294</v>
      </c>
      <c r="P103" s="2">
        <v>15.5</v>
      </c>
      <c r="Q103" s="2">
        <v>0</v>
      </c>
      <c r="R103" s="2">
        <v>13.6</v>
      </c>
      <c r="S103" s="2">
        <v>0</v>
      </c>
      <c r="T103" s="2">
        <v>13.6</v>
      </c>
      <c r="U103">
        <f t="shared" si="11"/>
        <v>11.968</v>
      </c>
      <c r="V103">
        <f t="shared" si="12"/>
        <v>0</v>
      </c>
      <c r="W103">
        <f t="shared" si="13"/>
        <v>11.968</v>
      </c>
    </row>
    <row r="104" spans="1:23" x14ac:dyDescent="0.2">
      <c r="A104" s="4">
        <v>37295</v>
      </c>
      <c r="B104" s="2">
        <v>326.10000000000002</v>
      </c>
      <c r="C104" s="2">
        <v>0</v>
      </c>
      <c r="D104" s="2">
        <v>286.89999999999998</v>
      </c>
      <c r="E104" s="2">
        <v>0</v>
      </c>
      <c r="F104" s="2">
        <v>286.89999999999998</v>
      </c>
      <c r="G104" s="2"/>
      <c r="H104" s="2"/>
      <c r="I104" s="2">
        <f t="shared" si="15"/>
        <v>252.47199999999998</v>
      </c>
      <c r="J104" s="2">
        <f t="shared" si="16"/>
        <v>0</v>
      </c>
      <c r="K104">
        <f t="shared" si="14"/>
        <v>252.47199999999998</v>
      </c>
      <c r="O104" s="4">
        <v>37295</v>
      </c>
      <c r="P104" s="2">
        <v>75</v>
      </c>
      <c r="Q104" s="2">
        <v>0</v>
      </c>
      <c r="R104" s="2">
        <v>66</v>
      </c>
      <c r="S104" s="2">
        <v>0</v>
      </c>
      <c r="T104" s="2">
        <v>66</v>
      </c>
      <c r="U104">
        <f t="shared" si="11"/>
        <v>58.08</v>
      </c>
      <c r="V104">
        <f t="shared" si="12"/>
        <v>0</v>
      </c>
      <c r="W104">
        <f t="shared" si="13"/>
        <v>58.08</v>
      </c>
    </row>
    <row r="105" spans="1:23" x14ac:dyDescent="0.2">
      <c r="A105" s="4">
        <v>37296</v>
      </c>
      <c r="B105" s="2">
        <v>392.1</v>
      </c>
      <c r="C105" s="2">
        <v>0</v>
      </c>
      <c r="D105" s="2">
        <v>345</v>
      </c>
      <c r="E105" s="2">
        <v>0</v>
      </c>
      <c r="F105" s="2">
        <v>345</v>
      </c>
      <c r="G105" s="2"/>
      <c r="H105" s="2"/>
      <c r="I105" s="2">
        <f t="shared" si="15"/>
        <v>303.60000000000002</v>
      </c>
      <c r="J105" s="2">
        <f t="shared" si="16"/>
        <v>0</v>
      </c>
      <c r="K105">
        <f t="shared" si="14"/>
        <v>303.60000000000002</v>
      </c>
      <c r="O105" s="4">
        <v>37296</v>
      </c>
      <c r="P105" s="2">
        <v>33</v>
      </c>
      <c r="Q105" s="2">
        <v>0</v>
      </c>
      <c r="R105" s="2">
        <v>29</v>
      </c>
      <c r="S105" s="2">
        <v>0</v>
      </c>
      <c r="T105" s="2">
        <v>29</v>
      </c>
      <c r="U105">
        <f t="shared" si="11"/>
        <v>25.52</v>
      </c>
      <c r="V105">
        <f t="shared" si="12"/>
        <v>0</v>
      </c>
      <c r="W105">
        <f t="shared" si="13"/>
        <v>25.52</v>
      </c>
    </row>
    <row r="106" spans="1:23" x14ac:dyDescent="0.2">
      <c r="A106" s="4">
        <v>37297</v>
      </c>
      <c r="B106" s="2">
        <v>659.3</v>
      </c>
      <c r="C106" s="2">
        <v>414</v>
      </c>
      <c r="D106" s="2">
        <v>580.1</v>
      </c>
      <c r="E106" s="2">
        <v>244.3</v>
      </c>
      <c r="F106" s="2">
        <v>824.4</v>
      </c>
      <c r="G106" s="2"/>
      <c r="H106" s="2"/>
      <c r="I106" s="2">
        <f t="shared" si="15"/>
        <v>510.488</v>
      </c>
      <c r="J106" s="2">
        <f t="shared" si="16"/>
        <v>144.137</v>
      </c>
      <c r="K106">
        <f t="shared" si="14"/>
        <v>654.625</v>
      </c>
      <c r="O106" s="4">
        <v>37297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>
        <f t="shared" si="11"/>
        <v>0</v>
      </c>
      <c r="V106">
        <f t="shared" si="12"/>
        <v>0</v>
      </c>
      <c r="W106">
        <f t="shared" si="13"/>
        <v>0</v>
      </c>
    </row>
    <row r="107" spans="1:23" x14ac:dyDescent="0.2">
      <c r="A107" s="4">
        <v>37298</v>
      </c>
      <c r="B107" s="2">
        <v>255.7</v>
      </c>
      <c r="C107" s="2">
        <v>0</v>
      </c>
      <c r="D107" s="2">
        <v>225</v>
      </c>
      <c r="E107" s="2">
        <v>0</v>
      </c>
      <c r="F107" s="2">
        <v>225</v>
      </c>
      <c r="G107" s="2"/>
      <c r="H107" s="2"/>
      <c r="I107" s="2">
        <f t="shared" si="15"/>
        <v>198</v>
      </c>
      <c r="J107" s="2">
        <f t="shared" si="16"/>
        <v>0</v>
      </c>
      <c r="K107">
        <f t="shared" si="14"/>
        <v>198</v>
      </c>
      <c r="O107" s="4">
        <v>37298</v>
      </c>
      <c r="P107" s="2">
        <v>5</v>
      </c>
      <c r="Q107" s="2">
        <v>0</v>
      </c>
      <c r="R107" s="2">
        <v>4.4000000000000004</v>
      </c>
      <c r="S107" s="2">
        <v>0</v>
      </c>
      <c r="T107" s="2">
        <v>4.4000000000000004</v>
      </c>
      <c r="U107">
        <f t="shared" si="11"/>
        <v>3.8720000000000003</v>
      </c>
      <c r="V107">
        <f t="shared" si="12"/>
        <v>0</v>
      </c>
      <c r="W107">
        <f t="shared" si="13"/>
        <v>3.8720000000000003</v>
      </c>
    </row>
    <row r="108" spans="1:23" x14ac:dyDescent="0.2">
      <c r="A108" s="4">
        <v>37299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/>
      <c r="H108" s="2"/>
      <c r="I108" s="2">
        <f t="shared" si="15"/>
        <v>0</v>
      </c>
      <c r="J108" s="2">
        <f t="shared" si="16"/>
        <v>0</v>
      </c>
      <c r="K108">
        <f t="shared" si="14"/>
        <v>0</v>
      </c>
      <c r="O108" s="4">
        <v>37299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>
        <f t="shared" si="11"/>
        <v>0</v>
      </c>
      <c r="V108">
        <f t="shared" si="12"/>
        <v>0</v>
      </c>
      <c r="W108">
        <f t="shared" si="13"/>
        <v>0</v>
      </c>
    </row>
    <row r="109" spans="1:23" x14ac:dyDescent="0.2">
      <c r="A109" s="4">
        <v>37300</v>
      </c>
      <c r="B109" s="2">
        <v>191.4</v>
      </c>
      <c r="C109" s="2">
        <v>0</v>
      </c>
      <c r="D109" s="2">
        <v>168.4</v>
      </c>
      <c r="E109" s="2">
        <v>0</v>
      </c>
      <c r="F109" s="2">
        <v>168.4</v>
      </c>
      <c r="G109" s="2"/>
      <c r="H109" s="2"/>
      <c r="I109" s="2">
        <f t="shared" si="15"/>
        <v>148.19200000000001</v>
      </c>
      <c r="J109" s="2">
        <f t="shared" si="16"/>
        <v>0</v>
      </c>
      <c r="K109">
        <f t="shared" si="14"/>
        <v>148.19200000000001</v>
      </c>
      <c r="O109" s="4">
        <v>37300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>
        <f t="shared" si="11"/>
        <v>0</v>
      </c>
      <c r="V109">
        <f t="shared" si="12"/>
        <v>0</v>
      </c>
      <c r="W109">
        <f t="shared" si="13"/>
        <v>0</v>
      </c>
    </row>
    <row r="110" spans="1:23" x14ac:dyDescent="0.2">
      <c r="A110" s="4">
        <v>37301</v>
      </c>
      <c r="B110" s="2">
        <v>35</v>
      </c>
      <c r="C110" s="2">
        <v>0</v>
      </c>
      <c r="D110" s="2">
        <v>30.8</v>
      </c>
      <c r="E110" s="2">
        <v>0</v>
      </c>
      <c r="F110" s="2">
        <v>30.8</v>
      </c>
      <c r="G110" s="2"/>
      <c r="H110" s="2"/>
      <c r="I110" s="2">
        <f t="shared" si="15"/>
        <v>27.103999999999999</v>
      </c>
      <c r="J110" s="2">
        <f t="shared" si="16"/>
        <v>0</v>
      </c>
      <c r="K110">
        <f t="shared" si="14"/>
        <v>27.103999999999999</v>
      </c>
      <c r="O110" s="4">
        <v>37301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>
        <f t="shared" si="11"/>
        <v>0</v>
      </c>
      <c r="V110">
        <f t="shared" si="12"/>
        <v>0</v>
      </c>
      <c r="W110">
        <f t="shared" si="13"/>
        <v>0</v>
      </c>
    </row>
    <row r="111" spans="1:23" x14ac:dyDescent="0.2">
      <c r="A111" s="4">
        <v>37302</v>
      </c>
      <c r="B111" s="2">
        <v>95</v>
      </c>
      <c r="C111" s="2">
        <v>20</v>
      </c>
      <c r="D111" s="2">
        <v>83.6</v>
      </c>
      <c r="E111" s="2">
        <v>11.8</v>
      </c>
      <c r="F111" s="2">
        <v>95.4</v>
      </c>
      <c r="G111" s="2"/>
      <c r="H111" s="2"/>
      <c r="I111" s="2">
        <f t="shared" si="15"/>
        <v>73.567999999999998</v>
      </c>
      <c r="J111" s="2">
        <f t="shared" si="16"/>
        <v>6.9619999999999997</v>
      </c>
      <c r="K111">
        <f t="shared" si="14"/>
        <v>80.53</v>
      </c>
      <c r="O111" s="4">
        <v>37302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>
        <f t="shared" si="11"/>
        <v>0</v>
      </c>
      <c r="V111">
        <f t="shared" si="12"/>
        <v>0</v>
      </c>
      <c r="W111">
        <f t="shared" si="13"/>
        <v>0</v>
      </c>
    </row>
    <row r="112" spans="1:23" x14ac:dyDescent="0.2">
      <c r="A112" s="4">
        <v>37303</v>
      </c>
      <c r="B112" s="2">
        <v>74.5</v>
      </c>
      <c r="C112" s="2">
        <v>0</v>
      </c>
      <c r="D112" s="2">
        <v>65.599999999999994</v>
      </c>
      <c r="E112" s="2">
        <v>0</v>
      </c>
      <c r="F112" s="2">
        <v>65.599999999999994</v>
      </c>
      <c r="G112" s="2"/>
      <c r="H112" s="2"/>
      <c r="I112" s="2">
        <f t="shared" si="15"/>
        <v>57.727999999999994</v>
      </c>
      <c r="J112" s="2">
        <f t="shared" si="16"/>
        <v>0</v>
      </c>
      <c r="K112">
        <f t="shared" si="14"/>
        <v>57.727999999999994</v>
      </c>
      <c r="O112" s="4">
        <v>37303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>
        <f t="shared" si="11"/>
        <v>0</v>
      </c>
      <c r="V112">
        <f t="shared" si="12"/>
        <v>0</v>
      </c>
      <c r="W112">
        <f t="shared" si="13"/>
        <v>0</v>
      </c>
    </row>
    <row r="113" spans="1:23" x14ac:dyDescent="0.2">
      <c r="A113" s="4">
        <v>37304</v>
      </c>
      <c r="B113" s="2">
        <v>225.5</v>
      </c>
      <c r="C113" s="2">
        <v>0</v>
      </c>
      <c r="D113" s="2">
        <v>198.5</v>
      </c>
      <c r="E113" s="2">
        <v>0</v>
      </c>
      <c r="F113" s="2">
        <v>198.5</v>
      </c>
      <c r="G113" s="2"/>
      <c r="H113" s="2"/>
      <c r="I113" s="2">
        <f t="shared" si="15"/>
        <v>174.68</v>
      </c>
      <c r="J113" s="2">
        <f t="shared" si="16"/>
        <v>0</v>
      </c>
      <c r="K113">
        <f t="shared" si="14"/>
        <v>174.68</v>
      </c>
      <c r="O113" s="4">
        <v>37304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>
        <f t="shared" si="11"/>
        <v>0</v>
      </c>
      <c r="V113">
        <f t="shared" si="12"/>
        <v>0</v>
      </c>
      <c r="W113">
        <f t="shared" si="13"/>
        <v>0</v>
      </c>
    </row>
    <row r="114" spans="1:23" x14ac:dyDescent="0.2">
      <c r="A114" s="4">
        <v>37305</v>
      </c>
      <c r="B114" s="2">
        <v>383.6</v>
      </c>
      <c r="C114" s="2">
        <v>0</v>
      </c>
      <c r="D114" s="2">
        <v>337.6</v>
      </c>
      <c r="E114" s="2">
        <v>0</v>
      </c>
      <c r="F114" s="2">
        <v>337.6</v>
      </c>
      <c r="G114" s="2"/>
      <c r="H114" s="2"/>
      <c r="I114" s="2">
        <f t="shared" si="15"/>
        <v>297.08800000000002</v>
      </c>
      <c r="J114" s="2">
        <f t="shared" si="16"/>
        <v>0</v>
      </c>
      <c r="K114">
        <f t="shared" si="14"/>
        <v>297.08800000000002</v>
      </c>
      <c r="O114" s="4">
        <v>37305</v>
      </c>
      <c r="P114" s="2">
        <v>5</v>
      </c>
      <c r="Q114" s="2">
        <v>0</v>
      </c>
      <c r="R114" s="2">
        <v>4.4000000000000004</v>
      </c>
      <c r="S114" s="2">
        <v>0</v>
      </c>
      <c r="T114" s="2">
        <v>4.4000000000000004</v>
      </c>
      <c r="U114">
        <f t="shared" si="11"/>
        <v>3.8720000000000003</v>
      </c>
      <c r="V114">
        <f t="shared" si="12"/>
        <v>0</v>
      </c>
      <c r="W114">
        <f t="shared" si="13"/>
        <v>3.8720000000000003</v>
      </c>
    </row>
    <row r="115" spans="1:23" x14ac:dyDescent="0.2">
      <c r="A115" s="4">
        <v>37306</v>
      </c>
      <c r="B115" s="2">
        <v>168.7</v>
      </c>
      <c r="C115" s="2">
        <v>34.700000000000003</v>
      </c>
      <c r="D115" s="2">
        <v>148.5</v>
      </c>
      <c r="E115" s="2">
        <v>20.5</v>
      </c>
      <c r="F115" s="2">
        <v>168.9</v>
      </c>
      <c r="G115" s="2"/>
      <c r="H115" s="2"/>
      <c r="I115" s="2">
        <f t="shared" si="15"/>
        <v>130.68</v>
      </c>
      <c r="J115" s="2">
        <f t="shared" si="16"/>
        <v>12.094999999999999</v>
      </c>
      <c r="K115">
        <f t="shared" si="14"/>
        <v>142.77500000000001</v>
      </c>
      <c r="O115" s="4">
        <v>37306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>
        <f t="shared" si="11"/>
        <v>0</v>
      </c>
      <c r="V115">
        <f t="shared" si="12"/>
        <v>0</v>
      </c>
      <c r="W115">
        <f t="shared" si="13"/>
        <v>0</v>
      </c>
    </row>
    <row r="116" spans="1:23" x14ac:dyDescent="0.2">
      <c r="A116" s="4">
        <v>37307</v>
      </c>
      <c r="B116" s="2">
        <v>349.8</v>
      </c>
      <c r="C116" s="2">
        <v>94.6</v>
      </c>
      <c r="D116" s="2">
        <v>307.8</v>
      </c>
      <c r="E116" s="2">
        <v>55.8</v>
      </c>
      <c r="F116" s="2">
        <v>363.6</v>
      </c>
      <c r="G116" s="2"/>
      <c r="H116" s="2"/>
      <c r="I116" s="2">
        <f t="shared" si="15"/>
        <v>270.86400000000003</v>
      </c>
      <c r="J116" s="2">
        <f t="shared" si="16"/>
        <v>32.921999999999997</v>
      </c>
      <c r="K116">
        <f t="shared" si="14"/>
        <v>303.78600000000006</v>
      </c>
      <c r="O116" s="4">
        <v>37307</v>
      </c>
      <c r="P116" s="2">
        <v>135</v>
      </c>
      <c r="Q116" s="2">
        <v>120</v>
      </c>
      <c r="R116" s="2">
        <v>118.8</v>
      </c>
      <c r="S116" s="2">
        <v>70.8</v>
      </c>
      <c r="T116" s="2">
        <v>189.6</v>
      </c>
      <c r="U116">
        <f t="shared" si="11"/>
        <v>104.544</v>
      </c>
      <c r="V116">
        <f t="shared" si="12"/>
        <v>41.771999999999998</v>
      </c>
      <c r="W116">
        <f t="shared" si="13"/>
        <v>146.316</v>
      </c>
    </row>
    <row r="117" spans="1:23" x14ac:dyDescent="0.2">
      <c r="A117" s="4">
        <v>37308</v>
      </c>
      <c r="B117" s="5">
        <v>4905</v>
      </c>
      <c r="C117" s="2">
        <v>538.29999999999995</v>
      </c>
      <c r="D117" s="5">
        <v>4316.3999999999996</v>
      </c>
      <c r="E117" s="2">
        <v>317.60000000000002</v>
      </c>
      <c r="F117" s="5">
        <v>4633.8999999999996</v>
      </c>
      <c r="G117" s="5"/>
      <c r="H117" s="5"/>
      <c r="I117" s="2">
        <f t="shared" si="15"/>
        <v>3798.4319999999998</v>
      </c>
      <c r="J117" s="2">
        <f t="shared" si="16"/>
        <v>187.38400000000001</v>
      </c>
      <c r="K117">
        <f t="shared" si="14"/>
        <v>3985.8159999999998</v>
      </c>
      <c r="O117" s="4">
        <v>37308</v>
      </c>
      <c r="P117" s="2">
        <v>644</v>
      </c>
      <c r="Q117" s="2">
        <v>20</v>
      </c>
      <c r="R117" s="2">
        <v>566.70000000000005</v>
      </c>
      <c r="S117" s="2">
        <v>11.8</v>
      </c>
      <c r="T117" s="2">
        <v>578.5</v>
      </c>
      <c r="U117">
        <f t="shared" si="11"/>
        <v>498.69600000000003</v>
      </c>
      <c r="V117">
        <f t="shared" si="12"/>
        <v>6.9619999999999997</v>
      </c>
      <c r="W117">
        <f t="shared" si="13"/>
        <v>505.65800000000002</v>
      </c>
    </row>
    <row r="118" spans="1:23" x14ac:dyDescent="0.2">
      <c r="A118" s="4">
        <v>37309</v>
      </c>
      <c r="B118" s="2">
        <v>334.1</v>
      </c>
      <c r="C118" s="2">
        <v>30</v>
      </c>
      <c r="D118" s="2">
        <v>294</v>
      </c>
      <c r="E118" s="2">
        <v>17.7</v>
      </c>
      <c r="F118" s="2">
        <v>311.7</v>
      </c>
      <c r="G118" s="2"/>
      <c r="H118" s="2"/>
      <c r="I118" s="2">
        <f t="shared" si="15"/>
        <v>258.72000000000003</v>
      </c>
      <c r="J118" s="2">
        <f t="shared" si="16"/>
        <v>10.443</v>
      </c>
      <c r="K118">
        <f t="shared" si="14"/>
        <v>269.16300000000001</v>
      </c>
      <c r="O118" s="4">
        <v>37309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>
        <f t="shared" si="11"/>
        <v>0</v>
      </c>
      <c r="V118">
        <f t="shared" si="12"/>
        <v>0</v>
      </c>
      <c r="W118">
        <f t="shared" si="13"/>
        <v>0</v>
      </c>
    </row>
    <row r="119" spans="1:23" x14ac:dyDescent="0.2">
      <c r="A119" s="4">
        <v>37310</v>
      </c>
      <c r="B119" s="2">
        <v>513</v>
      </c>
      <c r="C119" s="2">
        <v>0</v>
      </c>
      <c r="D119" s="2">
        <v>451.5</v>
      </c>
      <c r="E119" s="2">
        <v>0</v>
      </c>
      <c r="F119" s="2">
        <v>451.5</v>
      </c>
      <c r="G119" s="2"/>
      <c r="H119" s="2"/>
      <c r="I119" s="2">
        <f t="shared" si="15"/>
        <v>397.32</v>
      </c>
      <c r="J119" s="2">
        <f t="shared" si="16"/>
        <v>0</v>
      </c>
      <c r="K119">
        <f t="shared" si="14"/>
        <v>397.32</v>
      </c>
      <c r="O119" s="4">
        <v>37310</v>
      </c>
      <c r="P119" s="2">
        <v>6</v>
      </c>
      <c r="Q119" s="2">
        <v>0</v>
      </c>
      <c r="R119" s="2">
        <v>5.3</v>
      </c>
      <c r="S119" s="2">
        <v>0</v>
      </c>
      <c r="T119" s="2">
        <v>5.3</v>
      </c>
      <c r="U119">
        <f t="shared" si="11"/>
        <v>4.6639999999999997</v>
      </c>
      <c r="V119">
        <f t="shared" si="12"/>
        <v>0</v>
      </c>
      <c r="W119">
        <f t="shared" si="13"/>
        <v>4.6639999999999997</v>
      </c>
    </row>
    <row r="120" spans="1:23" x14ac:dyDescent="0.2">
      <c r="A120" s="4">
        <v>37311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/>
      <c r="H120" s="2"/>
      <c r="I120" s="2">
        <f t="shared" si="15"/>
        <v>0</v>
      </c>
      <c r="J120" s="2">
        <f t="shared" si="16"/>
        <v>0</v>
      </c>
      <c r="K120">
        <f t="shared" si="14"/>
        <v>0</v>
      </c>
      <c r="O120" s="4">
        <v>37311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>
        <f t="shared" si="11"/>
        <v>0</v>
      </c>
      <c r="V120">
        <f t="shared" si="12"/>
        <v>0</v>
      </c>
      <c r="W120">
        <f t="shared" si="13"/>
        <v>0</v>
      </c>
    </row>
    <row r="121" spans="1:23" x14ac:dyDescent="0.2">
      <c r="A121" s="4">
        <v>37312</v>
      </c>
      <c r="B121" s="2">
        <v>718.1</v>
      </c>
      <c r="C121" s="2">
        <v>8</v>
      </c>
      <c r="D121" s="2">
        <v>631.9</v>
      </c>
      <c r="E121" s="2">
        <v>4.7</v>
      </c>
      <c r="F121" s="2">
        <v>636.70000000000005</v>
      </c>
      <c r="G121" s="2"/>
      <c r="H121" s="2"/>
      <c r="I121" s="2">
        <f t="shared" si="15"/>
        <v>556.072</v>
      </c>
      <c r="J121" s="2">
        <f t="shared" si="16"/>
        <v>2.7730000000000001</v>
      </c>
      <c r="K121">
        <f t="shared" si="14"/>
        <v>558.84500000000003</v>
      </c>
      <c r="O121" s="4">
        <v>37312</v>
      </c>
      <c r="P121" s="2">
        <v>35</v>
      </c>
      <c r="Q121" s="2">
        <v>0</v>
      </c>
      <c r="R121" s="2">
        <v>30.8</v>
      </c>
      <c r="S121" s="2">
        <v>0</v>
      </c>
      <c r="T121" s="2">
        <v>30.8</v>
      </c>
      <c r="U121">
        <f t="shared" si="11"/>
        <v>27.103999999999999</v>
      </c>
      <c r="V121">
        <f t="shared" si="12"/>
        <v>0</v>
      </c>
      <c r="W121">
        <f t="shared" si="13"/>
        <v>27.103999999999999</v>
      </c>
    </row>
    <row r="122" spans="1:23" x14ac:dyDescent="0.2">
      <c r="A122" s="4">
        <v>37313</v>
      </c>
      <c r="B122" s="5">
        <v>2851.6</v>
      </c>
      <c r="C122" s="2">
        <v>726.3</v>
      </c>
      <c r="D122" s="5">
        <v>2509.4</v>
      </c>
      <c r="E122" s="2">
        <v>428.5</v>
      </c>
      <c r="F122" s="5">
        <v>2937.9</v>
      </c>
      <c r="G122" s="5"/>
      <c r="H122" s="5"/>
      <c r="I122" s="2">
        <f t="shared" si="15"/>
        <v>2208.2719999999999</v>
      </c>
      <c r="J122" s="2">
        <f t="shared" si="16"/>
        <v>252.815</v>
      </c>
      <c r="K122">
        <f t="shared" si="14"/>
        <v>2461.087</v>
      </c>
      <c r="O122" s="4">
        <v>37313</v>
      </c>
      <c r="P122" s="2">
        <v>330</v>
      </c>
      <c r="Q122" s="2">
        <v>160</v>
      </c>
      <c r="R122" s="2">
        <v>290.39999999999998</v>
      </c>
      <c r="S122" s="2">
        <v>94.4</v>
      </c>
      <c r="T122" s="2">
        <v>384.8</v>
      </c>
      <c r="U122">
        <f t="shared" si="11"/>
        <v>255.55199999999999</v>
      </c>
      <c r="V122">
        <f t="shared" si="12"/>
        <v>55.695999999999998</v>
      </c>
      <c r="W122">
        <f t="shared" si="13"/>
        <v>311.24799999999999</v>
      </c>
    </row>
    <row r="123" spans="1:23" x14ac:dyDescent="0.2">
      <c r="A123" s="4">
        <v>37314</v>
      </c>
      <c r="B123" s="5">
        <v>1040.9000000000001</v>
      </c>
      <c r="C123" s="2">
        <v>21</v>
      </c>
      <c r="D123" s="2">
        <v>916</v>
      </c>
      <c r="E123" s="2">
        <v>12.4</v>
      </c>
      <c r="F123" s="2">
        <v>928.4</v>
      </c>
      <c r="G123" s="2"/>
      <c r="H123" s="2"/>
      <c r="I123" s="2">
        <f t="shared" si="15"/>
        <v>806.08</v>
      </c>
      <c r="J123" s="2">
        <f t="shared" si="16"/>
        <v>7.3159999999999998</v>
      </c>
      <c r="K123">
        <f t="shared" si="14"/>
        <v>813.39600000000007</v>
      </c>
      <c r="O123" s="4">
        <v>37314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>
        <f t="shared" si="11"/>
        <v>0</v>
      </c>
      <c r="V123">
        <f t="shared" si="12"/>
        <v>0</v>
      </c>
      <c r="W123">
        <f t="shared" si="13"/>
        <v>0</v>
      </c>
    </row>
    <row r="124" spans="1:23" x14ac:dyDescent="0.2">
      <c r="A124" s="4">
        <v>37315</v>
      </c>
      <c r="B124" s="2">
        <v>392.2</v>
      </c>
      <c r="C124" s="2">
        <v>0</v>
      </c>
      <c r="D124" s="2">
        <v>345.1</v>
      </c>
      <c r="E124" s="2">
        <v>0</v>
      </c>
      <c r="F124" s="2">
        <v>345.1</v>
      </c>
      <c r="G124" s="2"/>
      <c r="H124" s="2"/>
      <c r="I124" s="2">
        <f t="shared" si="15"/>
        <v>303.68800000000005</v>
      </c>
      <c r="J124" s="2">
        <f t="shared" si="16"/>
        <v>0</v>
      </c>
      <c r="K124">
        <f t="shared" si="14"/>
        <v>303.68800000000005</v>
      </c>
      <c r="O124" s="4">
        <v>37315</v>
      </c>
      <c r="P124" s="2">
        <v>100</v>
      </c>
      <c r="Q124" s="2">
        <v>90</v>
      </c>
      <c r="R124" s="2">
        <v>88</v>
      </c>
      <c r="S124" s="2">
        <v>53.1</v>
      </c>
      <c r="T124" s="2">
        <v>141.1</v>
      </c>
      <c r="U124">
        <f t="shared" si="11"/>
        <v>77.44</v>
      </c>
      <c r="V124">
        <f t="shared" si="12"/>
        <v>31.329000000000001</v>
      </c>
      <c r="W124">
        <f t="shared" si="13"/>
        <v>108.76900000000001</v>
      </c>
    </row>
    <row r="125" spans="1:23" x14ac:dyDescent="0.2">
      <c r="A125" s="4">
        <v>37316</v>
      </c>
      <c r="B125" s="2">
        <v>659.6</v>
      </c>
      <c r="C125" s="2">
        <v>523.20000000000005</v>
      </c>
      <c r="D125" s="2">
        <v>580.5</v>
      </c>
      <c r="E125" s="2">
        <v>308.7</v>
      </c>
      <c r="F125" s="2">
        <v>889.1</v>
      </c>
      <c r="G125" s="2"/>
      <c r="H125" s="2"/>
      <c r="I125" s="2">
        <f t="shared" si="15"/>
        <v>510.84</v>
      </c>
      <c r="J125" s="2">
        <f t="shared" si="16"/>
        <v>182.13299999999998</v>
      </c>
      <c r="K125">
        <f t="shared" si="14"/>
        <v>692.97299999999996</v>
      </c>
      <c r="O125" s="4">
        <v>37316</v>
      </c>
      <c r="P125" s="2">
        <v>405</v>
      </c>
      <c r="Q125" s="2">
        <v>250</v>
      </c>
      <c r="R125" s="2">
        <v>356.4</v>
      </c>
      <c r="S125" s="2">
        <v>147.5</v>
      </c>
      <c r="T125" s="2">
        <v>503.9</v>
      </c>
      <c r="U125">
        <f t="shared" si="11"/>
        <v>313.63200000000001</v>
      </c>
      <c r="V125">
        <f t="shared" si="12"/>
        <v>87.024999999999991</v>
      </c>
      <c r="W125">
        <f t="shared" si="13"/>
        <v>400.65699999999998</v>
      </c>
    </row>
    <row r="126" spans="1:23" x14ac:dyDescent="0.2">
      <c r="A126" s="4">
        <v>37317</v>
      </c>
      <c r="B126" s="5">
        <v>10821.1</v>
      </c>
      <c r="C126" s="5">
        <v>2675</v>
      </c>
      <c r="D126" s="5">
        <v>9522.6</v>
      </c>
      <c r="E126" s="5">
        <v>1578.2</v>
      </c>
      <c r="F126" s="5">
        <v>11100.8</v>
      </c>
      <c r="G126" s="5"/>
      <c r="H126" s="5"/>
      <c r="I126" s="2">
        <f t="shared" si="15"/>
        <v>8379.8880000000008</v>
      </c>
      <c r="J126" s="2">
        <f t="shared" si="16"/>
        <v>931.13800000000003</v>
      </c>
      <c r="K126">
        <f t="shared" si="14"/>
        <v>9311.0260000000017</v>
      </c>
      <c r="O126" s="4">
        <v>37317</v>
      </c>
      <c r="P126" s="2">
        <v>54</v>
      </c>
      <c r="Q126" s="2">
        <v>0</v>
      </c>
      <c r="R126" s="2">
        <v>47.5</v>
      </c>
      <c r="S126" s="2">
        <v>0</v>
      </c>
      <c r="T126" s="2">
        <v>47.5</v>
      </c>
      <c r="U126">
        <f t="shared" si="11"/>
        <v>41.8</v>
      </c>
      <c r="V126">
        <f t="shared" si="12"/>
        <v>0</v>
      </c>
      <c r="W126">
        <f t="shared" si="13"/>
        <v>41.8</v>
      </c>
    </row>
    <row r="127" spans="1:23" x14ac:dyDescent="0.2">
      <c r="A127" s="4">
        <v>37318</v>
      </c>
      <c r="B127" s="5">
        <v>3200.7</v>
      </c>
      <c r="C127" s="2">
        <v>0</v>
      </c>
      <c r="D127" s="5">
        <v>2816.6</v>
      </c>
      <c r="E127" s="2">
        <v>0</v>
      </c>
      <c r="F127" s="5">
        <v>2816.6</v>
      </c>
      <c r="G127" s="5"/>
      <c r="H127" s="5"/>
      <c r="I127" s="2">
        <f t="shared" si="15"/>
        <v>2478.6079999999997</v>
      </c>
      <c r="J127" s="2">
        <f t="shared" si="16"/>
        <v>0</v>
      </c>
      <c r="K127">
        <f t="shared" si="14"/>
        <v>2478.6079999999997</v>
      </c>
      <c r="O127" s="4">
        <v>37318</v>
      </c>
      <c r="P127" s="2">
        <v>50</v>
      </c>
      <c r="Q127" s="2">
        <v>0</v>
      </c>
      <c r="R127" s="2">
        <v>44</v>
      </c>
      <c r="S127" s="2">
        <v>0</v>
      </c>
      <c r="T127" s="2">
        <v>44</v>
      </c>
      <c r="U127">
        <f t="shared" si="11"/>
        <v>38.72</v>
      </c>
      <c r="V127">
        <f t="shared" si="12"/>
        <v>0</v>
      </c>
      <c r="W127">
        <f t="shared" si="13"/>
        <v>38.72</v>
      </c>
    </row>
    <row r="128" spans="1:23" x14ac:dyDescent="0.2">
      <c r="A128" s="4">
        <v>37319</v>
      </c>
      <c r="B128" s="5">
        <v>2045.1</v>
      </c>
      <c r="C128" s="2">
        <v>135.19999999999999</v>
      </c>
      <c r="D128" s="5">
        <v>1799.6</v>
      </c>
      <c r="E128" s="2">
        <v>79.8</v>
      </c>
      <c r="F128" s="5">
        <v>1879.4</v>
      </c>
      <c r="G128" s="5"/>
      <c r="H128" s="5"/>
      <c r="I128" s="2">
        <f t="shared" si="15"/>
        <v>1583.6479999999999</v>
      </c>
      <c r="J128" s="2">
        <f t="shared" si="16"/>
        <v>47.081999999999994</v>
      </c>
      <c r="K128">
        <f t="shared" si="14"/>
        <v>1630.73</v>
      </c>
      <c r="O128" s="4">
        <v>37319</v>
      </c>
      <c r="P128" s="5">
        <v>1516.5</v>
      </c>
      <c r="Q128" s="2">
        <v>0</v>
      </c>
      <c r="R128" s="5">
        <v>1334.5</v>
      </c>
      <c r="S128" s="2">
        <v>0</v>
      </c>
      <c r="T128" s="5">
        <v>1334.5</v>
      </c>
      <c r="U128">
        <f t="shared" si="11"/>
        <v>1174.3599999999999</v>
      </c>
      <c r="V128">
        <f t="shared" si="12"/>
        <v>0</v>
      </c>
      <c r="W128">
        <f t="shared" si="13"/>
        <v>1174.3599999999999</v>
      </c>
    </row>
    <row r="129" spans="1:23" x14ac:dyDescent="0.2">
      <c r="A129" s="4">
        <v>37320</v>
      </c>
      <c r="B129" s="5">
        <v>2965.8</v>
      </c>
      <c r="C129" s="2">
        <v>471.8</v>
      </c>
      <c r="D129" s="5">
        <v>2609.9</v>
      </c>
      <c r="E129" s="2">
        <v>278.3</v>
      </c>
      <c r="F129" s="5">
        <v>2888.2</v>
      </c>
      <c r="G129" s="5"/>
      <c r="H129" s="5"/>
      <c r="I129" s="2">
        <f t="shared" si="15"/>
        <v>2296.712</v>
      </c>
      <c r="J129" s="2">
        <f t="shared" si="16"/>
        <v>164.197</v>
      </c>
      <c r="K129">
        <f t="shared" si="14"/>
        <v>2460.9090000000001</v>
      </c>
      <c r="O129" s="4">
        <v>37320</v>
      </c>
      <c r="P129" s="2">
        <v>493.3</v>
      </c>
      <c r="Q129" s="2">
        <v>0</v>
      </c>
      <c r="R129" s="2">
        <v>434.1</v>
      </c>
      <c r="S129" s="2">
        <v>0</v>
      </c>
      <c r="T129" s="2">
        <v>434.1</v>
      </c>
      <c r="U129">
        <f t="shared" si="11"/>
        <v>382.00800000000004</v>
      </c>
      <c r="V129">
        <f t="shared" si="12"/>
        <v>0</v>
      </c>
      <c r="W129">
        <f t="shared" si="13"/>
        <v>382.00800000000004</v>
      </c>
    </row>
    <row r="130" spans="1:23" x14ac:dyDescent="0.2">
      <c r="A130" s="4">
        <v>37321</v>
      </c>
      <c r="B130" s="2">
        <v>985.9</v>
      </c>
      <c r="C130" s="2">
        <v>0</v>
      </c>
      <c r="D130" s="2">
        <v>867.6</v>
      </c>
      <c r="E130" s="2">
        <v>0</v>
      </c>
      <c r="F130" s="2">
        <v>867.6</v>
      </c>
      <c r="G130" s="2"/>
      <c r="H130" s="2"/>
      <c r="I130" s="2">
        <f t="shared" si="15"/>
        <v>763.48800000000006</v>
      </c>
      <c r="J130" s="2">
        <f t="shared" si="16"/>
        <v>0</v>
      </c>
      <c r="K130">
        <f t="shared" si="14"/>
        <v>763.48800000000006</v>
      </c>
      <c r="O130" s="4">
        <v>37321</v>
      </c>
      <c r="P130" s="2">
        <v>8.5</v>
      </c>
      <c r="Q130" s="2">
        <v>0</v>
      </c>
      <c r="R130" s="2">
        <v>7.5</v>
      </c>
      <c r="S130" s="2">
        <v>0</v>
      </c>
      <c r="T130" s="2">
        <v>7.5</v>
      </c>
      <c r="U130">
        <f t="shared" si="11"/>
        <v>6.6</v>
      </c>
      <c r="V130">
        <f t="shared" si="12"/>
        <v>0</v>
      </c>
      <c r="W130">
        <f t="shared" si="13"/>
        <v>6.6</v>
      </c>
    </row>
    <row r="131" spans="1:23" x14ac:dyDescent="0.2">
      <c r="A131" s="4">
        <v>37322</v>
      </c>
      <c r="B131" s="2">
        <v>671.5</v>
      </c>
      <c r="C131" s="2">
        <v>0</v>
      </c>
      <c r="D131" s="2">
        <v>590.9</v>
      </c>
      <c r="E131" s="2">
        <v>0</v>
      </c>
      <c r="F131" s="2">
        <v>590.9</v>
      </c>
      <c r="G131" s="2"/>
      <c r="H131" s="2"/>
      <c r="I131" s="2">
        <f t="shared" si="15"/>
        <v>519.99199999999996</v>
      </c>
      <c r="J131" s="2">
        <f t="shared" si="16"/>
        <v>0</v>
      </c>
      <c r="K131">
        <f t="shared" si="14"/>
        <v>519.99199999999996</v>
      </c>
      <c r="O131" s="4">
        <v>37322</v>
      </c>
      <c r="P131" s="2">
        <v>62.5</v>
      </c>
      <c r="Q131" s="2">
        <v>0</v>
      </c>
      <c r="R131" s="2">
        <v>55</v>
      </c>
      <c r="S131" s="2">
        <v>0</v>
      </c>
      <c r="T131" s="2">
        <v>55</v>
      </c>
      <c r="U131">
        <f t="shared" si="11"/>
        <v>48.4</v>
      </c>
      <c r="V131">
        <f t="shared" si="12"/>
        <v>0</v>
      </c>
      <c r="W131">
        <f t="shared" si="13"/>
        <v>48.4</v>
      </c>
    </row>
    <row r="132" spans="1:23" x14ac:dyDescent="0.2">
      <c r="A132" s="4">
        <v>37323</v>
      </c>
      <c r="B132" s="2">
        <v>89.1</v>
      </c>
      <c r="C132" s="2">
        <v>0</v>
      </c>
      <c r="D132" s="2">
        <v>78.400000000000006</v>
      </c>
      <c r="E132" s="2">
        <v>0</v>
      </c>
      <c r="F132" s="2">
        <v>78.400000000000006</v>
      </c>
      <c r="G132" s="2"/>
      <c r="H132" s="2"/>
      <c r="I132" s="2">
        <f t="shared" si="15"/>
        <v>68.992000000000004</v>
      </c>
      <c r="J132" s="2">
        <f t="shared" si="16"/>
        <v>0</v>
      </c>
      <c r="K132">
        <f t="shared" si="14"/>
        <v>68.992000000000004</v>
      </c>
      <c r="O132" s="4">
        <v>37323</v>
      </c>
      <c r="P132" s="2">
        <v>25</v>
      </c>
      <c r="Q132" s="2">
        <v>0</v>
      </c>
      <c r="R132" s="2">
        <v>22</v>
      </c>
      <c r="S132" s="2">
        <v>0</v>
      </c>
      <c r="T132" s="2">
        <v>22</v>
      </c>
      <c r="U132">
        <f t="shared" si="11"/>
        <v>19.36</v>
      </c>
      <c r="V132">
        <f t="shared" si="12"/>
        <v>0</v>
      </c>
      <c r="W132">
        <f t="shared" si="13"/>
        <v>19.36</v>
      </c>
    </row>
    <row r="133" spans="1:23" x14ac:dyDescent="0.2">
      <c r="A133" s="4">
        <v>37324</v>
      </c>
      <c r="B133" s="2">
        <v>269.10000000000002</v>
      </c>
      <c r="C133" s="2">
        <v>235</v>
      </c>
      <c r="D133" s="2">
        <v>236.8</v>
      </c>
      <c r="E133" s="2">
        <v>138.69999999999999</v>
      </c>
      <c r="F133" s="2">
        <v>375.4</v>
      </c>
      <c r="G133" s="2"/>
      <c r="H133" s="2"/>
      <c r="I133" s="2">
        <f t="shared" ref="I133:I164" si="17">D133*0.88</f>
        <v>208.38400000000001</v>
      </c>
      <c r="J133" s="2">
        <f t="shared" ref="J133:J164" si="18">E133*0.59</f>
        <v>81.832999999999984</v>
      </c>
      <c r="K133">
        <f t="shared" si="14"/>
        <v>290.21699999999998</v>
      </c>
      <c r="O133" s="4">
        <v>37324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>
        <f t="shared" si="11"/>
        <v>0</v>
      </c>
      <c r="V133">
        <f t="shared" si="12"/>
        <v>0</v>
      </c>
      <c r="W133">
        <f t="shared" si="13"/>
        <v>0</v>
      </c>
    </row>
    <row r="134" spans="1:23" x14ac:dyDescent="0.2">
      <c r="A134" s="4">
        <v>37325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/>
      <c r="H134" s="2"/>
      <c r="I134" s="2">
        <f t="shared" si="17"/>
        <v>0</v>
      </c>
      <c r="J134" s="2">
        <f t="shared" si="18"/>
        <v>0</v>
      </c>
      <c r="K134">
        <f t="shared" si="14"/>
        <v>0</v>
      </c>
      <c r="O134" s="4">
        <v>37325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>
        <f t="shared" ref="U134:U185" si="19">R134*0.88</f>
        <v>0</v>
      </c>
      <c r="V134">
        <f t="shared" ref="V134:V185" si="20">S134*0.59</f>
        <v>0</v>
      </c>
      <c r="W134">
        <f t="shared" ref="W134:W185" si="21">U134+V134</f>
        <v>0</v>
      </c>
    </row>
    <row r="135" spans="1:23" x14ac:dyDescent="0.2">
      <c r="A135" s="4">
        <v>37326</v>
      </c>
      <c r="B135" s="2">
        <v>37.4</v>
      </c>
      <c r="C135" s="2">
        <v>0</v>
      </c>
      <c r="D135" s="2">
        <v>32.9</v>
      </c>
      <c r="E135" s="2">
        <v>0</v>
      </c>
      <c r="F135" s="2">
        <v>32.9</v>
      </c>
      <c r="G135" s="2"/>
      <c r="H135" s="2"/>
      <c r="I135" s="2">
        <f t="shared" si="17"/>
        <v>28.951999999999998</v>
      </c>
      <c r="J135" s="2">
        <f t="shared" si="18"/>
        <v>0</v>
      </c>
      <c r="K135">
        <f t="shared" si="14"/>
        <v>28.951999999999998</v>
      </c>
      <c r="O135" s="4">
        <v>37326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>
        <f t="shared" si="19"/>
        <v>0</v>
      </c>
      <c r="V135">
        <f t="shared" si="20"/>
        <v>0</v>
      </c>
      <c r="W135">
        <f t="shared" si="21"/>
        <v>0</v>
      </c>
    </row>
    <row r="136" spans="1:23" x14ac:dyDescent="0.2">
      <c r="A136" s="4">
        <v>37327</v>
      </c>
      <c r="B136" s="2">
        <v>472.9</v>
      </c>
      <c r="C136" s="2">
        <v>0</v>
      </c>
      <c r="D136" s="2">
        <v>416.2</v>
      </c>
      <c r="E136" s="2">
        <v>0</v>
      </c>
      <c r="F136" s="2">
        <v>416.2</v>
      </c>
      <c r="G136" s="2"/>
      <c r="H136" s="2"/>
      <c r="I136" s="2">
        <f t="shared" si="17"/>
        <v>366.25599999999997</v>
      </c>
      <c r="J136" s="2">
        <f t="shared" si="18"/>
        <v>0</v>
      </c>
      <c r="K136">
        <f t="shared" si="14"/>
        <v>366.25599999999997</v>
      </c>
      <c r="O136" s="4">
        <v>37327</v>
      </c>
      <c r="P136" s="2">
        <v>22.5</v>
      </c>
      <c r="Q136" s="2">
        <v>0</v>
      </c>
      <c r="R136" s="2">
        <v>19.8</v>
      </c>
      <c r="S136" s="2">
        <v>0</v>
      </c>
      <c r="T136" s="2">
        <v>19.8</v>
      </c>
      <c r="U136">
        <f t="shared" si="19"/>
        <v>17.423999999999999</v>
      </c>
      <c r="V136">
        <f t="shared" si="20"/>
        <v>0</v>
      </c>
      <c r="W136">
        <f t="shared" si="21"/>
        <v>17.423999999999999</v>
      </c>
    </row>
    <row r="137" spans="1:23" x14ac:dyDescent="0.2">
      <c r="A137" s="4">
        <v>37328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/>
      <c r="H137" s="2"/>
      <c r="I137" s="2">
        <f t="shared" si="17"/>
        <v>0</v>
      </c>
      <c r="J137" s="2">
        <f t="shared" si="18"/>
        <v>0</v>
      </c>
      <c r="K137">
        <f t="shared" si="14"/>
        <v>0</v>
      </c>
      <c r="O137" s="4">
        <v>37328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>
        <f t="shared" si="19"/>
        <v>0</v>
      </c>
      <c r="V137">
        <f t="shared" si="20"/>
        <v>0</v>
      </c>
      <c r="W137">
        <f t="shared" si="21"/>
        <v>0</v>
      </c>
    </row>
    <row r="138" spans="1:23" x14ac:dyDescent="0.2">
      <c r="A138" s="4">
        <v>37329</v>
      </c>
      <c r="B138" s="2">
        <v>46.6</v>
      </c>
      <c r="C138" s="2">
        <v>0</v>
      </c>
      <c r="D138" s="2">
        <v>41</v>
      </c>
      <c r="E138" s="2">
        <v>0</v>
      </c>
      <c r="F138" s="2">
        <v>41</v>
      </c>
      <c r="G138" s="2"/>
      <c r="H138" s="2"/>
      <c r="I138" s="2">
        <f t="shared" si="17"/>
        <v>36.08</v>
      </c>
      <c r="J138" s="2">
        <f t="shared" si="18"/>
        <v>0</v>
      </c>
      <c r="K138">
        <f t="shared" si="14"/>
        <v>36.08</v>
      </c>
      <c r="O138" s="4">
        <v>37329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>
        <f t="shared" si="19"/>
        <v>0</v>
      </c>
      <c r="V138">
        <f t="shared" si="20"/>
        <v>0</v>
      </c>
      <c r="W138">
        <f t="shared" si="21"/>
        <v>0</v>
      </c>
    </row>
    <row r="139" spans="1:23" x14ac:dyDescent="0.2">
      <c r="A139" s="4">
        <v>37330</v>
      </c>
      <c r="B139" s="2">
        <v>26</v>
      </c>
      <c r="C139" s="2">
        <v>0</v>
      </c>
      <c r="D139" s="2">
        <v>22.9</v>
      </c>
      <c r="E139" s="2">
        <v>0</v>
      </c>
      <c r="F139" s="2">
        <v>22.9</v>
      </c>
      <c r="G139" s="2"/>
      <c r="H139" s="2"/>
      <c r="I139" s="2">
        <f t="shared" si="17"/>
        <v>20.151999999999997</v>
      </c>
      <c r="J139" s="2">
        <f t="shared" si="18"/>
        <v>0</v>
      </c>
      <c r="K139">
        <f t="shared" si="14"/>
        <v>20.151999999999997</v>
      </c>
      <c r="O139" s="4">
        <v>37330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>
        <f t="shared" si="19"/>
        <v>0</v>
      </c>
      <c r="V139">
        <f t="shared" si="20"/>
        <v>0</v>
      </c>
      <c r="W139">
        <f t="shared" si="21"/>
        <v>0</v>
      </c>
    </row>
    <row r="140" spans="1:23" x14ac:dyDescent="0.2">
      <c r="A140" s="4">
        <v>37331</v>
      </c>
      <c r="B140" s="2">
        <v>1.4</v>
      </c>
      <c r="C140" s="2">
        <v>0</v>
      </c>
      <c r="D140" s="2">
        <v>1.2</v>
      </c>
      <c r="E140" s="2">
        <v>0</v>
      </c>
      <c r="F140" s="2">
        <v>1.2</v>
      </c>
      <c r="G140" s="2"/>
      <c r="H140" s="2"/>
      <c r="I140" s="2">
        <f t="shared" si="17"/>
        <v>1.056</v>
      </c>
      <c r="J140" s="2">
        <f t="shared" si="18"/>
        <v>0</v>
      </c>
      <c r="K140">
        <f t="shared" si="14"/>
        <v>1.056</v>
      </c>
      <c r="O140" s="4">
        <v>37331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>
        <f t="shared" si="19"/>
        <v>0</v>
      </c>
      <c r="V140">
        <f t="shared" si="20"/>
        <v>0</v>
      </c>
      <c r="W140">
        <f t="shared" si="21"/>
        <v>0</v>
      </c>
    </row>
    <row r="141" spans="1:23" x14ac:dyDescent="0.2">
      <c r="A141" s="4">
        <v>37332</v>
      </c>
      <c r="B141" s="2">
        <v>161.19999999999999</v>
      </c>
      <c r="C141" s="2">
        <v>162.4</v>
      </c>
      <c r="D141" s="2">
        <v>141.9</v>
      </c>
      <c r="E141" s="2">
        <v>95.8</v>
      </c>
      <c r="F141" s="2">
        <v>237.7</v>
      </c>
      <c r="G141" s="2"/>
      <c r="H141" s="2"/>
      <c r="I141" s="2">
        <f t="shared" si="17"/>
        <v>124.872</v>
      </c>
      <c r="J141" s="2">
        <f t="shared" si="18"/>
        <v>56.521999999999998</v>
      </c>
      <c r="K141">
        <f t="shared" si="14"/>
        <v>181.39400000000001</v>
      </c>
      <c r="O141" s="4">
        <v>37332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>
        <f t="shared" si="19"/>
        <v>0</v>
      </c>
      <c r="V141">
        <f t="shared" si="20"/>
        <v>0</v>
      </c>
      <c r="W141">
        <f t="shared" si="21"/>
        <v>0</v>
      </c>
    </row>
    <row r="142" spans="1:23" x14ac:dyDescent="0.2">
      <c r="A142" s="4">
        <v>37333</v>
      </c>
      <c r="B142" s="2">
        <v>135.19999999999999</v>
      </c>
      <c r="C142" s="2">
        <v>0</v>
      </c>
      <c r="D142" s="2">
        <v>119</v>
      </c>
      <c r="E142" s="2">
        <v>0</v>
      </c>
      <c r="F142" s="2">
        <v>119</v>
      </c>
      <c r="G142" s="2"/>
      <c r="H142" s="2"/>
      <c r="I142" s="2">
        <f t="shared" si="17"/>
        <v>104.72</v>
      </c>
      <c r="J142" s="2">
        <f t="shared" si="18"/>
        <v>0</v>
      </c>
      <c r="K142">
        <f t="shared" ref="K142:K185" si="22">I142+J142</f>
        <v>104.72</v>
      </c>
      <c r="O142" s="4">
        <v>37333</v>
      </c>
      <c r="P142" s="2">
        <v>120</v>
      </c>
      <c r="Q142" s="2">
        <v>0</v>
      </c>
      <c r="R142" s="2">
        <v>105.6</v>
      </c>
      <c r="S142" s="2">
        <v>0</v>
      </c>
      <c r="T142" s="2">
        <v>105.6</v>
      </c>
      <c r="U142">
        <f t="shared" si="19"/>
        <v>92.927999999999997</v>
      </c>
      <c r="V142">
        <f t="shared" si="20"/>
        <v>0</v>
      </c>
      <c r="W142">
        <f t="shared" si="21"/>
        <v>92.927999999999997</v>
      </c>
    </row>
    <row r="143" spans="1:23" x14ac:dyDescent="0.2">
      <c r="A143" s="4">
        <v>37334</v>
      </c>
      <c r="B143" s="2">
        <v>538.4</v>
      </c>
      <c r="C143" s="2">
        <v>21</v>
      </c>
      <c r="D143" s="2">
        <v>473.8</v>
      </c>
      <c r="E143" s="2">
        <v>12.4</v>
      </c>
      <c r="F143" s="2">
        <v>486.2</v>
      </c>
      <c r="G143" s="2"/>
      <c r="H143" s="2"/>
      <c r="I143" s="2">
        <f t="shared" si="17"/>
        <v>416.94400000000002</v>
      </c>
      <c r="J143" s="2">
        <f t="shared" si="18"/>
        <v>7.3159999999999998</v>
      </c>
      <c r="K143">
        <f t="shared" si="22"/>
        <v>424.26</v>
      </c>
      <c r="O143" s="4">
        <v>37334</v>
      </c>
      <c r="P143" s="2">
        <v>62.5</v>
      </c>
      <c r="Q143" s="2">
        <v>0</v>
      </c>
      <c r="R143" s="2">
        <v>55</v>
      </c>
      <c r="S143" s="2">
        <v>0</v>
      </c>
      <c r="T143" s="2">
        <v>55</v>
      </c>
      <c r="U143">
        <f t="shared" si="19"/>
        <v>48.4</v>
      </c>
      <c r="V143">
        <f t="shared" si="20"/>
        <v>0</v>
      </c>
      <c r="W143">
        <f t="shared" si="21"/>
        <v>48.4</v>
      </c>
    </row>
    <row r="144" spans="1:23" x14ac:dyDescent="0.2">
      <c r="A144" s="4">
        <v>37335</v>
      </c>
      <c r="B144" s="2">
        <v>143.30000000000001</v>
      </c>
      <c r="C144" s="2">
        <v>0</v>
      </c>
      <c r="D144" s="2">
        <v>126.1</v>
      </c>
      <c r="E144" s="2">
        <v>0</v>
      </c>
      <c r="F144" s="2">
        <v>126.1</v>
      </c>
      <c r="G144" s="2"/>
      <c r="H144" s="2"/>
      <c r="I144" s="2">
        <f t="shared" si="17"/>
        <v>110.96799999999999</v>
      </c>
      <c r="J144" s="2">
        <f t="shared" si="18"/>
        <v>0</v>
      </c>
      <c r="K144">
        <f t="shared" si="22"/>
        <v>110.96799999999999</v>
      </c>
      <c r="O144" s="4">
        <v>37335</v>
      </c>
      <c r="P144" s="2">
        <v>200</v>
      </c>
      <c r="Q144" s="2">
        <v>0</v>
      </c>
      <c r="R144" s="2">
        <v>176</v>
      </c>
      <c r="S144" s="2">
        <v>0</v>
      </c>
      <c r="T144" s="2">
        <v>176</v>
      </c>
      <c r="U144">
        <f t="shared" si="19"/>
        <v>154.88</v>
      </c>
      <c r="V144">
        <f t="shared" si="20"/>
        <v>0</v>
      </c>
      <c r="W144">
        <f t="shared" si="21"/>
        <v>154.88</v>
      </c>
    </row>
    <row r="145" spans="1:23" x14ac:dyDescent="0.2">
      <c r="A145" s="4">
        <v>37336</v>
      </c>
      <c r="B145" s="5">
        <v>2777.2</v>
      </c>
      <c r="C145" s="2">
        <v>533.5</v>
      </c>
      <c r="D145" s="5">
        <v>2443.9</v>
      </c>
      <c r="E145" s="2">
        <v>314.8</v>
      </c>
      <c r="F145" s="5">
        <v>2758.7</v>
      </c>
      <c r="G145" s="5"/>
      <c r="H145" s="5"/>
      <c r="I145" s="2">
        <f t="shared" si="17"/>
        <v>2150.6320000000001</v>
      </c>
      <c r="J145" s="2">
        <f t="shared" si="18"/>
        <v>185.732</v>
      </c>
      <c r="K145">
        <f t="shared" si="22"/>
        <v>2336.364</v>
      </c>
      <c r="O145" s="4">
        <v>37336</v>
      </c>
      <c r="P145" s="2">
        <v>257.5</v>
      </c>
      <c r="Q145" s="2">
        <v>25</v>
      </c>
      <c r="R145" s="2">
        <v>226.6</v>
      </c>
      <c r="S145" s="2">
        <v>14.8</v>
      </c>
      <c r="T145" s="2">
        <v>241.4</v>
      </c>
      <c r="U145">
        <f t="shared" si="19"/>
        <v>199.40799999999999</v>
      </c>
      <c r="V145">
        <f t="shared" si="20"/>
        <v>8.7319999999999993</v>
      </c>
      <c r="W145">
        <f t="shared" si="21"/>
        <v>208.14</v>
      </c>
    </row>
    <row r="146" spans="1:23" x14ac:dyDescent="0.2">
      <c r="A146" s="4">
        <v>37337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/>
      <c r="H146" s="2"/>
      <c r="I146" s="2">
        <f t="shared" si="17"/>
        <v>0</v>
      </c>
      <c r="J146" s="2">
        <f t="shared" si="18"/>
        <v>0</v>
      </c>
      <c r="K146">
        <f t="shared" si="22"/>
        <v>0</v>
      </c>
      <c r="O146" s="4">
        <v>37337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>
        <f t="shared" si="19"/>
        <v>0</v>
      </c>
      <c r="V146">
        <f t="shared" si="20"/>
        <v>0</v>
      </c>
      <c r="W146">
        <f t="shared" si="21"/>
        <v>0</v>
      </c>
    </row>
    <row r="147" spans="1:23" x14ac:dyDescent="0.2">
      <c r="A147" s="4">
        <v>37338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/>
      <c r="H147" s="2"/>
      <c r="I147" s="2">
        <f t="shared" si="17"/>
        <v>0</v>
      </c>
      <c r="J147" s="2">
        <f t="shared" si="18"/>
        <v>0</v>
      </c>
      <c r="K147">
        <f t="shared" si="22"/>
        <v>0</v>
      </c>
      <c r="O147" s="4">
        <v>37338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>
        <f t="shared" si="19"/>
        <v>0</v>
      </c>
      <c r="V147">
        <f t="shared" si="20"/>
        <v>0</v>
      </c>
      <c r="W147">
        <f t="shared" si="21"/>
        <v>0</v>
      </c>
    </row>
    <row r="148" spans="1:23" x14ac:dyDescent="0.2">
      <c r="A148" s="4">
        <v>37339</v>
      </c>
      <c r="B148" s="2">
        <v>14.3</v>
      </c>
      <c r="C148" s="2">
        <v>0</v>
      </c>
      <c r="D148" s="2">
        <v>12.6</v>
      </c>
      <c r="E148" s="2">
        <v>0</v>
      </c>
      <c r="F148" s="2">
        <v>12.6</v>
      </c>
      <c r="G148" s="2"/>
      <c r="H148" s="2"/>
      <c r="I148" s="2">
        <f t="shared" si="17"/>
        <v>11.087999999999999</v>
      </c>
      <c r="J148" s="2">
        <f t="shared" si="18"/>
        <v>0</v>
      </c>
      <c r="K148">
        <f t="shared" si="22"/>
        <v>11.087999999999999</v>
      </c>
      <c r="O148" s="4">
        <v>37339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>
        <f t="shared" si="19"/>
        <v>0</v>
      </c>
      <c r="V148">
        <f t="shared" si="20"/>
        <v>0</v>
      </c>
      <c r="W148">
        <f t="shared" si="21"/>
        <v>0</v>
      </c>
    </row>
    <row r="149" spans="1:23" x14ac:dyDescent="0.2">
      <c r="A149" s="4">
        <v>37340</v>
      </c>
      <c r="B149" s="2">
        <v>55.2</v>
      </c>
      <c r="C149" s="2">
        <v>0</v>
      </c>
      <c r="D149" s="2">
        <v>48.6</v>
      </c>
      <c r="E149" s="2">
        <v>0</v>
      </c>
      <c r="F149" s="2">
        <v>48.6</v>
      </c>
      <c r="G149" s="2"/>
      <c r="H149" s="2"/>
      <c r="I149" s="2">
        <f t="shared" si="17"/>
        <v>42.768000000000001</v>
      </c>
      <c r="J149" s="2">
        <f t="shared" si="18"/>
        <v>0</v>
      </c>
      <c r="K149">
        <f t="shared" si="22"/>
        <v>42.768000000000001</v>
      </c>
      <c r="O149" s="4">
        <v>37340</v>
      </c>
      <c r="P149" s="2">
        <v>10</v>
      </c>
      <c r="Q149" s="2">
        <v>0</v>
      </c>
      <c r="R149" s="2">
        <v>8.8000000000000007</v>
      </c>
      <c r="S149" s="2">
        <v>0</v>
      </c>
      <c r="T149" s="2">
        <v>8.8000000000000007</v>
      </c>
      <c r="U149">
        <f t="shared" si="19"/>
        <v>7.7440000000000007</v>
      </c>
      <c r="V149">
        <f t="shared" si="20"/>
        <v>0</v>
      </c>
      <c r="W149">
        <f t="shared" si="21"/>
        <v>7.7440000000000007</v>
      </c>
    </row>
    <row r="150" spans="1:23" x14ac:dyDescent="0.2">
      <c r="A150" s="4">
        <v>37341</v>
      </c>
      <c r="B150" s="2">
        <v>73.900000000000006</v>
      </c>
      <c r="C150" s="2">
        <v>0</v>
      </c>
      <c r="D150" s="2">
        <v>65</v>
      </c>
      <c r="E150" s="2">
        <v>0</v>
      </c>
      <c r="F150" s="2">
        <v>65</v>
      </c>
      <c r="G150" s="2"/>
      <c r="H150" s="2"/>
      <c r="I150" s="2">
        <f t="shared" si="17"/>
        <v>57.2</v>
      </c>
      <c r="J150" s="2">
        <f t="shared" si="18"/>
        <v>0</v>
      </c>
      <c r="K150">
        <f t="shared" si="22"/>
        <v>57.2</v>
      </c>
      <c r="O150" s="4">
        <v>37341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>
        <f t="shared" si="19"/>
        <v>0</v>
      </c>
      <c r="V150">
        <f t="shared" si="20"/>
        <v>0</v>
      </c>
      <c r="W150">
        <f t="shared" si="21"/>
        <v>0</v>
      </c>
    </row>
    <row r="151" spans="1:23" x14ac:dyDescent="0.2">
      <c r="A151" s="4">
        <v>37342</v>
      </c>
      <c r="B151" s="2">
        <v>295.10000000000002</v>
      </c>
      <c r="C151" s="2">
        <v>0</v>
      </c>
      <c r="D151" s="2">
        <v>259.7</v>
      </c>
      <c r="E151" s="2">
        <v>0</v>
      </c>
      <c r="F151" s="2">
        <v>259.7</v>
      </c>
      <c r="G151" s="2"/>
      <c r="H151" s="2"/>
      <c r="I151" s="2">
        <f t="shared" si="17"/>
        <v>228.536</v>
      </c>
      <c r="J151" s="2">
        <f t="shared" si="18"/>
        <v>0</v>
      </c>
      <c r="K151">
        <f t="shared" si="22"/>
        <v>228.536</v>
      </c>
      <c r="O151" s="4">
        <v>37342</v>
      </c>
      <c r="P151" s="2">
        <v>18</v>
      </c>
      <c r="Q151" s="2">
        <v>0</v>
      </c>
      <c r="R151" s="2">
        <v>15.8</v>
      </c>
      <c r="S151" s="2">
        <v>0</v>
      </c>
      <c r="T151" s="2">
        <v>15.8</v>
      </c>
      <c r="U151">
        <f t="shared" si="19"/>
        <v>13.904</v>
      </c>
      <c r="V151">
        <f t="shared" si="20"/>
        <v>0</v>
      </c>
      <c r="W151">
        <f t="shared" si="21"/>
        <v>13.904</v>
      </c>
    </row>
    <row r="152" spans="1:23" x14ac:dyDescent="0.2">
      <c r="A152" s="4">
        <v>37343</v>
      </c>
      <c r="B152" s="2">
        <v>86.1</v>
      </c>
      <c r="C152" s="2">
        <v>0</v>
      </c>
      <c r="D152" s="2">
        <v>75.8</v>
      </c>
      <c r="E152" s="2">
        <v>0</v>
      </c>
      <c r="F152" s="2">
        <v>75.8</v>
      </c>
      <c r="G152" s="2"/>
      <c r="H152" s="2"/>
      <c r="I152" s="2">
        <f t="shared" si="17"/>
        <v>66.703999999999994</v>
      </c>
      <c r="J152" s="2">
        <f t="shared" si="18"/>
        <v>0</v>
      </c>
      <c r="K152">
        <f t="shared" si="22"/>
        <v>66.703999999999994</v>
      </c>
      <c r="O152" s="4">
        <v>37343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>
        <f t="shared" si="19"/>
        <v>0</v>
      </c>
      <c r="V152">
        <f t="shared" si="20"/>
        <v>0</v>
      </c>
      <c r="W152">
        <f t="shared" si="21"/>
        <v>0</v>
      </c>
    </row>
    <row r="153" spans="1:23" x14ac:dyDescent="0.2">
      <c r="A153" s="4">
        <v>37344</v>
      </c>
      <c r="B153" s="2">
        <v>333.4</v>
      </c>
      <c r="C153" s="2">
        <v>0</v>
      </c>
      <c r="D153" s="2">
        <v>293.39999999999998</v>
      </c>
      <c r="E153" s="2">
        <v>0</v>
      </c>
      <c r="F153" s="2">
        <v>293.39999999999998</v>
      </c>
      <c r="G153" s="2"/>
      <c r="H153" s="2"/>
      <c r="I153" s="2">
        <f t="shared" si="17"/>
        <v>258.19200000000001</v>
      </c>
      <c r="J153" s="2">
        <f t="shared" si="18"/>
        <v>0</v>
      </c>
      <c r="K153">
        <f t="shared" si="22"/>
        <v>258.19200000000001</v>
      </c>
      <c r="O153" s="4">
        <v>37344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>
        <f t="shared" si="19"/>
        <v>0</v>
      </c>
      <c r="V153">
        <f t="shared" si="20"/>
        <v>0</v>
      </c>
      <c r="W153">
        <f t="shared" si="21"/>
        <v>0</v>
      </c>
    </row>
    <row r="154" spans="1:23" x14ac:dyDescent="0.2">
      <c r="A154" s="4">
        <v>37345</v>
      </c>
      <c r="B154" s="2">
        <v>62.2</v>
      </c>
      <c r="C154" s="2">
        <v>0</v>
      </c>
      <c r="D154" s="2">
        <v>54.8</v>
      </c>
      <c r="E154" s="2">
        <v>0</v>
      </c>
      <c r="F154" s="2">
        <v>54.8</v>
      </c>
      <c r="G154" s="2"/>
      <c r="H154" s="2"/>
      <c r="I154" s="2">
        <f t="shared" si="17"/>
        <v>48.223999999999997</v>
      </c>
      <c r="J154" s="2">
        <f t="shared" si="18"/>
        <v>0</v>
      </c>
      <c r="K154">
        <f t="shared" si="22"/>
        <v>48.223999999999997</v>
      </c>
      <c r="O154" s="4">
        <v>37345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>
        <f t="shared" si="19"/>
        <v>0</v>
      </c>
      <c r="V154">
        <f t="shared" si="20"/>
        <v>0</v>
      </c>
      <c r="W154">
        <f t="shared" si="21"/>
        <v>0</v>
      </c>
    </row>
    <row r="155" spans="1:23" x14ac:dyDescent="0.2">
      <c r="A155" s="4">
        <v>37346</v>
      </c>
      <c r="B155" s="2">
        <v>183.5</v>
      </c>
      <c r="C155" s="2">
        <v>70.7</v>
      </c>
      <c r="D155" s="2">
        <v>161.5</v>
      </c>
      <c r="E155" s="2">
        <v>41.7</v>
      </c>
      <c r="F155" s="2">
        <v>203.2</v>
      </c>
      <c r="G155" s="2"/>
      <c r="H155" s="2"/>
      <c r="I155" s="2">
        <f t="shared" si="17"/>
        <v>142.12</v>
      </c>
      <c r="J155" s="2">
        <f t="shared" si="18"/>
        <v>24.603000000000002</v>
      </c>
      <c r="K155">
        <f t="shared" si="22"/>
        <v>166.72300000000001</v>
      </c>
      <c r="O155" s="4">
        <v>37346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>
        <f t="shared" si="19"/>
        <v>0</v>
      </c>
      <c r="V155">
        <f t="shared" si="20"/>
        <v>0</v>
      </c>
      <c r="W155">
        <f t="shared" si="21"/>
        <v>0</v>
      </c>
    </row>
    <row r="156" spans="1:23" x14ac:dyDescent="0.2">
      <c r="A156" s="4">
        <v>37347</v>
      </c>
      <c r="B156" s="5">
        <v>4846.6000000000004</v>
      </c>
      <c r="C156" s="2">
        <v>918</v>
      </c>
      <c r="D156" s="5">
        <v>4265</v>
      </c>
      <c r="E156" s="2">
        <v>541.6</v>
      </c>
      <c r="F156" s="5">
        <v>4806.6000000000004</v>
      </c>
      <c r="G156" s="5"/>
      <c r="H156" s="5"/>
      <c r="I156" s="2">
        <f t="shared" si="17"/>
        <v>3753.2</v>
      </c>
      <c r="J156" s="2">
        <f t="shared" si="18"/>
        <v>319.54399999999998</v>
      </c>
      <c r="K156">
        <f t="shared" si="22"/>
        <v>4072.7439999999997</v>
      </c>
      <c r="O156" s="4">
        <v>37347</v>
      </c>
      <c r="P156" s="5">
        <v>1554.7</v>
      </c>
      <c r="Q156" s="2">
        <v>0</v>
      </c>
      <c r="R156" s="5">
        <v>1368.2</v>
      </c>
      <c r="S156" s="2">
        <v>0</v>
      </c>
      <c r="T156" s="5">
        <v>1368.2</v>
      </c>
      <c r="U156">
        <f t="shared" si="19"/>
        <v>1204.0160000000001</v>
      </c>
      <c r="V156">
        <f t="shared" si="20"/>
        <v>0</v>
      </c>
      <c r="W156">
        <f t="shared" si="21"/>
        <v>1204.0160000000001</v>
      </c>
    </row>
    <row r="157" spans="1:23" x14ac:dyDescent="0.2">
      <c r="A157" s="4">
        <v>37348</v>
      </c>
      <c r="B157" s="2">
        <v>497.7</v>
      </c>
      <c r="C157" s="2">
        <v>0</v>
      </c>
      <c r="D157" s="2">
        <v>438</v>
      </c>
      <c r="E157" s="2">
        <v>0</v>
      </c>
      <c r="F157" s="2">
        <v>438</v>
      </c>
      <c r="G157" s="2"/>
      <c r="H157" s="2"/>
      <c r="I157" s="2">
        <f t="shared" si="17"/>
        <v>385.44</v>
      </c>
      <c r="J157" s="2">
        <f t="shared" si="18"/>
        <v>0</v>
      </c>
      <c r="K157">
        <f t="shared" si="22"/>
        <v>385.44</v>
      </c>
      <c r="O157" s="4">
        <v>37348</v>
      </c>
      <c r="P157" s="2">
        <v>90</v>
      </c>
      <c r="Q157" s="2">
        <v>0</v>
      </c>
      <c r="R157" s="2">
        <v>79.2</v>
      </c>
      <c r="S157" s="2">
        <v>0</v>
      </c>
      <c r="T157" s="2">
        <v>79.2</v>
      </c>
      <c r="U157">
        <f t="shared" si="19"/>
        <v>69.695999999999998</v>
      </c>
      <c r="V157">
        <f t="shared" si="20"/>
        <v>0</v>
      </c>
      <c r="W157">
        <f t="shared" si="21"/>
        <v>69.695999999999998</v>
      </c>
    </row>
    <row r="158" spans="1:23" x14ac:dyDescent="0.2">
      <c r="A158" s="4">
        <v>37349</v>
      </c>
      <c r="B158" s="2">
        <v>415.7</v>
      </c>
      <c r="C158" s="2">
        <v>0</v>
      </c>
      <c r="D158" s="2">
        <v>365.8</v>
      </c>
      <c r="E158" s="2">
        <v>0</v>
      </c>
      <c r="F158" s="2">
        <v>365.8</v>
      </c>
      <c r="G158" s="2"/>
      <c r="H158" s="2"/>
      <c r="I158" s="2">
        <f t="shared" si="17"/>
        <v>321.904</v>
      </c>
      <c r="J158" s="2">
        <f t="shared" si="18"/>
        <v>0</v>
      </c>
      <c r="K158">
        <f t="shared" si="22"/>
        <v>321.904</v>
      </c>
      <c r="O158" s="4">
        <v>37349</v>
      </c>
      <c r="P158" s="2">
        <v>7.5</v>
      </c>
      <c r="Q158" s="2">
        <v>0</v>
      </c>
      <c r="R158" s="2">
        <v>6.6</v>
      </c>
      <c r="S158" s="2">
        <v>0</v>
      </c>
      <c r="T158" s="2">
        <v>6.6</v>
      </c>
      <c r="U158">
        <f t="shared" si="19"/>
        <v>5.8079999999999998</v>
      </c>
      <c r="V158">
        <f t="shared" si="20"/>
        <v>0</v>
      </c>
      <c r="W158">
        <f t="shared" si="21"/>
        <v>5.8079999999999998</v>
      </c>
    </row>
    <row r="159" spans="1:23" x14ac:dyDescent="0.2">
      <c r="A159" s="4">
        <v>37350</v>
      </c>
      <c r="B159" s="2">
        <v>313.89999999999998</v>
      </c>
      <c r="C159" s="2">
        <v>0</v>
      </c>
      <c r="D159" s="2">
        <v>276.2</v>
      </c>
      <c r="E159" s="2">
        <v>0</v>
      </c>
      <c r="F159" s="2">
        <v>276.2</v>
      </c>
      <c r="G159" s="2"/>
      <c r="H159" s="2"/>
      <c r="I159" s="2">
        <f t="shared" si="17"/>
        <v>243.05599999999998</v>
      </c>
      <c r="J159" s="2">
        <f t="shared" si="18"/>
        <v>0</v>
      </c>
      <c r="K159">
        <f t="shared" si="22"/>
        <v>243.05599999999998</v>
      </c>
      <c r="O159" s="4">
        <v>37350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>
        <f t="shared" si="19"/>
        <v>0</v>
      </c>
      <c r="V159">
        <f t="shared" si="20"/>
        <v>0</v>
      </c>
      <c r="W159">
        <f t="shared" si="21"/>
        <v>0</v>
      </c>
    </row>
    <row r="160" spans="1:23" x14ac:dyDescent="0.2">
      <c r="A160" s="4">
        <v>37351</v>
      </c>
      <c r="B160" s="2">
        <v>234.2</v>
      </c>
      <c r="C160" s="2">
        <v>0</v>
      </c>
      <c r="D160" s="2">
        <v>206.1</v>
      </c>
      <c r="E160" s="2">
        <v>0</v>
      </c>
      <c r="F160" s="2">
        <v>206.1</v>
      </c>
      <c r="G160" s="2"/>
      <c r="H160" s="2"/>
      <c r="I160" s="2">
        <f t="shared" si="17"/>
        <v>181.36799999999999</v>
      </c>
      <c r="J160" s="2">
        <f t="shared" si="18"/>
        <v>0</v>
      </c>
      <c r="K160">
        <f t="shared" si="22"/>
        <v>181.36799999999999</v>
      </c>
      <c r="O160" s="4">
        <v>37351</v>
      </c>
      <c r="P160" s="2">
        <v>2.5</v>
      </c>
      <c r="Q160" s="2">
        <v>0</v>
      </c>
      <c r="R160" s="2">
        <v>2.2000000000000002</v>
      </c>
      <c r="S160" s="2">
        <v>0</v>
      </c>
      <c r="T160" s="2">
        <v>2.2000000000000002</v>
      </c>
      <c r="U160">
        <f t="shared" si="19"/>
        <v>1.9360000000000002</v>
      </c>
      <c r="V160">
        <f t="shared" si="20"/>
        <v>0</v>
      </c>
      <c r="W160">
        <f t="shared" si="21"/>
        <v>1.9360000000000002</v>
      </c>
    </row>
    <row r="161" spans="1:23" x14ac:dyDescent="0.2">
      <c r="A161" s="4">
        <v>37352</v>
      </c>
      <c r="B161" s="2">
        <v>204.3</v>
      </c>
      <c r="C161" s="2">
        <v>0</v>
      </c>
      <c r="D161" s="2">
        <v>179.8</v>
      </c>
      <c r="E161" s="2">
        <v>0</v>
      </c>
      <c r="F161" s="2">
        <v>179.8</v>
      </c>
      <c r="G161" s="2"/>
      <c r="H161" s="2"/>
      <c r="I161" s="2">
        <f t="shared" si="17"/>
        <v>158.22400000000002</v>
      </c>
      <c r="J161" s="2">
        <f t="shared" si="18"/>
        <v>0</v>
      </c>
      <c r="K161">
        <f t="shared" si="22"/>
        <v>158.22400000000002</v>
      </c>
      <c r="O161" s="4">
        <v>37352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>
        <f t="shared" si="19"/>
        <v>0</v>
      </c>
      <c r="V161">
        <f t="shared" si="20"/>
        <v>0</v>
      </c>
      <c r="W161">
        <f t="shared" si="21"/>
        <v>0</v>
      </c>
    </row>
    <row r="162" spans="1:23" x14ac:dyDescent="0.2">
      <c r="A162" s="4">
        <v>37353</v>
      </c>
      <c r="B162" s="2">
        <v>102.5</v>
      </c>
      <c r="C162" s="2">
        <v>0</v>
      </c>
      <c r="D162" s="2">
        <v>90.2</v>
      </c>
      <c r="E162" s="2">
        <v>0</v>
      </c>
      <c r="F162" s="2">
        <v>90.2</v>
      </c>
      <c r="G162" s="2"/>
      <c r="H162" s="2"/>
      <c r="I162" s="2">
        <f t="shared" si="17"/>
        <v>79.376000000000005</v>
      </c>
      <c r="J162" s="2">
        <f t="shared" si="18"/>
        <v>0</v>
      </c>
      <c r="K162">
        <f t="shared" si="22"/>
        <v>79.376000000000005</v>
      </c>
      <c r="O162" s="4">
        <v>37353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>
        <f t="shared" si="19"/>
        <v>0</v>
      </c>
      <c r="V162">
        <f t="shared" si="20"/>
        <v>0</v>
      </c>
      <c r="W162">
        <f t="shared" si="21"/>
        <v>0</v>
      </c>
    </row>
    <row r="163" spans="1:23" x14ac:dyDescent="0.2">
      <c r="A163" s="4">
        <v>37354</v>
      </c>
      <c r="B163" s="2">
        <v>191.1</v>
      </c>
      <c r="C163" s="2">
        <v>15.5</v>
      </c>
      <c r="D163" s="2">
        <v>168.1</v>
      </c>
      <c r="E163" s="2">
        <v>9.1999999999999993</v>
      </c>
      <c r="F163" s="2">
        <v>177.3</v>
      </c>
      <c r="G163" s="2"/>
      <c r="H163" s="2"/>
      <c r="I163" s="2">
        <f t="shared" si="17"/>
        <v>147.928</v>
      </c>
      <c r="J163" s="2">
        <f t="shared" si="18"/>
        <v>5.427999999999999</v>
      </c>
      <c r="K163">
        <f t="shared" si="22"/>
        <v>153.35599999999999</v>
      </c>
      <c r="O163" s="4">
        <v>37354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>
        <f t="shared" si="19"/>
        <v>0</v>
      </c>
      <c r="V163">
        <f t="shared" si="20"/>
        <v>0</v>
      </c>
      <c r="W163">
        <f t="shared" si="21"/>
        <v>0</v>
      </c>
    </row>
    <row r="164" spans="1:23" x14ac:dyDescent="0.2">
      <c r="A164" s="4">
        <v>37355</v>
      </c>
      <c r="B164" s="2">
        <v>23.9</v>
      </c>
      <c r="C164" s="2">
        <v>0</v>
      </c>
      <c r="D164" s="2">
        <v>21.1</v>
      </c>
      <c r="E164" s="2">
        <v>0</v>
      </c>
      <c r="F164" s="2">
        <v>21.1</v>
      </c>
      <c r="G164" s="2"/>
      <c r="H164" s="2"/>
      <c r="I164" s="2">
        <f t="shared" si="17"/>
        <v>18.568000000000001</v>
      </c>
      <c r="J164" s="2">
        <f t="shared" si="18"/>
        <v>0</v>
      </c>
      <c r="K164">
        <f t="shared" si="22"/>
        <v>18.568000000000001</v>
      </c>
      <c r="O164" s="4">
        <v>37355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>
        <f t="shared" si="19"/>
        <v>0</v>
      </c>
      <c r="V164">
        <f t="shared" si="20"/>
        <v>0</v>
      </c>
      <c r="W164">
        <f t="shared" si="21"/>
        <v>0</v>
      </c>
    </row>
    <row r="165" spans="1:23" x14ac:dyDescent="0.2">
      <c r="A165" s="4">
        <v>37356</v>
      </c>
      <c r="B165" s="2">
        <v>279.5</v>
      </c>
      <c r="C165" s="2">
        <v>0</v>
      </c>
      <c r="D165" s="2">
        <v>246</v>
      </c>
      <c r="E165" s="2">
        <v>0</v>
      </c>
      <c r="F165" s="2">
        <v>246</v>
      </c>
      <c r="G165" s="2"/>
      <c r="H165" s="2"/>
      <c r="I165" s="2">
        <f t="shared" ref="I165:I185" si="23">D165*0.88</f>
        <v>216.48</v>
      </c>
      <c r="J165" s="2">
        <f t="shared" ref="J165:J185" si="24">E165*0.59</f>
        <v>0</v>
      </c>
      <c r="K165">
        <f t="shared" si="22"/>
        <v>216.48</v>
      </c>
      <c r="O165" s="4">
        <v>37356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>
        <f t="shared" si="19"/>
        <v>0</v>
      </c>
      <c r="V165">
        <f t="shared" si="20"/>
        <v>0</v>
      </c>
      <c r="W165">
        <f t="shared" si="21"/>
        <v>0</v>
      </c>
    </row>
    <row r="166" spans="1:23" x14ac:dyDescent="0.2">
      <c r="A166" s="4">
        <v>37357</v>
      </c>
      <c r="B166" s="2">
        <v>3.7</v>
      </c>
      <c r="C166" s="2">
        <v>0</v>
      </c>
      <c r="D166" s="2">
        <v>3.3</v>
      </c>
      <c r="E166" s="2">
        <v>0</v>
      </c>
      <c r="F166" s="2">
        <v>3.3</v>
      </c>
      <c r="G166" s="2"/>
      <c r="H166" s="2"/>
      <c r="I166" s="2">
        <f t="shared" si="23"/>
        <v>2.9039999999999999</v>
      </c>
      <c r="J166" s="2">
        <f t="shared" si="24"/>
        <v>0</v>
      </c>
      <c r="K166">
        <f t="shared" si="22"/>
        <v>2.9039999999999999</v>
      </c>
      <c r="O166" s="4">
        <v>37357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>
        <f t="shared" si="19"/>
        <v>0</v>
      </c>
      <c r="V166">
        <f t="shared" si="20"/>
        <v>0</v>
      </c>
      <c r="W166">
        <f t="shared" si="21"/>
        <v>0</v>
      </c>
    </row>
    <row r="167" spans="1:23" x14ac:dyDescent="0.2">
      <c r="A167" s="4">
        <v>37358</v>
      </c>
      <c r="B167" s="2">
        <v>48.6</v>
      </c>
      <c r="C167" s="2">
        <v>0</v>
      </c>
      <c r="D167" s="2">
        <v>42.8</v>
      </c>
      <c r="E167" s="2">
        <v>0</v>
      </c>
      <c r="F167" s="2">
        <v>42.8</v>
      </c>
      <c r="G167" s="2"/>
      <c r="H167" s="2"/>
      <c r="I167" s="2">
        <f t="shared" si="23"/>
        <v>37.663999999999994</v>
      </c>
      <c r="J167" s="2">
        <f t="shared" si="24"/>
        <v>0</v>
      </c>
      <c r="K167">
        <f t="shared" si="22"/>
        <v>37.663999999999994</v>
      </c>
      <c r="O167" s="4">
        <v>37358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>
        <f t="shared" si="19"/>
        <v>0</v>
      </c>
      <c r="V167">
        <f t="shared" si="20"/>
        <v>0</v>
      </c>
      <c r="W167">
        <f t="shared" si="21"/>
        <v>0</v>
      </c>
    </row>
    <row r="168" spans="1:23" x14ac:dyDescent="0.2">
      <c r="A168" s="4">
        <v>37359</v>
      </c>
      <c r="B168" s="2">
        <v>17.8</v>
      </c>
      <c r="C168" s="2">
        <v>0</v>
      </c>
      <c r="D168" s="2">
        <v>15.6</v>
      </c>
      <c r="E168" s="2">
        <v>0</v>
      </c>
      <c r="F168" s="2">
        <v>15.6</v>
      </c>
      <c r="G168" s="2"/>
      <c r="H168" s="2"/>
      <c r="I168" s="2">
        <f t="shared" si="23"/>
        <v>13.728</v>
      </c>
      <c r="J168" s="2">
        <f t="shared" si="24"/>
        <v>0</v>
      </c>
      <c r="K168">
        <f t="shared" si="22"/>
        <v>13.728</v>
      </c>
      <c r="O168" s="4">
        <v>37359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>
        <f t="shared" si="19"/>
        <v>0</v>
      </c>
      <c r="V168">
        <f t="shared" si="20"/>
        <v>0</v>
      </c>
      <c r="W168">
        <f t="shared" si="21"/>
        <v>0</v>
      </c>
    </row>
    <row r="169" spans="1:23" x14ac:dyDescent="0.2">
      <c r="A169" s="4">
        <v>37360</v>
      </c>
      <c r="B169" s="2">
        <v>8.4</v>
      </c>
      <c r="C169" s="2">
        <v>0</v>
      </c>
      <c r="D169" s="2">
        <v>7.4</v>
      </c>
      <c r="E169" s="2">
        <v>0</v>
      </c>
      <c r="F169" s="2">
        <v>7.4</v>
      </c>
      <c r="G169" s="2"/>
      <c r="H169" s="2"/>
      <c r="I169" s="2">
        <f t="shared" si="23"/>
        <v>6.5120000000000005</v>
      </c>
      <c r="J169" s="2">
        <f t="shared" si="24"/>
        <v>0</v>
      </c>
      <c r="K169">
        <f t="shared" si="22"/>
        <v>6.5120000000000005</v>
      </c>
      <c r="O169" s="4">
        <v>37360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>
        <f t="shared" si="19"/>
        <v>0</v>
      </c>
      <c r="V169">
        <f t="shared" si="20"/>
        <v>0</v>
      </c>
      <c r="W169">
        <f t="shared" si="21"/>
        <v>0</v>
      </c>
    </row>
    <row r="170" spans="1:23" x14ac:dyDescent="0.2">
      <c r="A170" s="4">
        <v>37361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/>
      <c r="H170" s="2"/>
      <c r="I170" s="2">
        <f t="shared" si="23"/>
        <v>0</v>
      </c>
      <c r="J170" s="2">
        <f t="shared" si="24"/>
        <v>0</v>
      </c>
      <c r="K170">
        <f t="shared" si="22"/>
        <v>0</v>
      </c>
      <c r="O170" s="4">
        <v>37361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>
        <f t="shared" si="19"/>
        <v>0</v>
      </c>
      <c r="V170">
        <f t="shared" si="20"/>
        <v>0</v>
      </c>
      <c r="W170">
        <f t="shared" si="21"/>
        <v>0</v>
      </c>
    </row>
    <row r="171" spans="1:23" x14ac:dyDescent="0.2">
      <c r="A171" s="4">
        <v>37362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/>
      <c r="H171" s="2"/>
      <c r="I171" s="2">
        <f t="shared" si="23"/>
        <v>0</v>
      </c>
      <c r="J171" s="2">
        <f t="shared" si="24"/>
        <v>0</v>
      </c>
      <c r="K171">
        <f t="shared" si="22"/>
        <v>0</v>
      </c>
      <c r="O171" s="4">
        <v>37362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>
        <f t="shared" si="19"/>
        <v>0</v>
      </c>
      <c r="V171">
        <f t="shared" si="20"/>
        <v>0</v>
      </c>
      <c r="W171">
        <f t="shared" si="21"/>
        <v>0</v>
      </c>
    </row>
    <row r="172" spans="1:23" x14ac:dyDescent="0.2">
      <c r="A172" s="4">
        <v>37363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/>
      <c r="H172" s="2"/>
      <c r="I172" s="2">
        <f t="shared" si="23"/>
        <v>0</v>
      </c>
      <c r="J172" s="2">
        <f t="shared" si="24"/>
        <v>0</v>
      </c>
      <c r="K172">
        <f t="shared" si="22"/>
        <v>0</v>
      </c>
      <c r="O172" s="4">
        <v>37363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>
        <f t="shared" si="19"/>
        <v>0</v>
      </c>
      <c r="V172">
        <f t="shared" si="20"/>
        <v>0</v>
      </c>
      <c r="W172">
        <f t="shared" si="21"/>
        <v>0</v>
      </c>
    </row>
    <row r="173" spans="1:23" x14ac:dyDescent="0.2">
      <c r="A173" s="4">
        <v>37364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/>
      <c r="H173" s="2"/>
      <c r="I173" s="2">
        <f t="shared" si="23"/>
        <v>0</v>
      </c>
      <c r="J173" s="2">
        <f t="shared" si="24"/>
        <v>0</v>
      </c>
      <c r="K173">
        <f t="shared" si="22"/>
        <v>0</v>
      </c>
      <c r="O173" s="4">
        <v>37364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>
        <f t="shared" si="19"/>
        <v>0</v>
      </c>
      <c r="V173">
        <f t="shared" si="20"/>
        <v>0</v>
      </c>
      <c r="W173">
        <f t="shared" si="21"/>
        <v>0</v>
      </c>
    </row>
    <row r="174" spans="1:23" x14ac:dyDescent="0.2">
      <c r="A174" s="4">
        <v>37365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/>
      <c r="H174" s="2"/>
      <c r="I174" s="2">
        <f t="shared" si="23"/>
        <v>0</v>
      </c>
      <c r="J174" s="2">
        <f t="shared" si="24"/>
        <v>0</v>
      </c>
      <c r="K174">
        <f t="shared" si="22"/>
        <v>0</v>
      </c>
      <c r="O174" s="4">
        <v>37365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>
        <f t="shared" si="19"/>
        <v>0</v>
      </c>
      <c r="V174">
        <f t="shared" si="20"/>
        <v>0</v>
      </c>
      <c r="W174">
        <f t="shared" si="21"/>
        <v>0</v>
      </c>
    </row>
    <row r="175" spans="1:23" x14ac:dyDescent="0.2">
      <c r="A175" s="4">
        <v>37366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2"/>
      <c r="H175" s="2"/>
      <c r="I175" s="2">
        <f t="shared" si="23"/>
        <v>0</v>
      </c>
      <c r="J175" s="2">
        <f t="shared" si="24"/>
        <v>0</v>
      </c>
      <c r="K175">
        <f t="shared" si="22"/>
        <v>0</v>
      </c>
      <c r="O175" s="4">
        <v>37366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>
        <f t="shared" si="19"/>
        <v>0</v>
      </c>
      <c r="V175">
        <f t="shared" si="20"/>
        <v>0</v>
      </c>
      <c r="W175">
        <f t="shared" si="21"/>
        <v>0</v>
      </c>
    </row>
    <row r="176" spans="1:23" x14ac:dyDescent="0.2">
      <c r="A176" s="4">
        <v>37367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/>
      <c r="H176" s="2"/>
      <c r="I176" s="2">
        <f t="shared" si="23"/>
        <v>0</v>
      </c>
      <c r="J176" s="2">
        <f t="shared" si="24"/>
        <v>0</v>
      </c>
      <c r="K176">
        <f t="shared" si="22"/>
        <v>0</v>
      </c>
      <c r="O176" s="4">
        <v>37367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>
        <f t="shared" si="19"/>
        <v>0</v>
      </c>
      <c r="V176">
        <f t="shared" si="20"/>
        <v>0</v>
      </c>
      <c r="W176">
        <f t="shared" si="21"/>
        <v>0</v>
      </c>
    </row>
    <row r="177" spans="1:23" x14ac:dyDescent="0.2">
      <c r="A177" s="4">
        <v>37368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/>
      <c r="H177" s="2"/>
      <c r="I177" s="2">
        <f t="shared" si="23"/>
        <v>0</v>
      </c>
      <c r="J177" s="2">
        <f t="shared" si="24"/>
        <v>0</v>
      </c>
      <c r="K177">
        <f t="shared" si="22"/>
        <v>0</v>
      </c>
      <c r="O177" s="4">
        <v>37368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>
        <f t="shared" si="19"/>
        <v>0</v>
      </c>
      <c r="V177">
        <f t="shared" si="20"/>
        <v>0</v>
      </c>
      <c r="W177">
        <f t="shared" si="21"/>
        <v>0</v>
      </c>
    </row>
    <row r="178" spans="1:23" x14ac:dyDescent="0.2">
      <c r="A178" s="4">
        <v>37369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/>
      <c r="H178" s="2"/>
      <c r="I178" s="2">
        <f t="shared" si="23"/>
        <v>0</v>
      </c>
      <c r="J178" s="2">
        <f t="shared" si="24"/>
        <v>0</v>
      </c>
      <c r="K178">
        <f t="shared" si="22"/>
        <v>0</v>
      </c>
      <c r="O178" s="4">
        <v>37369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>
        <f t="shared" si="19"/>
        <v>0</v>
      </c>
      <c r="V178">
        <f t="shared" si="20"/>
        <v>0</v>
      </c>
      <c r="W178">
        <f t="shared" si="21"/>
        <v>0</v>
      </c>
    </row>
    <row r="179" spans="1:23" x14ac:dyDescent="0.2">
      <c r="A179" s="4">
        <v>37370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2"/>
      <c r="H179" s="2"/>
      <c r="I179" s="2">
        <f t="shared" si="23"/>
        <v>0</v>
      </c>
      <c r="J179" s="2">
        <f t="shared" si="24"/>
        <v>0</v>
      </c>
      <c r="K179">
        <f t="shared" si="22"/>
        <v>0</v>
      </c>
      <c r="O179" s="4">
        <v>37370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>
        <f t="shared" si="19"/>
        <v>0</v>
      </c>
      <c r="V179">
        <f t="shared" si="20"/>
        <v>0</v>
      </c>
      <c r="W179">
        <f t="shared" si="21"/>
        <v>0</v>
      </c>
    </row>
    <row r="180" spans="1:23" x14ac:dyDescent="0.2">
      <c r="A180" s="4">
        <v>37371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/>
      <c r="H180" s="2"/>
      <c r="I180" s="2">
        <f t="shared" si="23"/>
        <v>0</v>
      </c>
      <c r="J180" s="2">
        <f t="shared" si="24"/>
        <v>0</v>
      </c>
      <c r="K180">
        <f t="shared" si="22"/>
        <v>0</v>
      </c>
      <c r="O180" s="4">
        <v>37371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>
        <f t="shared" si="19"/>
        <v>0</v>
      </c>
      <c r="V180">
        <f t="shared" si="20"/>
        <v>0</v>
      </c>
      <c r="W180">
        <f t="shared" si="21"/>
        <v>0</v>
      </c>
    </row>
    <row r="181" spans="1:23" x14ac:dyDescent="0.2">
      <c r="A181" s="4">
        <v>37372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2"/>
      <c r="H181" s="2"/>
      <c r="I181" s="2">
        <f t="shared" si="23"/>
        <v>0</v>
      </c>
      <c r="J181" s="2">
        <f t="shared" si="24"/>
        <v>0</v>
      </c>
      <c r="K181">
        <f t="shared" si="22"/>
        <v>0</v>
      </c>
      <c r="O181" s="4">
        <v>37372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>
        <f t="shared" si="19"/>
        <v>0</v>
      </c>
      <c r="V181">
        <f t="shared" si="20"/>
        <v>0</v>
      </c>
      <c r="W181">
        <f t="shared" si="21"/>
        <v>0</v>
      </c>
    </row>
    <row r="182" spans="1:23" x14ac:dyDescent="0.2">
      <c r="A182" s="4">
        <v>37373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/>
      <c r="H182" s="2"/>
      <c r="I182" s="2">
        <f t="shared" si="23"/>
        <v>0</v>
      </c>
      <c r="J182" s="2">
        <f t="shared" si="24"/>
        <v>0</v>
      </c>
      <c r="K182">
        <f t="shared" si="22"/>
        <v>0</v>
      </c>
      <c r="O182" s="4">
        <v>37373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>
        <f t="shared" si="19"/>
        <v>0</v>
      </c>
      <c r="V182">
        <f t="shared" si="20"/>
        <v>0</v>
      </c>
      <c r="W182">
        <f t="shared" si="21"/>
        <v>0</v>
      </c>
    </row>
    <row r="183" spans="1:23" x14ac:dyDescent="0.2">
      <c r="A183" s="4">
        <v>37374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/>
      <c r="H183" s="2"/>
      <c r="I183" s="2">
        <f t="shared" si="23"/>
        <v>0</v>
      </c>
      <c r="J183" s="2">
        <f t="shared" si="24"/>
        <v>0</v>
      </c>
      <c r="K183">
        <f t="shared" si="22"/>
        <v>0</v>
      </c>
      <c r="O183" s="4">
        <v>37374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>
        <f t="shared" si="19"/>
        <v>0</v>
      </c>
      <c r="V183">
        <f t="shared" si="20"/>
        <v>0</v>
      </c>
      <c r="W183">
        <f t="shared" si="21"/>
        <v>0</v>
      </c>
    </row>
    <row r="184" spans="1:23" x14ac:dyDescent="0.2">
      <c r="A184" s="4">
        <v>37375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/>
      <c r="H184" s="2"/>
      <c r="I184" s="2">
        <f t="shared" si="23"/>
        <v>0</v>
      </c>
      <c r="J184" s="2">
        <f t="shared" si="24"/>
        <v>0</v>
      </c>
      <c r="K184">
        <f t="shared" si="22"/>
        <v>0</v>
      </c>
      <c r="O184" s="4">
        <v>37375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>
        <f t="shared" si="19"/>
        <v>0</v>
      </c>
      <c r="V184">
        <f t="shared" si="20"/>
        <v>0</v>
      </c>
      <c r="W184">
        <f t="shared" si="21"/>
        <v>0</v>
      </c>
    </row>
    <row r="185" spans="1:23" x14ac:dyDescent="0.2">
      <c r="A185" s="4">
        <v>37376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/>
      <c r="H185" s="2"/>
      <c r="I185" s="2">
        <f t="shared" si="23"/>
        <v>0</v>
      </c>
      <c r="J185" s="2">
        <f t="shared" si="24"/>
        <v>0</v>
      </c>
      <c r="K185">
        <f t="shared" si="22"/>
        <v>0</v>
      </c>
      <c r="O185" s="4">
        <v>37376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>
        <f t="shared" si="19"/>
        <v>0</v>
      </c>
      <c r="V185">
        <f t="shared" si="20"/>
        <v>0</v>
      </c>
      <c r="W185">
        <f t="shared" si="21"/>
        <v>0</v>
      </c>
    </row>
    <row r="187" spans="1:23" x14ac:dyDescent="0.2">
      <c r="A187" s="15">
        <v>37257</v>
      </c>
      <c r="M187" s="15">
        <v>37561</v>
      </c>
      <c r="N187" s="16">
        <v>132</v>
      </c>
      <c r="O187" s="17">
        <v>106.19999999999999</v>
      </c>
      <c r="P187" s="18">
        <v>238.2</v>
      </c>
      <c r="U187" s="16">
        <v>132</v>
      </c>
      <c r="V187" s="17">
        <v>106.19999999999999</v>
      </c>
      <c r="W187" s="18">
        <v>238.2</v>
      </c>
    </row>
    <row r="188" spans="1:23" x14ac:dyDescent="0.2">
      <c r="A188" s="12">
        <v>37288</v>
      </c>
      <c r="I188" s="16">
        <v>0.88</v>
      </c>
      <c r="J188" s="17">
        <v>0.59</v>
      </c>
      <c r="K188" s="18">
        <v>1.47</v>
      </c>
      <c r="L188" s="29"/>
      <c r="M188" s="12">
        <v>37564</v>
      </c>
      <c r="N188" s="13">
        <v>19.8</v>
      </c>
      <c r="O188" s="11">
        <v>0</v>
      </c>
      <c r="P188" s="14">
        <v>19.8</v>
      </c>
      <c r="U188" s="13">
        <v>19.8</v>
      </c>
      <c r="V188" s="11">
        <v>0</v>
      </c>
      <c r="W188" s="14">
        <v>19.8</v>
      </c>
    </row>
    <row r="189" spans="1:23" x14ac:dyDescent="0.2">
      <c r="A189" s="12">
        <v>37561</v>
      </c>
      <c r="I189" s="13">
        <v>352</v>
      </c>
      <c r="J189" s="11">
        <v>23.599999999999998</v>
      </c>
      <c r="K189" s="14">
        <v>375.6</v>
      </c>
      <c r="L189" s="29"/>
      <c r="M189" s="12">
        <v>37573</v>
      </c>
      <c r="N189" s="13">
        <v>105.7936</v>
      </c>
      <c r="O189" s="11">
        <v>248.10679999999999</v>
      </c>
      <c r="P189" s="14">
        <v>353.90039999999999</v>
      </c>
      <c r="U189" s="13">
        <v>105.7936</v>
      </c>
      <c r="V189" s="11">
        <v>248.10679999999999</v>
      </c>
      <c r="W189" s="14">
        <v>353.90039999999999</v>
      </c>
    </row>
    <row r="190" spans="1:23" x14ac:dyDescent="0.2">
      <c r="A190" s="12">
        <v>37563</v>
      </c>
      <c r="I190" s="13">
        <v>245.52</v>
      </c>
      <c r="J190" s="11">
        <v>0</v>
      </c>
      <c r="K190" s="14">
        <v>245.52</v>
      </c>
      <c r="L190" s="29"/>
      <c r="M190" s="12">
        <v>37575</v>
      </c>
      <c r="N190" s="13">
        <v>138.60000000000002</v>
      </c>
      <c r="O190" s="11">
        <v>2.36</v>
      </c>
      <c r="P190" s="14">
        <v>140.96</v>
      </c>
      <c r="U190" s="13">
        <v>138.60000000000002</v>
      </c>
      <c r="V190" s="11">
        <v>2.36</v>
      </c>
      <c r="W190" s="14">
        <v>140.96</v>
      </c>
    </row>
    <row r="191" spans="1:23" x14ac:dyDescent="0.2">
      <c r="A191" s="12">
        <v>37564</v>
      </c>
      <c r="I191" s="13">
        <v>262.83840000000004</v>
      </c>
      <c r="J191" s="11">
        <v>0</v>
      </c>
      <c r="K191" s="14">
        <v>262.83840000000004</v>
      </c>
      <c r="L191" s="29"/>
      <c r="M191" s="12">
        <v>37578</v>
      </c>
      <c r="N191" s="13">
        <v>4.4000000000000004</v>
      </c>
      <c r="O191" s="11">
        <v>0</v>
      </c>
      <c r="P191" s="14">
        <v>4.4000000000000004</v>
      </c>
      <c r="U191" s="13">
        <v>4.4000000000000004</v>
      </c>
      <c r="V191" s="11">
        <v>0</v>
      </c>
      <c r="W191" s="14">
        <v>4.4000000000000004</v>
      </c>
    </row>
    <row r="192" spans="1:23" x14ac:dyDescent="0.2">
      <c r="A192" s="12">
        <v>37565</v>
      </c>
      <c r="I192" s="13">
        <v>283.00799999999998</v>
      </c>
      <c r="J192" s="11">
        <v>0</v>
      </c>
      <c r="K192" s="14">
        <v>283.00799999999998</v>
      </c>
      <c r="L192" s="29"/>
      <c r="M192" s="12">
        <v>37579</v>
      </c>
      <c r="N192" s="13">
        <v>163.24</v>
      </c>
      <c r="O192" s="11">
        <v>0</v>
      </c>
      <c r="P192" s="14">
        <v>163.24</v>
      </c>
      <c r="U192" s="13">
        <v>163.24</v>
      </c>
      <c r="V192" s="11">
        <v>0</v>
      </c>
      <c r="W192" s="14">
        <v>163.24</v>
      </c>
    </row>
    <row r="193" spans="1:23" x14ac:dyDescent="0.2">
      <c r="A193" s="12">
        <v>37566</v>
      </c>
      <c r="I193" s="13">
        <v>7.48</v>
      </c>
      <c r="J193" s="11">
        <v>0</v>
      </c>
      <c r="K193" s="14">
        <v>7.48</v>
      </c>
      <c r="L193" s="29"/>
      <c r="M193" s="12">
        <v>37580</v>
      </c>
      <c r="N193" s="13">
        <v>44</v>
      </c>
      <c r="O193" s="11">
        <v>0</v>
      </c>
      <c r="P193" s="14">
        <v>44</v>
      </c>
      <c r="U193" s="13">
        <v>44</v>
      </c>
      <c r="V193" s="11">
        <v>0</v>
      </c>
      <c r="W193" s="14">
        <v>44</v>
      </c>
    </row>
    <row r="194" spans="1:23" x14ac:dyDescent="0.2">
      <c r="A194" s="12">
        <v>37567</v>
      </c>
      <c r="I194" s="13">
        <v>20.944000000000003</v>
      </c>
      <c r="J194" s="11">
        <v>0</v>
      </c>
      <c r="K194" s="14">
        <v>20.944000000000003</v>
      </c>
      <c r="L194" s="29"/>
      <c r="M194" s="12">
        <v>37582</v>
      </c>
      <c r="N194" s="13">
        <v>9.24</v>
      </c>
      <c r="O194" s="11">
        <v>0</v>
      </c>
      <c r="P194" s="14">
        <v>9.24</v>
      </c>
      <c r="U194" s="13">
        <v>9.24</v>
      </c>
      <c r="V194" s="11">
        <v>0</v>
      </c>
      <c r="W194" s="14">
        <v>9.24</v>
      </c>
    </row>
    <row r="195" spans="1:23" x14ac:dyDescent="0.2">
      <c r="A195" s="12">
        <v>37568</v>
      </c>
      <c r="I195" s="13">
        <v>281.74080000000004</v>
      </c>
      <c r="J195" s="11">
        <v>0</v>
      </c>
      <c r="K195" s="14">
        <v>281.74080000000004</v>
      </c>
      <c r="L195" s="29"/>
      <c r="M195" s="12">
        <v>37585</v>
      </c>
      <c r="N195" s="13">
        <v>66</v>
      </c>
      <c r="O195" s="11">
        <v>0</v>
      </c>
      <c r="P195" s="14">
        <v>66</v>
      </c>
      <c r="U195" s="13">
        <v>66</v>
      </c>
      <c r="V195" s="11">
        <v>0</v>
      </c>
      <c r="W195" s="14">
        <v>66</v>
      </c>
    </row>
    <row r="196" spans="1:23" x14ac:dyDescent="0.2">
      <c r="A196" s="12">
        <v>37570</v>
      </c>
      <c r="I196" s="13">
        <v>7.04</v>
      </c>
      <c r="J196" s="11">
        <v>0</v>
      </c>
      <c r="K196" s="14">
        <v>7.04</v>
      </c>
      <c r="L196" s="29"/>
      <c r="M196" s="12">
        <v>37586</v>
      </c>
      <c r="N196" s="13">
        <v>299.2</v>
      </c>
      <c r="O196" s="11">
        <v>0</v>
      </c>
      <c r="P196" s="14">
        <v>299.2</v>
      </c>
      <c r="U196" s="13">
        <v>299.2</v>
      </c>
      <c r="V196" s="11">
        <v>0</v>
      </c>
      <c r="W196" s="14">
        <v>299.2</v>
      </c>
    </row>
    <row r="197" spans="1:23" x14ac:dyDescent="0.2">
      <c r="A197" s="12">
        <v>37571</v>
      </c>
      <c r="I197" s="13">
        <v>96.8</v>
      </c>
      <c r="J197" s="11">
        <v>0</v>
      </c>
      <c r="K197" s="14">
        <v>96.8</v>
      </c>
      <c r="L197" s="29"/>
      <c r="M197" s="12">
        <v>37587</v>
      </c>
      <c r="N197" s="13">
        <v>4.4000000000000004</v>
      </c>
      <c r="O197" s="11">
        <v>0</v>
      </c>
      <c r="P197" s="14">
        <v>4.4000000000000004</v>
      </c>
      <c r="U197" s="13">
        <v>4.4000000000000004</v>
      </c>
      <c r="V197" s="11">
        <v>0</v>
      </c>
      <c r="W197" s="14">
        <v>4.4000000000000004</v>
      </c>
    </row>
    <row r="198" spans="1:23" x14ac:dyDescent="0.2">
      <c r="A198" s="12">
        <v>37572</v>
      </c>
      <c r="I198" s="13">
        <v>137.45600000000002</v>
      </c>
      <c r="J198" s="11">
        <v>36.107999999999997</v>
      </c>
      <c r="K198" s="14">
        <v>173.56400000000002</v>
      </c>
      <c r="L198" s="29"/>
      <c r="M198" s="12">
        <v>37592</v>
      </c>
      <c r="N198" s="13">
        <v>211.2</v>
      </c>
      <c r="O198" s="11">
        <v>0</v>
      </c>
      <c r="P198" s="14">
        <v>211.2</v>
      </c>
      <c r="U198" s="13">
        <v>211.2</v>
      </c>
      <c r="V198" s="11">
        <v>0</v>
      </c>
      <c r="W198" s="14">
        <v>211.2</v>
      </c>
    </row>
    <row r="199" spans="1:23" x14ac:dyDescent="0.2">
      <c r="A199" s="12">
        <v>37573</v>
      </c>
      <c r="I199" s="13">
        <v>116.864</v>
      </c>
      <c r="J199" s="11">
        <v>62.126999999999995</v>
      </c>
      <c r="K199" s="14">
        <v>178.99100000000001</v>
      </c>
      <c r="L199" s="29"/>
      <c r="M199" s="12">
        <v>37593</v>
      </c>
      <c r="N199" s="13">
        <v>151.80000000000001</v>
      </c>
      <c r="O199" s="11">
        <v>0</v>
      </c>
      <c r="P199" s="14">
        <v>151.80000000000001</v>
      </c>
      <c r="U199" s="13">
        <v>151.80000000000001</v>
      </c>
      <c r="V199" s="11">
        <v>0</v>
      </c>
      <c r="W199" s="14">
        <v>151.80000000000001</v>
      </c>
    </row>
    <row r="200" spans="1:23" x14ac:dyDescent="0.2">
      <c r="A200" s="12">
        <v>37574</v>
      </c>
      <c r="I200" s="13">
        <v>319.88</v>
      </c>
      <c r="J200" s="11">
        <v>236</v>
      </c>
      <c r="K200" s="14">
        <v>555.87999999999988</v>
      </c>
      <c r="L200" s="29"/>
      <c r="M200" s="12">
        <v>37595</v>
      </c>
      <c r="N200" s="13">
        <v>19.8</v>
      </c>
      <c r="O200" s="11">
        <v>0</v>
      </c>
      <c r="P200" s="14">
        <v>19.8</v>
      </c>
      <c r="U200" s="13">
        <v>19.8</v>
      </c>
      <c r="V200" s="11">
        <v>0</v>
      </c>
      <c r="W200" s="14">
        <v>19.8</v>
      </c>
    </row>
    <row r="201" spans="1:23" x14ac:dyDescent="0.2">
      <c r="A201" s="12">
        <v>37575</v>
      </c>
      <c r="I201" s="13">
        <v>84.198399999999992</v>
      </c>
      <c r="J201" s="11">
        <v>0.6018</v>
      </c>
      <c r="K201" s="14">
        <v>84.800200000000004</v>
      </c>
      <c r="L201" s="29"/>
      <c r="M201" s="12">
        <v>37596</v>
      </c>
      <c r="N201" s="13">
        <v>15.4</v>
      </c>
      <c r="O201" s="11">
        <v>0</v>
      </c>
      <c r="P201" s="14">
        <v>15.4</v>
      </c>
      <c r="U201" s="13">
        <v>15.4</v>
      </c>
      <c r="V201" s="11">
        <v>0</v>
      </c>
      <c r="W201" s="14">
        <v>15.4</v>
      </c>
    </row>
    <row r="202" spans="1:23" x14ac:dyDescent="0.2">
      <c r="A202" s="12">
        <v>37576</v>
      </c>
      <c r="I202" s="13">
        <v>1295.0608000000002</v>
      </c>
      <c r="J202" s="11">
        <v>69.62</v>
      </c>
      <c r="K202" s="14">
        <v>1364.6808000000001</v>
      </c>
      <c r="L202" s="29"/>
      <c r="M202" s="12">
        <v>37601</v>
      </c>
      <c r="N202" s="13">
        <v>11</v>
      </c>
      <c r="O202" s="11">
        <v>0</v>
      </c>
      <c r="P202" s="14">
        <v>11</v>
      </c>
      <c r="U202" s="13">
        <v>11</v>
      </c>
      <c r="V202" s="11">
        <v>0</v>
      </c>
      <c r="W202" s="14">
        <v>11</v>
      </c>
    </row>
    <row r="203" spans="1:23" x14ac:dyDescent="0.2">
      <c r="A203" s="12">
        <v>37577</v>
      </c>
      <c r="I203" s="13">
        <v>141.68</v>
      </c>
      <c r="J203" s="11">
        <v>14.75</v>
      </c>
      <c r="K203" s="14">
        <v>156.43</v>
      </c>
      <c r="L203" s="29"/>
      <c r="M203" s="12">
        <v>37610</v>
      </c>
      <c r="N203" s="13">
        <v>46.2</v>
      </c>
      <c r="O203" s="11">
        <v>0</v>
      </c>
      <c r="P203" s="14">
        <v>46.2</v>
      </c>
      <c r="U203" s="13">
        <v>46.2</v>
      </c>
      <c r="V203" s="11">
        <v>0</v>
      </c>
      <c r="W203" s="14">
        <v>46.2</v>
      </c>
    </row>
    <row r="204" spans="1:23" x14ac:dyDescent="0.2">
      <c r="A204" s="12">
        <v>37578</v>
      </c>
      <c r="I204" s="13">
        <v>1206.92</v>
      </c>
      <c r="J204" s="11">
        <v>8.85</v>
      </c>
      <c r="K204" s="14">
        <v>1215.7700000000002</v>
      </c>
      <c r="L204" s="29"/>
      <c r="M204" s="12">
        <v>37614</v>
      </c>
      <c r="N204" s="13">
        <v>149.6</v>
      </c>
      <c r="O204" s="11">
        <v>29.5</v>
      </c>
      <c r="P204" s="14">
        <v>179.1</v>
      </c>
      <c r="U204" s="13">
        <v>149.6</v>
      </c>
      <c r="V204" s="11">
        <v>29.5</v>
      </c>
      <c r="W204" s="14">
        <v>179.1</v>
      </c>
    </row>
    <row r="205" spans="1:23" x14ac:dyDescent="0.2">
      <c r="A205" s="12">
        <v>37579</v>
      </c>
      <c r="I205" s="13">
        <v>596.46399999999994</v>
      </c>
      <c r="J205" s="11">
        <v>0</v>
      </c>
      <c r="K205" s="14">
        <v>596.46399999999994</v>
      </c>
      <c r="L205" s="29"/>
      <c r="M205" s="12">
        <v>37616</v>
      </c>
      <c r="N205" s="13">
        <v>167.2</v>
      </c>
      <c r="O205" s="11">
        <v>0</v>
      </c>
      <c r="P205" s="14">
        <v>167.2</v>
      </c>
      <c r="U205" s="13">
        <v>167.2</v>
      </c>
      <c r="V205" s="11">
        <v>0</v>
      </c>
      <c r="W205" s="14">
        <v>167.2</v>
      </c>
    </row>
    <row r="206" spans="1:23" x14ac:dyDescent="0.2">
      <c r="A206" s="12">
        <v>37580</v>
      </c>
      <c r="I206" s="13">
        <v>924.87999999999988</v>
      </c>
      <c r="J206" s="11">
        <v>0</v>
      </c>
      <c r="K206" s="14">
        <v>924.87999999999988</v>
      </c>
      <c r="L206" s="29"/>
      <c r="M206" s="12">
        <v>37617</v>
      </c>
      <c r="N206" s="13">
        <v>39.6</v>
      </c>
      <c r="O206" s="11">
        <v>0</v>
      </c>
      <c r="P206" s="14">
        <v>39.6</v>
      </c>
      <c r="U206" s="13">
        <v>39.6</v>
      </c>
      <c r="V206" s="11">
        <v>0</v>
      </c>
      <c r="W206" s="14">
        <v>39.6</v>
      </c>
    </row>
    <row r="207" spans="1:23" x14ac:dyDescent="0.2">
      <c r="A207" s="12">
        <v>37581</v>
      </c>
      <c r="I207" s="13">
        <v>354.99200000000002</v>
      </c>
      <c r="J207" s="11">
        <v>0</v>
      </c>
      <c r="K207" s="14">
        <v>354.99200000000002</v>
      </c>
      <c r="L207" s="29"/>
      <c r="M207" s="12">
        <v>37619</v>
      </c>
      <c r="N207" s="13">
        <v>39.6</v>
      </c>
      <c r="O207" s="11">
        <v>0</v>
      </c>
      <c r="P207" s="14">
        <v>39.6</v>
      </c>
      <c r="U207" s="13">
        <v>39.6</v>
      </c>
      <c r="V207" s="11">
        <v>0</v>
      </c>
      <c r="W207" s="14">
        <v>39.6</v>
      </c>
    </row>
    <row r="208" spans="1:23" x14ac:dyDescent="0.2">
      <c r="A208" s="12">
        <v>37582</v>
      </c>
      <c r="I208" s="13">
        <v>587.84</v>
      </c>
      <c r="J208" s="11">
        <v>29.5</v>
      </c>
      <c r="K208" s="14">
        <v>617.34</v>
      </c>
      <c r="L208" s="29"/>
      <c r="M208" s="12">
        <v>37623</v>
      </c>
      <c r="N208" s="13">
        <v>149.6</v>
      </c>
      <c r="O208" s="11">
        <v>82.6</v>
      </c>
      <c r="P208" s="14">
        <v>232.20000000000002</v>
      </c>
      <c r="U208" s="13">
        <v>149.6</v>
      </c>
      <c r="V208" s="11">
        <v>82.6</v>
      </c>
      <c r="W208" s="14">
        <v>232.20000000000002</v>
      </c>
    </row>
    <row r="209" spans="1:23" x14ac:dyDescent="0.2">
      <c r="A209" s="12">
        <v>37583</v>
      </c>
      <c r="I209" s="13">
        <v>13.2</v>
      </c>
      <c r="J209" s="11">
        <v>0</v>
      </c>
      <c r="K209" s="14">
        <v>13.2</v>
      </c>
      <c r="L209" s="29"/>
      <c r="M209" s="12">
        <v>37624</v>
      </c>
      <c r="N209" s="13">
        <v>57.2</v>
      </c>
      <c r="O209" s="11">
        <v>0</v>
      </c>
      <c r="P209" s="14">
        <v>57.2</v>
      </c>
      <c r="U209" s="13">
        <v>57.2</v>
      </c>
      <c r="V209" s="11">
        <v>0</v>
      </c>
      <c r="W209" s="14">
        <v>57.2</v>
      </c>
    </row>
    <row r="210" spans="1:23" x14ac:dyDescent="0.2">
      <c r="A210" s="12">
        <v>37584</v>
      </c>
      <c r="I210" s="13">
        <v>10.56</v>
      </c>
      <c r="J210" s="11">
        <v>0</v>
      </c>
      <c r="K210" s="14">
        <v>10.56</v>
      </c>
      <c r="L210" s="29"/>
      <c r="M210" s="12">
        <v>37626</v>
      </c>
      <c r="N210" s="13">
        <v>176</v>
      </c>
      <c r="O210" s="11">
        <v>0</v>
      </c>
      <c r="P210" s="14">
        <v>176</v>
      </c>
      <c r="U210" s="13">
        <v>176</v>
      </c>
      <c r="V210" s="11">
        <v>0</v>
      </c>
      <c r="W210" s="14">
        <v>176</v>
      </c>
    </row>
    <row r="211" spans="1:23" x14ac:dyDescent="0.2">
      <c r="A211" s="12">
        <v>37585</v>
      </c>
      <c r="I211" s="13">
        <v>829.27679999999998</v>
      </c>
      <c r="J211" s="11">
        <v>81.419999999999987</v>
      </c>
      <c r="K211" s="14">
        <v>910.69679999999994</v>
      </c>
      <c r="L211" s="29"/>
      <c r="M211" s="12">
        <v>37627</v>
      </c>
      <c r="N211" s="13">
        <v>523.6</v>
      </c>
      <c r="O211" s="11">
        <v>0</v>
      </c>
      <c r="P211" s="14">
        <v>523.6</v>
      </c>
      <c r="U211" s="13">
        <v>523.6</v>
      </c>
      <c r="V211" s="11">
        <v>0</v>
      </c>
      <c r="W211" s="14">
        <v>523.6</v>
      </c>
    </row>
    <row r="212" spans="1:23" x14ac:dyDescent="0.2">
      <c r="A212" s="12">
        <v>37586</v>
      </c>
      <c r="I212" s="13">
        <v>399.036</v>
      </c>
      <c r="J212" s="11">
        <v>0</v>
      </c>
      <c r="K212" s="14">
        <v>399.036</v>
      </c>
      <c r="L212" s="29"/>
      <c r="M212" s="12">
        <v>37628</v>
      </c>
      <c r="N212" s="13">
        <v>41.8</v>
      </c>
      <c r="O212" s="11">
        <v>0</v>
      </c>
      <c r="P212" s="14">
        <v>41.8</v>
      </c>
      <c r="U212" s="13">
        <v>41.8</v>
      </c>
      <c r="V212" s="11">
        <v>0</v>
      </c>
      <c r="W212" s="14">
        <v>41.8</v>
      </c>
    </row>
    <row r="213" spans="1:23" x14ac:dyDescent="0.2">
      <c r="A213" s="12">
        <v>37587</v>
      </c>
      <c r="I213" s="13">
        <v>1141.624</v>
      </c>
      <c r="J213" s="11">
        <v>100.89</v>
      </c>
      <c r="K213" s="14">
        <v>1242.5139999999999</v>
      </c>
      <c r="L213" s="29"/>
      <c r="M213" s="12">
        <v>37630</v>
      </c>
      <c r="N213" s="13">
        <v>242</v>
      </c>
      <c r="O213" s="11">
        <v>0</v>
      </c>
      <c r="P213" s="14">
        <v>242</v>
      </c>
      <c r="U213" s="13">
        <v>242</v>
      </c>
      <c r="V213" s="11">
        <v>0</v>
      </c>
      <c r="W213" s="14">
        <v>242</v>
      </c>
    </row>
    <row r="214" spans="1:23" x14ac:dyDescent="0.2">
      <c r="A214" s="12">
        <v>37588</v>
      </c>
      <c r="I214" s="13">
        <v>358.68799999999999</v>
      </c>
      <c r="J214" s="11">
        <v>0</v>
      </c>
      <c r="K214" s="14">
        <v>358.68799999999999</v>
      </c>
      <c r="L214" s="29"/>
      <c r="M214" s="12">
        <v>37631</v>
      </c>
      <c r="N214" s="13">
        <v>13.2</v>
      </c>
      <c r="O214" s="11">
        <v>0</v>
      </c>
      <c r="P214" s="14">
        <v>13.2</v>
      </c>
      <c r="U214" s="13">
        <v>13.2</v>
      </c>
      <c r="V214" s="11">
        <v>0</v>
      </c>
      <c r="W214" s="14">
        <v>13.2</v>
      </c>
    </row>
    <row r="215" spans="1:23" x14ac:dyDescent="0.2">
      <c r="A215" s="12">
        <v>37590</v>
      </c>
      <c r="I215" s="13">
        <v>257.22400000000005</v>
      </c>
      <c r="J215" s="11">
        <v>0</v>
      </c>
      <c r="K215" s="14">
        <v>257.22400000000005</v>
      </c>
      <c r="L215" s="29"/>
      <c r="M215" s="12">
        <v>37636</v>
      </c>
      <c r="N215" s="13">
        <v>13.2</v>
      </c>
      <c r="O215" s="11">
        <v>0</v>
      </c>
      <c r="P215" s="14">
        <v>13.2</v>
      </c>
      <c r="U215" s="13">
        <v>13.2</v>
      </c>
      <c r="V215" s="11">
        <v>0</v>
      </c>
      <c r="W215" s="14">
        <v>13.2</v>
      </c>
    </row>
    <row r="216" spans="1:23" x14ac:dyDescent="0.2">
      <c r="A216" s="12">
        <v>37591</v>
      </c>
      <c r="I216" s="13">
        <v>288.81599999999997</v>
      </c>
      <c r="J216" s="11">
        <v>0</v>
      </c>
      <c r="K216" s="14">
        <v>288.81599999999997</v>
      </c>
      <c r="L216" s="29"/>
      <c r="M216" s="12">
        <v>37638</v>
      </c>
      <c r="N216" s="13">
        <v>8.8000000000000007</v>
      </c>
      <c r="O216" s="11">
        <v>0</v>
      </c>
      <c r="P216" s="14">
        <v>8.8000000000000007</v>
      </c>
      <c r="U216" s="13">
        <v>8.8000000000000007</v>
      </c>
      <c r="V216" s="11">
        <v>0</v>
      </c>
      <c r="W216" s="14">
        <v>8.8000000000000007</v>
      </c>
    </row>
    <row r="217" spans="1:23" x14ac:dyDescent="0.2">
      <c r="A217" s="12">
        <v>37592</v>
      </c>
      <c r="I217" s="13">
        <v>316.8</v>
      </c>
      <c r="J217" s="11">
        <v>59</v>
      </c>
      <c r="K217" s="14">
        <v>375.8</v>
      </c>
      <c r="L217" s="29"/>
      <c r="M217" s="12">
        <v>37648</v>
      </c>
      <c r="N217" s="13">
        <v>99</v>
      </c>
      <c r="O217" s="11">
        <v>0</v>
      </c>
      <c r="P217" s="14">
        <v>99</v>
      </c>
      <c r="U217" s="13">
        <v>99</v>
      </c>
      <c r="V217" s="11">
        <v>0</v>
      </c>
      <c r="W217" s="14">
        <v>99</v>
      </c>
    </row>
    <row r="218" spans="1:23" x14ac:dyDescent="0.2">
      <c r="A218" s="12">
        <v>37593</v>
      </c>
      <c r="I218" s="13">
        <v>6033.808</v>
      </c>
      <c r="J218" s="11">
        <v>987.07</v>
      </c>
      <c r="K218" s="14">
        <v>7020.8779999999997</v>
      </c>
      <c r="L218" s="29"/>
      <c r="M218" s="12">
        <v>37649</v>
      </c>
      <c r="N218" s="13">
        <v>1238.5999999999999</v>
      </c>
      <c r="O218" s="11">
        <v>106.2</v>
      </c>
      <c r="P218" s="14">
        <v>1344.8000000000002</v>
      </c>
      <c r="U218" s="13">
        <v>1238.5999999999999</v>
      </c>
      <c r="V218" s="11">
        <v>106.2</v>
      </c>
      <c r="W218" s="14">
        <v>1344.8000000000002</v>
      </c>
    </row>
    <row r="219" spans="1:23" x14ac:dyDescent="0.2">
      <c r="A219" s="12">
        <v>37594</v>
      </c>
      <c r="I219" s="13">
        <v>1727.0351999999998</v>
      </c>
      <c r="J219" s="11">
        <v>17.7</v>
      </c>
      <c r="K219" s="14">
        <v>1744.7352000000001</v>
      </c>
      <c r="L219" s="29"/>
      <c r="M219" s="12">
        <v>37650</v>
      </c>
      <c r="N219" s="13">
        <v>90.64</v>
      </c>
      <c r="O219" s="11">
        <v>0</v>
      </c>
      <c r="P219" s="14">
        <v>90.64</v>
      </c>
      <c r="U219" s="13">
        <v>90.64</v>
      </c>
      <c r="V219" s="11">
        <v>0</v>
      </c>
      <c r="W219" s="14">
        <v>90.64</v>
      </c>
    </row>
    <row r="220" spans="1:23" x14ac:dyDescent="0.2">
      <c r="A220" s="12">
        <v>37595</v>
      </c>
      <c r="I220" s="13">
        <v>513.12800000000004</v>
      </c>
      <c r="J220" s="11">
        <v>17.7</v>
      </c>
      <c r="K220" s="14">
        <v>530.82799999999997</v>
      </c>
      <c r="L220" s="29"/>
      <c r="M220" s="12">
        <v>37652</v>
      </c>
      <c r="N220" s="13">
        <v>125.84</v>
      </c>
      <c r="O220" s="11">
        <v>14.75</v>
      </c>
      <c r="P220" s="14">
        <v>140.59</v>
      </c>
      <c r="U220" s="13">
        <v>125.84</v>
      </c>
      <c r="V220" s="11">
        <v>14.75</v>
      </c>
      <c r="W220" s="14">
        <v>140.59</v>
      </c>
    </row>
    <row r="221" spans="1:23" x14ac:dyDescent="0.2">
      <c r="A221" s="12">
        <v>37596</v>
      </c>
      <c r="I221" s="13">
        <v>510.4</v>
      </c>
      <c r="J221" s="11">
        <v>0</v>
      </c>
      <c r="K221" s="14">
        <v>510.4</v>
      </c>
      <c r="L221" s="29"/>
      <c r="M221" s="12">
        <v>37655</v>
      </c>
      <c r="N221" s="13">
        <v>26.4</v>
      </c>
      <c r="O221" s="11">
        <v>23.599999999999998</v>
      </c>
      <c r="P221" s="14">
        <v>50</v>
      </c>
      <c r="U221" s="13">
        <v>26.4</v>
      </c>
      <c r="V221" s="11">
        <v>23.599999999999998</v>
      </c>
      <c r="W221" s="14">
        <v>50</v>
      </c>
    </row>
    <row r="222" spans="1:23" x14ac:dyDescent="0.2">
      <c r="A222" s="12">
        <v>37597</v>
      </c>
      <c r="I222" s="13">
        <v>522.72</v>
      </c>
      <c r="J222" s="11">
        <v>8.85</v>
      </c>
      <c r="K222" s="14">
        <v>531.57000000000005</v>
      </c>
      <c r="L222" s="29"/>
      <c r="M222" s="12">
        <v>37656</v>
      </c>
      <c r="N222" s="13">
        <v>129.35999999999999</v>
      </c>
      <c r="O222" s="11">
        <v>41.3</v>
      </c>
      <c r="P222" s="14">
        <v>170.66</v>
      </c>
      <c r="U222" s="13">
        <v>129.35999999999999</v>
      </c>
      <c r="V222" s="11">
        <v>41.3</v>
      </c>
      <c r="W222" s="14">
        <v>170.66</v>
      </c>
    </row>
    <row r="223" spans="1:23" x14ac:dyDescent="0.2">
      <c r="A223" s="12">
        <v>37598</v>
      </c>
      <c r="I223" s="13">
        <v>310.2</v>
      </c>
      <c r="J223" s="11">
        <v>0</v>
      </c>
      <c r="K223" s="14">
        <v>310.2</v>
      </c>
      <c r="L223" s="29"/>
      <c r="M223" s="12">
        <v>37657</v>
      </c>
      <c r="N223" s="13">
        <v>15.84</v>
      </c>
      <c r="O223" s="11">
        <v>0</v>
      </c>
      <c r="P223" s="14">
        <v>15.84</v>
      </c>
      <c r="U223" s="13">
        <v>15.84</v>
      </c>
      <c r="V223" s="11">
        <v>0</v>
      </c>
      <c r="W223" s="14">
        <v>15.84</v>
      </c>
    </row>
    <row r="224" spans="1:23" x14ac:dyDescent="0.2">
      <c r="A224" s="12">
        <v>37599</v>
      </c>
      <c r="I224" s="13">
        <v>173.54480000000001</v>
      </c>
      <c r="J224" s="11">
        <v>8.85</v>
      </c>
      <c r="K224" s="14">
        <v>182.3948</v>
      </c>
      <c r="L224" s="29"/>
      <c r="M224" s="12">
        <v>37659</v>
      </c>
      <c r="N224" s="13">
        <v>4.2240000000000002</v>
      </c>
      <c r="O224" s="11">
        <v>0</v>
      </c>
      <c r="P224" s="14">
        <v>4.2240000000000002</v>
      </c>
      <c r="U224" s="13">
        <v>4.2240000000000002</v>
      </c>
      <c r="V224" s="11">
        <v>0</v>
      </c>
      <c r="W224" s="14">
        <v>4.2240000000000002</v>
      </c>
    </row>
    <row r="225" spans="1:23" x14ac:dyDescent="0.2">
      <c r="A225" s="12">
        <v>37600</v>
      </c>
      <c r="I225" s="13">
        <v>293.04000000000002</v>
      </c>
      <c r="J225" s="11">
        <v>0</v>
      </c>
      <c r="K225" s="14">
        <v>293.04000000000002</v>
      </c>
      <c r="L225" s="29"/>
      <c r="M225" s="12">
        <v>37662</v>
      </c>
      <c r="N225" s="13">
        <v>79.2</v>
      </c>
      <c r="O225" s="11">
        <v>0</v>
      </c>
      <c r="P225" s="14">
        <v>79.2</v>
      </c>
      <c r="U225" s="13">
        <v>79.2</v>
      </c>
      <c r="V225" s="11">
        <v>0</v>
      </c>
      <c r="W225" s="14">
        <v>79.2</v>
      </c>
    </row>
    <row r="226" spans="1:23" x14ac:dyDescent="0.2">
      <c r="A226" s="12">
        <v>37601</v>
      </c>
      <c r="I226" s="13">
        <v>24.64</v>
      </c>
      <c r="J226" s="11">
        <v>0</v>
      </c>
      <c r="K226" s="14">
        <v>24.64</v>
      </c>
      <c r="L226" s="29"/>
      <c r="M226" s="12">
        <v>37663</v>
      </c>
      <c r="N226" s="13">
        <v>675.40000000000009</v>
      </c>
      <c r="O226" s="11">
        <v>0</v>
      </c>
      <c r="P226" s="14">
        <v>675.40000000000009</v>
      </c>
      <c r="U226" s="13">
        <v>675.40000000000009</v>
      </c>
      <c r="V226" s="11">
        <v>0</v>
      </c>
      <c r="W226" s="14">
        <v>675.40000000000009</v>
      </c>
    </row>
    <row r="227" spans="1:23" x14ac:dyDescent="0.2">
      <c r="A227" s="12">
        <v>37602</v>
      </c>
      <c r="I227" s="13">
        <v>416.24</v>
      </c>
      <c r="J227" s="11">
        <v>8.85</v>
      </c>
      <c r="K227" s="14">
        <v>425.09000000000003</v>
      </c>
      <c r="L227" s="29"/>
      <c r="M227" s="12">
        <v>37664</v>
      </c>
      <c r="N227" s="13">
        <v>44</v>
      </c>
      <c r="O227" s="11">
        <v>0</v>
      </c>
      <c r="P227" s="14">
        <v>44</v>
      </c>
      <c r="U227" s="13">
        <v>44</v>
      </c>
      <c r="V227" s="11">
        <v>0</v>
      </c>
      <c r="W227" s="14">
        <v>44</v>
      </c>
    </row>
    <row r="228" spans="1:23" x14ac:dyDescent="0.2">
      <c r="A228" s="12">
        <v>37603</v>
      </c>
      <c r="I228" s="13">
        <v>25.52</v>
      </c>
      <c r="J228" s="11">
        <v>0</v>
      </c>
      <c r="K228" s="14">
        <v>25.52</v>
      </c>
      <c r="L228" s="29"/>
      <c r="M228" s="12">
        <v>37666</v>
      </c>
      <c r="N228" s="13">
        <v>11.616000000000001</v>
      </c>
      <c r="O228" s="11">
        <v>0</v>
      </c>
      <c r="P228" s="14">
        <v>11.616000000000001</v>
      </c>
      <c r="U228" s="13">
        <v>11.616000000000001</v>
      </c>
      <c r="V228" s="11">
        <v>0</v>
      </c>
      <c r="W228" s="14">
        <v>11.616000000000001</v>
      </c>
    </row>
    <row r="229" spans="1:23" x14ac:dyDescent="0.2">
      <c r="A229" s="12">
        <v>37604</v>
      </c>
      <c r="I229" s="13">
        <v>165.44</v>
      </c>
      <c r="J229" s="11">
        <v>0</v>
      </c>
      <c r="K229" s="14">
        <v>165.44</v>
      </c>
      <c r="L229" s="29"/>
      <c r="M229" s="12">
        <v>37676</v>
      </c>
      <c r="N229" s="13">
        <v>425.03999999999996</v>
      </c>
      <c r="O229" s="11">
        <v>0</v>
      </c>
      <c r="P229" s="14">
        <v>425.03999999999996</v>
      </c>
      <c r="U229" s="13">
        <v>425.03999999999996</v>
      </c>
      <c r="V229" s="11">
        <v>0</v>
      </c>
      <c r="W229" s="14">
        <v>425.03999999999996</v>
      </c>
    </row>
    <row r="230" spans="1:23" x14ac:dyDescent="0.2">
      <c r="A230" s="12">
        <v>37605</v>
      </c>
      <c r="I230" s="13">
        <v>257.84000000000003</v>
      </c>
      <c r="J230" s="11">
        <v>0</v>
      </c>
      <c r="K230" s="14">
        <v>257.84000000000003</v>
      </c>
      <c r="L230" s="29"/>
      <c r="M230" s="12">
        <v>37679</v>
      </c>
      <c r="N230" s="13">
        <v>95.92</v>
      </c>
      <c r="O230" s="11">
        <v>0</v>
      </c>
      <c r="P230" s="14">
        <v>95.92</v>
      </c>
      <c r="U230" s="13">
        <v>95.92</v>
      </c>
      <c r="V230" s="11">
        <v>0</v>
      </c>
      <c r="W230" s="14">
        <v>95.92</v>
      </c>
    </row>
    <row r="231" spans="1:23" x14ac:dyDescent="0.2">
      <c r="A231" s="12">
        <v>37606</v>
      </c>
      <c r="I231" s="13">
        <v>29.04</v>
      </c>
      <c r="J231" s="11">
        <v>0</v>
      </c>
      <c r="K231" s="14">
        <v>29.04</v>
      </c>
      <c r="L231" s="29"/>
      <c r="M231" s="12">
        <v>37680</v>
      </c>
      <c r="N231" s="13">
        <v>22.704000000000001</v>
      </c>
      <c r="O231" s="11">
        <v>0</v>
      </c>
      <c r="P231" s="14">
        <v>22.704000000000001</v>
      </c>
      <c r="U231" s="13">
        <v>22.704000000000001</v>
      </c>
      <c r="V231" s="11">
        <v>0</v>
      </c>
      <c r="W231" s="14">
        <v>22.704000000000001</v>
      </c>
    </row>
    <row r="232" spans="1:23" x14ac:dyDescent="0.2">
      <c r="A232" s="12">
        <v>37607</v>
      </c>
      <c r="I232" s="13">
        <v>18.04</v>
      </c>
      <c r="J232" s="11">
        <v>0</v>
      </c>
      <c r="K232" s="14">
        <v>18.04</v>
      </c>
      <c r="L232" s="29"/>
      <c r="M232" s="12">
        <v>37682</v>
      </c>
      <c r="N232" s="13">
        <v>26.4</v>
      </c>
      <c r="O232" s="11">
        <v>14.75</v>
      </c>
      <c r="P232" s="14">
        <v>41.15</v>
      </c>
      <c r="U232" s="13">
        <v>26.4</v>
      </c>
      <c r="V232" s="11">
        <v>14.75</v>
      </c>
      <c r="W232" s="14">
        <v>41.15</v>
      </c>
    </row>
    <row r="233" spans="1:23" x14ac:dyDescent="0.2">
      <c r="A233" s="12">
        <v>37608</v>
      </c>
      <c r="I233" s="13">
        <v>71.72</v>
      </c>
      <c r="J233" s="11">
        <v>0</v>
      </c>
      <c r="K233" s="14">
        <v>71.72</v>
      </c>
      <c r="L233" s="29"/>
      <c r="M233" s="12">
        <v>37683</v>
      </c>
      <c r="N233" s="13">
        <v>679.8</v>
      </c>
      <c r="O233" s="11">
        <v>94.4</v>
      </c>
      <c r="P233" s="14">
        <v>774.2</v>
      </c>
      <c r="U233" s="13">
        <v>679.8</v>
      </c>
      <c r="V233" s="11">
        <v>94.4</v>
      </c>
      <c r="W233" s="14">
        <v>774.2</v>
      </c>
    </row>
    <row r="234" spans="1:23" x14ac:dyDescent="0.2">
      <c r="A234" s="12">
        <v>37609</v>
      </c>
      <c r="I234" s="13">
        <v>67.760000000000005</v>
      </c>
      <c r="J234" s="11">
        <v>0</v>
      </c>
      <c r="K234" s="14">
        <v>67.760000000000005</v>
      </c>
      <c r="L234" s="29"/>
      <c r="M234" s="12">
        <v>37684</v>
      </c>
      <c r="N234" s="13">
        <v>1024.5840000000001</v>
      </c>
      <c r="O234" s="11">
        <v>194.7</v>
      </c>
      <c r="P234" s="14">
        <v>1219.2840000000001</v>
      </c>
      <c r="U234" s="13">
        <v>1024.5840000000001</v>
      </c>
      <c r="V234" s="11">
        <v>194.7</v>
      </c>
      <c r="W234" s="14">
        <v>1219.2840000000001</v>
      </c>
    </row>
    <row r="235" spans="1:23" x14ac:dyDescent="0.2">
      <c r="A235" s="12">
        <v>37610</v>
      </c>
      <c r="I235" s="13">
        <v>15.4</v>
      </c>
      <c r="J235" s="11">
        <v>0</v>
      </c>
      <c r="K235" s="14">
        <v>15.4</v>
      </c>
      <c r="L235" s="29"/>
      <c r="M235" s="12">
        <v>37685</v>
      </c>
      <c r="N235" s="13">
        <v>325.86400000000003</v>
      </c>
      <c r="O235" s="11">
        <v>73.75</v>
      </c>
      <c r="P235" s="14">
        <v>399.61400000000003</v>
      </c>
      <c r="U235" s="13">
        <v>325.86400000000003</v>
      </c>
      <c r="V235" s="11">
        <v>73.75</v>
      </c>
      <c r="W235" s="14">
        <v>399.61400000000003</v>
      </c>
    </row>
    <row r="236" spans="1:23" x14ac:dyDescent="0.2">
      <c r="A236" s="12">
        <v>37611</v>
      </c>
      <c r="I236" s="13">
        <v>638.83600000000001</v>
      </c>
      <c r="J236" s="11">
        <v>5.8999999999999995</v>
      </c>
      <c r="K236" s="14">
        <v>644.7360000000001</v>
      </c>
      <c r="L236" s="29"/>
      <c r="M236" s="12">
        <v>37686</v>
      </c>
      <c r="N236" s="13">
        <v>267.87200000000001</v>
      </c>
      <c r="O236" s="11">
        <v>41.3</v>
      </c>
      <c r="P236" s="14">
        <v>309.17200000000003</v>
      </c>
      <c r="U236" s="13">
        <v>267.87200000000001</v>
      </c>
      <c r="V236" s="11">
        <v>41.3</v>
      </c>
      <c r="W236" s="14">
        <v>309.17200000000003</v>
      </c>
    </row>
    <row r="237" spans="1:23" x14ac:dyDescent="0.2">
      <c r="A237" s="12">
        <v>37612</v>
      </c>
      <c r="I237" s="13">
        <v>6.16</v>
      </c>
      <c r="J237" s="11">
        <v>0</v>
      </c>
      <c r="K237" s="14">
        <v>6.16</v>
      </c>
      <c r="L237" s="29"/>
      <c r="M237" s="12">
        <v>37688</v>
      </c>
      <c r="N237" s="13">
        <v>5.28</v>
      </c>
      <c r="O237" s="11">
        <v>0</v>
      </c>
      <c r="P237" s="14">
        <v>5.28</v>
      </c>
      <c r="U237" s="13">
        <v>5.28</v>
      </c>
      <c r="V237" s="11">
        <v>0</v>
      </c>
      <c r="W237" s="14">
        <v>5.28</v>
      </c>
    </row>
    <row r="238" spans="1:23" x14ac:dyDescent="0.2">
      <c r="A238" s="12">
        <v>37613</v>
      </c>
      <c r="I238" s="13">
        <v>250.88800000000001</v>
      </c>
      <c r="J238" s="11">
        <v>0</v>
      </c>
      <c r="K238" s="14">
        <v>250.88800000000001</v>
      </c>
      <c r="L238" s="29"/>
      <c r="M238" s="12">
        <v>37689</v>
      </c>
      <c r="N238" s="13">
        <v>145.19999999999999</v>
      </c>
      <c r="O238" s="11">
        <v>0</v>
      </c>
      <c r="P238" s="14">
        <v>145.19999999999999</v>
      </c>
      <c r="U238" s="13">
        <v>145.19999999999999</v>
      </c>
      <c r="V238" s="11">
        <v>0</v>
      </c>
      <c r="W238" s="14">
        <v>145.19999999999999</v>
      </c>
    </row>
    <row r="239" spans="1:23" x14ac:dyDescent="0.2">
      <c r="A239" s="12">
        <v>37614</v>
      </c>
      <c r="I239" s="13">
        <v>22</v>
      </c>
      <c r="J239" s="11">
        <v>0</v>
      </c>
      <c r="K239" s="14">
        <v>22</v>
      </c>
      <c r="L239" s="29"/>
      <c r="M239" s="12">
        <v>37692</v>
      </c>
      <c r="N239" s="13">
        <v>158.4</v>
      </c>
      <c r="O239" s="11">
        <v>59</v>
      </c>
      <c r="P239" s="14">
        <v>217.4</v>
      </c>
      <c r="U239" s="13">
        <v>158.4</v>
      </c>
      <c r="V239" s="11">
        <v>59</v>
      </c>
      <c r="W239" s="14">
        <v>217.4</v>
      </c>
    </row>
    <row r="240" spans="1:23" x14ac:dyDescent="0.2">
      <c r="A240" s="12">
        <v>37615</v>
      </c>
      <c r="I240" s="13">
        <v>688.89039999999989</v>
      </c>
      <c r="J240" s="11">
        <v>18.29</v>
      </c>
      <c r="K240" s="14">
        <v>707.18039999999996</v>
      </c>
      <c r="L240" s="29"/>
      <c r="M240" s="12">
        <v>37694</v>
      </c>
      <c r="N240" s="13">
        <v>26.4</v>
      </c>
      <c r="O240" s="11">
        <v>0</v>
      </c>
      <c r="P240" s="14">
        <v>26.4</v>
      </c>
      <c r="U240" s="13">
        <v>26.4</v>
      </c>
      <c r="V240" s="11">
        <v>0</v>
      </c>
      <c r="W240" s="14">
        <v>26.4</v>
      </c>
    </row>
    <row r="241" spans="1:23" x14ac:dyDescent="0.2">
      <c r="A241" s="12">
        <v>37616</v>
      </c>
      <c r="I241" s="13">
        <v>455.048</v>
      </c>
      <c r="J241" s="11">
        <v>0</v>
      </c>
      <c r="K241" s="14">
        <v>455.048</v>
      </c>
      <c r="L241" s="29"/>
      <c r="M241" s="12">
        <v>37711</v>
      </c>
      <c r="N241" s="13">
        <v>2.64</v>
      </c>
      <c r="O241" s="11">
        <v>0</v>
      </c>
      <c r="P241" s="14">
        <v>2.64</v>
      </c>
      <c r="U241" s="13">
        <v>2.64</v>
      </c>
      <c r="V241" s="11">
        <v>0</v>
      </c>
      <c r="W241" s="14">
        <v>2.64</v>
      </c>
    </row>
    <row r="242" spans="1:23" x14ac:dyDescent="0.2">
      <c r="A242" s="12">
        <v>37617</v>
      </c>
      <c r="I242" s="13">
        <v>730.40000000000009</v>
      </c>
      <c r="J242" s="11">
        <v>8.85</v>
      </c>
      <c r="K242" s="14">
        <v>739.25</v>
      </c>
      <c r="L242" s="29"/>
      <c r="M242" s="12">
        <v>37715</v>
      </c>
      <c r="N242" s="13">
        <v>539</v>
      </c>
      <c r="O242" s="11">
        <v>0</v>
      </c>
      <c r="P242" s="14">
        <v>539</v>
      </c>
      <c r="U242" s="13">
        <v>539</v>
      </c>
      <c r="V242" s="11">
        <v>0</v>
      </c>
      <c r="W242" s="14">
        <v>539</v>
      </c>
    </row>
    <row r="243" spans="1:23" x14ac:dyDescent="0.2">
      <c r="A243" s="12">
        <v>37618</v>
      </c>
      <c r="I243" s="13">
        <v>639.31999999999994</v>
      </c>
      <c r="J243" s="11">
        <v>8.85</v>
      </c>
      <c r="K243" s="14">
        <v>648.16999999999996</v>
      </c>
      <c r="L243" s="29"/>
      <c r="M243" s="12">
        <v>37716</v>
      </c>
      <c r="N243" s="13">
        <v>884.4</v>
      </c>
      <c r="O243" s="11">
        <v>0</v>
      </c>
      <c r="P243" s="14">
        <v>884.4</v>
      </c>
      <c r="U243" s="13">
        <v>884.4</v>
      </c>
      <c r="V243" s="11">
        <v>0</v>
      </c>
      <c r="W243" s="14">
        <v>884.4</v>
      </c>
    </row>
    <row r="244" spans="1:23" x14ac:dyDescent="0.2">
      <c r="A244" s="12">
        <v>37619</v>
      </c>
      <c r="I244" s="13">
        <v>110.44</v>
      </c>
      <c r="J244" s="11">
        <v>8.85</v>
      </c>
      <c r="K244" s="14">
        <v>119.28999999999999</v>
      </c>
      <c r="L244" s="29"/>
      <c r="M244" s="12">
        <v>37717</v>
      </c>
      <c r="N244" s="13">
        <v>1227.5999999999999</v>
      </c>
      <c r="O244" s="11">
        <v>0</v>
      </c>
      <c r="P244" s="14">
        <v>1227.5999999999999</v>
      </c>
      <c r="U244" s="13">
        <v>1227.5999999999999</v>
      </c>
      <c r="V244" s="11">
        <v>0</v>
      </c>
      <c r="W244" s="14">
        <v>1227.5999999999999</v>
      </c>
    </row>
    <row r="245" spans="1:23" x14ac:dyDescent="0.2">
      <c r="A245" s="12">
        <v>37620</v>
      </c>
      <c r="I245" s="13">
        <v>332.2</v>
      </c>
      <c r="J245" s="11">
        <v>0</v>
      </c>
      <c r="K245" s="14">
        <v>332.2</v>
      </c>
      <c r="L245" s="29"/>
      <c r="M245" s="12">
        <v>37718</v>
      </c>
      <c r="N245" s="13">
        <v>105.6</v>
      </c>
      <c r="O245" s="11">
        <v>59</v>
      </c>
      <c r="P245" s="14">
        <v>164.6</v>
      </c>
      <c r="U245" s="13">
        <v>105.6</v>
      </c>
      <c r="V245" s="11">
        <v>59</v>
      </c>
      <c r="W245" s="14">
        <v>164.6</v>
      </c>
    </row>
    <row r="246" spans="1:23" x14ac:dyDescent="0.2">
      <c r="A246" s="12">
        <v>37621</v>
      </c>
      <c r="I246" s="13">
        <v>57.64</v>
      </c>
      <c r="J246" s="11">
        <v>0</v>
      </c>
      <c r="K246" s="14">
        <v>57.64</v>
      </c>
      <c r="L246" s="29"/>
      <c r="M246" s="12">
        <v>37719</v>
      </c>
      <c r="N246" s="13">
        <v>13.2</v>
      </c>
      <c r="O246" s="11">
        <v>0</v>
      </c>
      <c r="P246" s="14">
        <v>13.2</v>
      </c>
      <c r="U246" s="13">
        <v>13.2</v>
      </c>
      <c r="V246" s="11">
        <v>0</v>
      </c>
      <c r="W246" s="14">
        <v>13.2</v>
      </c>
    </row>
    <row r="247" spans="1:23" x14ac:dyDescent="0.2">
      <c r="A247" s="12">
        <v>37622</v>
      </c>
      <c r="I247" s="13">
        <v>0</v>
      </c>
      <c r="J247" s="11">
        <v>177</v>
      </c>
      <c r="K247" s="14">
        <v>177</v>
      </c>
      <c r="L247" s="29"/>
      <c r="M247" s="12">
        <v>37926</v>
      </c>
      <c r="N247" s="13">
        <v>0.2112</v>
      </c>
      <c r="O247" s="11">
        <v>39.323500000000003</v>
      </c>
      <c r="P247" s="14">
        <v>39.534700000000001</v>
      </c>
      <c r="U247" s="13">
        <v>0.2112</v>
      </c>
      <c r="V247" s="11">
        <v>39.323500000000003</v>
      </c>
      <c r="W247" s="14">
        <v>39.534700000000001</v>
      </c>
    </row>
    <row r="248" spans="1:23" x14ac:dyDescent="0.2">
      <c r="A248" s="12">
        <v>37623</v>
      </c>
      <c r="I248" s="13">
        <v>185.68</v>
      </c>
      <c r="J248" s="11">
        <v>0</v>
      </c>
      <c r="K248" s="14">
        <v>185.68</v>
      </c>
      <c r="L248" s="29"/>
      <c r="M248" s="12">
        <v>37953</v>
      </c>
      <c r="N248" s="13">
        <v>48.4</v>
      </c>
      <c r="O248" s="11">
        <v>0</v>
      </c>
      <c r="P248" s="14">
        <v>48.4</v>
      </c>
      <c r="U248" s="13">
        <v>48.4</v>
      </c>
      <c r="V248" s="11">
        <v>0</v>
      </c>
      <c r="W248" s="14">
        <v>48.4</v>
      </c>
    </row>
    <row r="249" spans="1:23" x14ac:dyDescent="0.2">
      <c r="A249" s="12">
        <v>37624</v>
      </c>
      <c r="I249" s="13">
        <v>1395.68</v>
      </c>
      <c r="J249" s="11">
        <v>149.86000000000001</v>
      </c>
      <c r="K249" s="14">
        <v>1545.54</v>
      </c>
      <c r="L249" s="29"/>
      <c r="M249" s="12">
        <v>37965</v>
      </c>
      <c r="N249" s="13">
        <v>243.76</v>
      </c>
      <c r="O249" s="11">
        <v>11.799999999999999</v>
      </c>
      <c r="P249" s="14">
        <v>255.56</v>
      </c>
      <c r="U249" s="13">
        <v>243.76</v>
      </c>
      <c r="V249" s="11">
        <v>11.799999999999999</v>
      </c>
      <c r="W249" s="14">
        <v>255.56</v>
      </c>
    </row>
    <row r="250" spans="1:23" x14ac:dyDescent="0.2">
      <c r="A250" s="12">
        <v>37625</v>
      </c>
      <c r="I250" s="13">
        <v>1173.04</v>
      </c>
      <c r="J250" s="11">
        <v>0</v>
      </c>
      <c r="K250" s="14">
        <v>1173.04</v>
      </c>
      <c r="L250" s="29"/>
      <c r="M250" s="12">
        <v>37966</v>
      </c>
      <c r="N250" s="13">
        <v>5.28</v>
      </c>
      <c r="O250" s="11">
        <v>0</v>
      </c>
      <c r="P250" s="14">
        <v>5.28</v>
      </c>
      <c r="U250" s="13">
        <v>5.28</v>
      </c>
      <c r="V250" s="11">
        <v>0</v>
      </c>
      <c r="W250" s="14">
        <v>5.28</v>
      </c>
    </row>
    <row r="251" spans="1:23" x14ac:dyDescent="0.2">
      <c r="A251" s="12">
        <v>37626</v>
      </c>
      <c r="I251" s="13">
        <v>365.19999999999993</v>
      </c>
      <c r="J251" s="11">
        <v>1.77</v>
      </c>
      <c r="K251" s="14">
        <v>366.96999999999997</v>
      </c>
      <c r="L251" s="29"/>
      <c r="M251" s="12">
        <v>37968</v>
      </c>
      <c r="N251" s="13">
        <v>8.4480000000000004</v>
      </c>
      <c r="O251" s="11">
        <v>0</v>
      </c>
      <c r="P251" s="14">
        <v>8.4480000000000004</v>
      </c>
      <c r="U251" s="13">
        <v>8.4480000000000004</v>
      </c>
      <c r="V251" s="11">
        <v>0</v>
      </c>
      <c r="W251" s="14">
        <v>8.4480000000000004</v>
      </c>
    </row>
    <row r="252" spans="1:23" x14ac:dyDescent="0.2">
      <c r="A252" s="12">
        <v>37627</v>
      </c>
      <c r="I252" s="13">
        <v>2075.48</v>
      </c>
      <c r="J252" s="11">
        <v>309.75</v>
      </c>
      <c r="K252" s="14">
        <v>2385.23</v>
      </c>
      <c r="L252" s="29"/>
      <c r="M252" s="12">
        <v>37970</v>
      </c>
      <c r="N252" s="13">
        <v>209.88</v>
      </c>
      <c r="O252" s="11">
        <v>0</v>
      </c>
      <c r="P252" s="14">
        <v>209.88</v>
      </c>
      <c r="U252" s="13">
        <v>209.88</v>
      </c>
      <c r="V252" s="11">
        <v>0</v>
      </c>
      <c r="W252" s="14">
        <v>209.88</v>
      </c>
    </row>
    <row r="253" spans="1:23" x14ac:dyDescent="0.2">
      <c r="A253" s="12">
        <v>37628</v>
      </c>
      <c r="I253" s="13">
        <v>848.76</v>
      </c>
      <c r="J253" s="11">
        <v>0</v>
      </c>
      <c r="K253" s="14">
        <v>848.76</v>
      </c>
      <c r="L253" s="29"/>
      <c r="M253" s="12">
        <v>37971</v>
      </c>
      <c r="N253" s="13">
        <v>187</v>
      </c>
      <c r="O253" s="11">
        <v>59</v>
      </c>
      <c r="P253" s="14">
        <v>246</v>
      </c>
      <c r="U253" s="13">
        <v>187</v>
      </c>
      <c r="V253" s="11">
        <v>59</v>
      </c>
      <c r="W253" s="14">
        <v>246</v>
      </c>
    </row>
    <row r="254" spans="1:23" x14ac:dyDescent="0.2">
      <c r="A254" s="12">
        <v>37630</v>
      </c>
      <c r="I254" s="13">
        <v>564.52</v>
      </c>
      <c r="J254" s="11">
        <v>0</v>
      </c>
      <c r="K254" s="14">
        <v>564.52</v>
      </c>
      <c r="L254" s="29"/>
      <c r="M254" s="12">
        <v>37972</v>
      </c>
      <c r="N254" s="13">
        <v>49.28</v>
      </c>
      <c r="O254" s="11">
        <v>0</v>
      </c>
      <c r="P254" s="14">
        <v>49.28</v>
      </c>
      <c r="U254" s="13">
        <v>49.28</v>
      </c>
      <c r="V254" s="11">
        <v>0</v>
      </c>
      <c r="W254" s="14">
        <v>49.28</v>
      </c>
    </row>
    <row r="255" spans="1:23" x14ac:dyDescent="0.2">
      <c r="A255" s="12">
        <v>37631</v>
      </c>
      <c r="I255" s="13">
        <v>612.48</v>
      </c>
      <c r="J255" s="11">
        <v>78.47</v>
      </c>
      <c r="K255" s="14">
        <v>690.95</v>
      </c>
      <c r="L255" s="29"/>
      <c r="M255" s="12">
        <v>37973</v>
      </c>
      <c r="N255" s="13">
        <v>149.072</v>
      </c>
      <c r="O255" s="11">
        <v>38.35</v>
      </c>
      <c r="P255" s="14">
        <v>187.422</v>
      </c>
      <c r="U255" s="13">
        <v>149.072</v>
      </c>
      <c r="V255" s="11">
        <v>38.35</v>
      </c>
      <c r="W255" s="14">
        <v>187.422</v>
      </c>
    </row>
    <row r="256" spans="1:23" x14ac:dyDescent="0.2">
      <c r="A256" s="12">
        <v>37632</v>
      </c>
      <c r="I256" s="13">
        <v>298.76</v>
      </c>
      <c r="J256" s="11">
        <v>0</v>
      </c>
      <c r="K256" s="14">
        <v>298.76</v>
      </c>
      <c r="L256" s="29"/>
      <c r="M256" s="12">
        <v>37974</v>
      </c>
      <c r="N256" s="13">
        <v>110</v>
      </c>
      <c r="O256" s="11">
        <v>38.35</v>
      </c>
      <c r="P256" s="14">
        <v>148.35</v>
      </c>
      <c r="U256" s="13">
        <v>110</v>
      </c>
      <c r="V256" s="11">
        <v>38.35</v>
      </c>
      <c r="W256" s="14">
        <v>148.35</v>
      </c>
    </row>
    <row r="257" spans="1:23" x14ac:dyDescent="0.2">
      <c r="A257" s="12">
        <v>37633</v>
      </c>
      <c r="I257" s="13">
        <v>40.479999999999997</v>
      </c>
      <c r="J257" s="11">
        <v>0</v>
      </c>
      <c r="K257" s="14">
        <v>40.479999999999997</v>
      </c>
      <c r="L257" s="29"/>
      <c r="M257" s="12">
        <v>37978</v>
      </c>
      <c r="N257" s="13">
        <v>209</v>
      </c>
      <c r="O257" s="11">
        <v>50.15</v>
      </c>
      <c r="P257" s="14">
        <v>259.14999999999998</v>
      </c>
      <c r="U257" s="13">
        <v>209</v>
      </c>
      <c r="V257" s="11">
        <v>50.15</v>
      </c>
      <c r="W257" s="14">
        <v>259.14999999999998</v>
      </c>
    </row>
    <row r="258" spans="1:23" x14ac:dyDescent="0.2">
      <c r="A258" s="12">
        <v>37634</v>
      </c>
      <c r="I258" s="13">
        <v>190.07999999999998</v>
      </c>
      <c r="J258" s="11">
        <v>0</v>
      </c>
      <c r="K258" s="14">
        <v>190.07999999999998</v>
      </c>
      <c r="L258" s="29"/>
      <c r="M258" s="12">
        <v>37981</v>
      </c>
      <c r="N258" s="13">
        <v>25.344000000000001</v>
      </c>
      <c r="O258" s="11">
        <v>0</v>
      </c>
      <c r="P258" s="14">
        <v>25.344000000000001</v>
      </c>
      <c r="U258" s="13">
        <v>25.344000000000001</v>
      </c>
      <c r="V258" s="11">
        <v>0</v>
      </c>
      <c r="W258" s="14">
        <v>25.344000000000001</v>
      </c>
    </row>
    <row r="259" spans="1:23" x14ac:dyDescent="0.2">
      <c r="A259" s="12">
        <v>37635</v>
      </c>
      <c r="I259" s="13">
        <v>21.56</v>
      </c>
      <c r="J259" s="11">
        <v>0</v>
      </c>
      <c r="K259" s="14">
        <v>21.56</v>
      </c>
      <c r="L259" s="29"/>
      <c r="M259" s="12">
        <v>37984</v>
      </c>
      <c r="N259" s="13">
        <v>2.64</v>
      </c>
      <c r="O259" s="11">
        <v>0</v>
      </c>
      <c r="P259" s="14">
        <v>2.64</v>
      </c>
      <c r="U259" s="13">
        <v>2.64</v>
      </c>
      <c r="V259" s="11">
        <v>0</v>
      </c>
      <c r="W259" s="14">
        <v>2.64</v>
      </c>
    </row>
    <row r="260" spans="1:23" x14ac:dyDescent="0.2">
      <c r="A260" s="12">
        <v>37636</v>
      </c>
      <c r="I260" s="13">
        <v>3.08</v>
      </c>
      <c r="J260" s="11">
        <v>0</v>
      </c>
      <c r="K260" s="14">
        <v>3.08</v>
      </c>
      <c r="L260" s="29"/>
      <c r="M260" s="12">
        <v>37988</v>
      </c>
      <c r="N260" s="13">
        <v>7.92</v>
      </c>
      <c r="O260" s="11">
        <v>0</v>
      </c>
      <c r="P260" s="14">
        <v>7.92</v>
      </c>
      <c r="U260" s="13">
        <v>7.92</v>
      </c>
      <c r="V260" s="11">
        <v>0</v>
      </c>
      <c r="W260" s="14">
        <v>7.92</v>
      </c>
    </row>
    <row r="261" spans="1:23" x14ac:dyDescent="0.2">
      <c r="A261" s="12">
        <v>37639</v>
      </c>
      <c r="I261" s="13">
        <v>32.119999999999997</v>
      </c>
      <c r="J261" s="11">
        <v>0</v>
      </c>
      <c r="K261" s="14">
        <v>32.119999999999997</v>
      </c>
      <c r="L261" s="29"/>
      <c r="M261" s="12">
        <v>37991</v>
      </c>
      <c r="N261" s="13">
        <v>286</v>
      </c>
      <c r="O261" s="11">
        <v>0</v>
      </c>
      <c r="P261" s="14">
        <v>286</v>
      </c>
      <c r="U261" s="13">
        <v>286</v>
      </c>
      <c r="V261" s="11">
        <v>0</v>
      </c>
      <c r="W261" s="14">
        <v>286</v>
      </c>
    </row>
    <row r="262" spans="1:23" x14ac:dyDescent="0.2">
      <c r="A262" s="12">
        <v>37640</v>
      </c>
      <c r="I262" s="13">
        <v>1022.12</v>
      </c>
      <c r="J262" s="11">
        <v>355.77</v>
      </c>
      <c r="K262" s="14">
        <v>1377.89</v>
      </c>
      <c r="L262" s="29"/>
      <c r="M262" s="12">
        <v>37994</v>
      </c>
      <c r="N262" s="13">
        <v>132</v>
      </c>
      <c r="O262" s="11">
        <v>0</v>
      </c>
      <c r="P262" s="14">
        <v>132</v>
      </c>
      <c r="U262" s="13">
        <v>132</v>
      </c>
      <c r="V262" s="11">
        <v>0</v>
      </c>
      <c r="W262" s="14">
        <v>132</v>
      </c>
    </row>
    <row r="263" spans="1:23" x14ac:dyDescent="0.2">
      <c r="A263" s="12">
        <v>37641</v>
      </c>
      <c r="I263" s="13">
        <v>614.15200000000004</v>
      </c>
      <c r="J263" s="11">
        <v>0</v>
      </c>
      <c r="K263" s="14">
        <v>614.15200000000004</v>
      </c>
      <c r="L263" s="29"/>
      <c r="M263" s="12">
        <v>37995</v>
      </c>
      <c r="N263" s="13">
        <v>651.20000000000005</v>
      </c>
      <c r="O263" s="11">
        <v>118</v>
      </c>
      <c r="P263" s="14">
        <v>769.2</v>
      </c>
      <c r="U263" s="13">
        <v>651.20000000000005</v>
      </c>
      <c r="V263" s="11">
        <v>118</v>
      </c>
      <c r="W263" s="14">
        <v>769.2</v>
      </c>
    </row>
    <row r="264" spans="1:23" x14ac:dyDescent="0.2">
      <c r="A264" s="12">
        <v>37642</v>
      </c>
      <c r="I264" s="13">
        <v>279.83999999999997</v>
      </c>
      <c r="J264" s="11">
        <v>0</v>
      </c>
      <c r="K264" s="14">
        <v>279.83999999999997</v>
      </c>
      <c r="L264" s="29"/>
      <c r="M264" s="12">
        <v>37996</v>
      </c>
      <c r="N264" s="13">
        <v>48.048000000000002</v>
      </c>
      <c r="O264" s="11">
        <v>0</v>
      </c>
      <c r="P264" s="14">
        <v>48.048000000000002</v>
      </c>
      <c r="U264" s="13">
        <v>48.048000000000002</v>
      </c>
      <c r="V264" s="11">
        <v>0</v>
      </c>
      <c r="W264" s="14">
        <v>48.048000000000002</v>
      </c>
    </row>
    <row r="265" spans="1:23" x14ac:dyDescent="0.2">
      <c r="A265" s="12">
        <v>37643</v>
      </c>
      <c r="I265" s="13">
        <v>29.48</v>
      </c>
      <c r="J265" s="11">
        <v>0</v>
      </c>
      <c r="K265" s="14">
        <v>29.48</v>
      </c>
      <c r="L265" s="29"/>
      <c r="M265" s="12">
        <v>38000</v>
      </c>
      <c r="N265" s="13">
        <v>154</v>
      </c>
      <c r="O265" s="11">
        <v>0</v>
      </c>
      <c r="P265" s="14">
        <v>154</v>
      </c>
      <c r="U265" s="13">
        <v>154</v>
      </c>
      <c r="V265" s="11">
        <v>0</v>
      </c>
      <c r="W265" s="14">
        <v>154</v>
      </c>
    </row>
    <row r="266" spans="1:23" x14ac:dyDescent="0.2">
      <c r="A266" s="12">
        <v>37644</v>
      </c>
      <c r="I266" s="13">
        <v>9.24</v>
      </c>
      <c r="J266" s="11">
        <v>0</v>
      </c>
      <c r="K266" s="14">
        <v>9.24</v>
      </c>
      <c r="L266" s="29"/>
      <c r="M266" s="12">
        <v>38001</v>
      </c>
      <c r="N266" s="13">
        <v>281.60000000000002</v>
      </c>
      <c r="O266" s="11">
        <v>64.899999999999991</v>
      </c>
      <c r="P266" s="14">
        <v>346.5</v>
      </c>
      <c r="U266" s="13">
        <v>281.60000000000002</v>
      </c>
      <c r="V266" s="11">
        <v>64.899999999999991</v>
      </c>
      <c r="W266" s="14">
        <v>346.5</v>
      </c>
    </row>
    <row r="267" spans="1:23" x14ac:dyDescent="0.2">
      <c r="A267" s="12">
        <v>37645</v>
      </c>
      <c r="I267" s="13">
        <v>13.2</v>
      </c>
      <c r="J267" s="11">
        <v>0</v>
      </c>
      <c r="K267" s="14">
        <v>13.2</v>
      </c>
      <c r="L267" s="29"/>
      <c r="M267" s="12">
        <v>38003</v>
      </c>
      <c r="N267" s="13">
        <v>822.80000000000007</v>
      </c>
      <c r="O267" s="11">
        <v>88.5</v>
      </c>
      <c r="P267" s="14">
        <v>911.30000000000007</v>
      </c>
      <c r="U267" s="13">
        <v>822.80000000000007</v>
      </c>
      <c r="V267" s="11">
        <v>88.5</v>
      </c>
      <c r="W267" s="14">
        <v>911.30000000000007</v>
      </c>
    </row>
    <row r="268" spans="1:23" x14ac:dyDescent="0.2">
      <c r="A268" s="12">
        <v>37646</v>
      </c>
      <c r="I268" s="13">
        <v>505.56</v>
      </c>
      <c r="J268" s="11">
        <v>0</v>
      </c>
      <c r="K268" s="14">
        <v>505.56</v>
      </c>
      <c r="L268" s="29"/>
      <c r="M268" s="12">
        <v>38005</v>
      </c>
      <c r="N268" s="13">
        <v>444.4</v>
      </c>
      <c r="O268" s="11">
        <v>0</v>
      </c>
      <c r="P268" s="14">
        <v>444.4</v>
      </c>
      <c r="U268" s="13">
        <v>444.4</v>
      </c>
      <c r="V268" s="11">
        <v>0</v>
      </c>
      <c r="W268" s="14">
        <v>444.4</v>
      </c>
    </row>
    <row r="269" spans="1:23" x14ac:dyDescent="0.2">
      <c r="A269" s="12">
        <v>37647</v>
      </c>
      <c r="I269" s="13">
        <v>547.14</v>
      </c>
      <c r="J269" s="11">
        <v>67.849999999999994</v>
      </c>
      <c r="K269" s="14">
        <v>614.99</v>
      </c>
      <c r="L269" s="29"/>
      <c r="M269" s="12">
        <v>38009</v>
      </c>
      <c r="N269" s="13">
        <v>158.39999999999998</v>
      </c>
      <c r="O269" s="11">
        <v>29.5</v>
      </c>
      <c r="P269" s="14">
        <v>187.89999999999998</v>
      </c>
      <c r="U269" s="13">
        <v>158.39999999999998</v>
      </c>
      <c r="V269" s="11">
        <v>29.5</v>
      </c>
      <c r="W269" s="14">
        <v>187.89999999999998</v>
      </c>
    </row>
    <row r="270" spans="1:23" x14ac:dyDescent="0.2">
      <c r="A270" s="12">
        <v>37648</v>
      </c>
      <c r="I270" s="13">
        <v>46.2</v>
      </c>
      <c r="J270" s="11">
        <v>0</v>
      </c>
      <c r="K270" s="14">
        <v>46.2</v>
      </c>
      <c r="L270" s="29"/>
      <c r="M270" s="12">
        <v>38012</v>
      </c>
      <c r="N270" s="13">
        <v>605</v>
      </c>
      <c r="O270" s="11">
        <v>94.4</v>
      </c>
      <c r="P270" s="14">
        <v>699.4</v>
      </c>
      <c r="U270" s="13">
        <v>605</v>
      </c>
      <c r="V270" s="11">
        <v>94.4</v>
      </c>
      <c r="W270" s="14">
        <v>699.4</v>
      </c>
    </row>
    <row r="271" spans="1:23" x14ac:dyDescent="0.2">
      <c r="A271" s="12">
        <v>37649</v>
      </c>
      <c r="I271" s="13">
        <v>1166.44</v>
      </c>
      <c r="J271" s="11">
        <v>20.65</v>
      </c>
      <c r="K271" s="14">
        <v>1187.0900000000001</v>
      </c>
      <c r="L271" s="29"/>
      <c r="M271" s="12">
        <v>38013</v>
      </c>
      <c r="N271" s="13">
        <v>561.44000000000005</v>
      </c>
      <c r="O271" s="11">
        <v>14.75</v>
      </c>
      <c r="P271" s="14">
        <v>576.19000000000005</v>
      </c>
      <c r="U271" s="13">
        <v>561.44000000000005</v>
      </c>
      <c r="V271" s="11">
        <v>14.75</v>
      </c>
      <c r="W271" s="14">
        <v>576.19000000000005</v>
      </c>
    </row>
    <row r="272" spans="1:23" x14ac:dyDescent="0.2">
      <c r="A272" s="12">
        <v>37650</v>
      </c>
      <c r="I272" s="13">
        <v>4072.8600000000006</v>
      </c>
      <c r="J272" s="11">
        <v>595.30999999999995</v>
      </c>
      <c r="K272" s="14">
        <v>4668.17</v>
      </c>
      <c r="L272" s="29"/>
      <c r="M272" s="12">
        <v>38014</v>
      </c>
      <c r="N272" s="13">
        <v>16.896000000000001</v>
      </c>
      <c r="O272" s="11">
        <v>0</v>
      </c>
      <c r="P272" s="14">
        <v>16.896000000000001</v>
      </c>
      <c r="U272" s="13">
        <v>16.896000000000001</v>
      </c>
      <c r="V272" s="11">
        <v>0</v>
      </c>
      <c r="W272" s="14">
        <v>16.896000000000001</v>
      </c>
    </row>
    <row r="273" spans="1:23" x14ac:dyDescent="0.2">
      <c r="A273" s="12">
        <v>37651</v>
      </c>
      <c r="I273" s="13">
        <v>1398.1000000000001</v>
      </c>
      <c r="J273" s="11">
        <v>17.7</v>
      </c>
      <c r="K273" s="14">
        <v>1415.8000000000002</v>
      </c>
      <c r="L273" s="29"/>
      <c r="M273" s="12">
        <v>38019</v>
      </c>
      <c r="N273" s="13">
        <v>950.4</v>
      </c>
      <c r="O273" s="11">
        <v>138.65</v>
      </c>
      <c r="P273" s="14">
        <v>1089.05</v>
      </c>
      <c r="U273" s="13">
        <v>950.4</v>
      </c>
      <c r="V273" s="11">
        <v>138.65</v>
      </c>
      <c r="W273" s="14">
        <v>1089.05</v>
      </c>
    </row>
    <row r="274" spans="1:23" x14ac:dyDescent="0.2">
      <c r="A274" s="12">
        <v>37652</v>
      </c>
      <c r="I274" s="13">
        <v>133.97999999999999</v>
      </c>
      <c r="J274" s="11">
        <v>0</v>
      </c>
      <c r="K274" s="14">
        <v>133.97999999999999</v>
      </c>
      <c r="L274" s="29"/>
      <c r="M274" s="12">
        <v>38020</v>
      </c>
      <c r="N274" s="13">
        <v>248.77599999999998</v>
      </c>
      <c r="O274" s="11">
        <v>0</v>
      </c>
      <c r="P274" s="14">
        <v>248.77599999999998</v>
      </c>
      <c r="U274" s="13">
        <v>248.77599999999998</v>
      </c>
      <c r="V274" s="11">
        <v>0</v>
      </c>
      <c r="W274" s="14">
        <v>248.77599999999998</v>
      </c>
    </row>
    <row r="275" spans="1:23" x14ac:dyDescent="0.2">
      <c r="A275" s="12">
        <v>37653</v>
      </c>
      <c r="I275" s="13">
        <v>2045.34</v>
      </c>
      <c r="J275" s="11">
        <v>428.92999999999995</v>
      </c>
      <c r="K275" s="14">
        <v>2474.27</v>
      </c>
      <c r="L275" s="29"/>
      <c r="M275" s="12">
        <v>38021</v>
      </c>
      <c r="N275" s="13">
        <v>2.64</v>
      </c>
      <c r="O275" s="11">
        <v>0</v>
      </c>
      <c r="P275" s="14">
        <v>2.64</v>
      </c>
      <c r="U275" s="13">
        <v>2.64</v>
      </c>
      <c r="V275" s="11">
        <v>0</v>
      </c>
      <c r="W275" s="14">
        <v>2.64</v>
      </c>
    </row>
    <row r="276" spans="1:23" x14ac:dyDescent="0.2">
      <c r="A276" s="12">
        <v>37654</v>
      </c>
      <c r="I276" s="13">
        <v>96.36</v>
      </c>
      <c r="J276" s="11">
        <v>0</v>
      </c>
      <c r="K276" s="14">
        <v>96.36</v>
      </c>
      <c r="L276" s="29"/>
      <c r="M276" s="12">
        <v>38022</v>
      </c>
      <c r="N276" s="13">
        <v>673.2</v>
      </c>
      <c r="O276" s="11">
        <v>141.6</v>
      </c>
      <c r="P276" s="14">
        <v>814.8</v>
      </c>
      <c r="U276" s="13">
        <v>673.2</v>
      </c>
      <c r="V276" s="11">
        <v>141.6</v>
      </c>
      <c r="W276" s="14">
        <v>814.8</v>
      </c>
    </row>
    <row r="277" spans="1:23" x14ac:dyDescent="0.2">
      <c r="A277" s="12">
        <v>37655</v>
      </c>
      <c r="I277" s="13">
        <v>316.36</v>
      </c>
      <c r="J277" s="11">
        <v>0</v>
      </c>
      <c r="K277" s="14">
        <v>316.36</v>
      </c>
      <c r="L277" s="29"/>
      <c r="M277" s="12">
        <v>38023</v>
      </c>
      <c r="N277" s="13">
        <v>253.44</v>
      </c>
      <c r="O277" s="11">
        <v>17.7</v>
      </c>
      <c r="P277" s="14">
        <v>271.14</v>
      </c>
      <c r="U277" s="13">
        <v>253.44</v>
      </c>
      <c r="V277" s="11">
        <v>17.7</v>
      </c>
      <c r="W277" s="14">
        <v>271.14</v>
      </c>
    </row>
    <row r="278" spans="1:23" x14ac:dyDescent="0.2">
      <c r="A278" s="12">
        <v>37656</v>
      </c>
      <c r="I278" s="13">
        <v>1272.04</v>
      </c>
      <c r="J278" s="11">
        <v>94.4</v>
      </c>
      <c r="K278" s="14">
        <v>1366.44</v>
      </c>
      <c r="L278" s="29"/>
      <c r="M278" s="12">
        <v>38024</v>
      </c>
      <c r="N278" s="13">
        <v>163.68</v>
      </c>
      <c r="O278" s="11">
        <v>59</v>
      </c>
      <c r="P278" s="14">
        <v>222.68</v>
      </c>
      <c r="U278" s="13">
        <v>163.68</v>
      </c>
      <c r="V278" s="11">
        <v>59</v>
      </c>
      <c r="W278" s="14">
        <v>222.68</v>
      </c>
    </row>
    <row r="279" spans="1:23" x14ac:dyDescent="0.2">
      <c r="A279" s="12">
        <v>37657</v>
      </c>
      <c r="I279" s="13">
        <v>445.28</v>
      </c>
      <c r="J279" s="11">
        <v>0</v>
      </c>
      <c r="K279" s="14">
        <v>445.28</v>
      </c>
      <c r="L279" s="29"/>
      <c r="M279" s="12">
        <v>38025</v>
      </c>
      <c r="N279" s="13">
        <v>52.8</v>
      </c>
      <c r="O279" s="11">
        <v>0</v>
      </c>
      <c r="P279" s="14">
        <v>52.8</v>
      </c>
      <c r="U279" s="13">
        <v>52.8</v>
      </c>
      <c r="V279" s="11">
        <v>0</v>
      </c>
      <c r="W279" s="14">
        <v>52.8</v>
      </c>
    </row>
    <row r="280" spans="1:23" x14ac:dyDescent="0.2">
      <c r="A280" s="12">
        <v>37658</v>
      </c>
      <c r="I280" s="13">
        <v>230.11999999999998</v>
      </c>
      <c r="J280" s="11">
        <v>0</v>
      </c>
      <c r="K280" s="14">
        <v>230.11999999999998</v>
      </c>
      <c r="L280" s="29"/>
      <c r="M280" s="12">
        <v>38028</v>
      </c>
      <c r="N280" s="13">
        <v>61.6</v>
      </c>
      <c r="O280" s="11">
        <v>0</v>
      </c>
      <c r="P280" s="14">
        <v>61.6</v>
      </c>
      <c r="U280" s="13">
        <v>61.6</v>
      </c>
      <c r="V280" s="11">
        <v>0</v>
      </c>
      <c r="W280" s="14">
        <v>61.6</v>
      </c>
    </row>
    <row r="281" spans="1:23" x14ac:dyDescent="0.2">
      <c r="A281" s="12">
        <v>37659</v>
      </c>
      <c r="I281" s="13">
        <v>137.72</v>
      </c>
      <c r="J281" s="11">
        <v>0</v>
      </c>
      <c r="K281" s="14">
        <v>137.72</v>
      </c>
      <c r="L281" s="29"/>
      <c r="M281" s="12">
        <v>38029</v>
      </c>
      <c r="N281" s="13">
        <v>74.8</v>
      </c>
      <c r="O281" s="11">
        <v>0</v>
      </c>
      <c r="P281" s="14">
        <v>74.8</v>
      </c>
      <c r="U281" s="13">
        <v>74.8</v>
      </c>
      <c r="V281" s="11">
        <v>0</v>
      </c>
      <c r="W281" s="14">
        <v>74.8</v>
      </c>
    </row>
    <row r="282" spans="1:23" x14ac:dyDescent="0.2">
      <c r="A282" s="12">
        <v>37660</v>
      </c>
      <c r="I282" s="13">
        <v>341.44000000000005</v>
      </c>
      <c r="J282" s="11">
        <v>0</v>
      </c>
      <c r="K282" s="14">
        <v>341.44000000000005</v>
      </c>
      <c r="L282" s="29"/>
      <c r="M282" s="12">
        <v>38030</v>
      </c>
      <c r="N282" s="13">
        <v>5.28</v>
      </c>
      <c r="O282" s="11">
        <v>0</v>
      </c>
      <c r="P282" s="14">
        <v>5.28</v>
      </c>
      <c r="U282" s="13">
        <v>5.28</v>
      </c>
      <c r="V282" s="11">
        <v>0</v>
      </c>
      <c r="W282" s="14">
        <v>5.28</v>
      </c>
    </row>
    <row r="283" spans="1:23" x14ac:dyDescent="0.2">
      <c r="A283" s="12">
        <v>37661</v>
      </c>
      <c r="I283" s="13">
        <v>1059.3000000000002</v>
      </c>
      <c r="J283" s="11">
        <v>186.44</v>
      </c>
      <c r="K283" s="14">
        <v>1245.7400000000002</v>
      </c>
      <c r="L283" s="29"/>
      <c r="M283" s="12">
        <v>38034</v>
      </c>
      <c r="N283" s="13">
        <v>77.44</v>
      </c>
      <c r="O283" s="11">
        <v>0</v>
      </c>
      <c r="P283" s="14">
        <v>77.44</v>
      </c>
      <c r="U283" s="13">
        <v>77.44</v>
      </c>
      <c r="V283" s="11">
        <v>0</v>
      </c>
      <c r="W283" s="14">
        <v>77.44</v>
      </c>
    </row>
    <row r="284" spans="1:23" x14ac:dyDescent="0.2">
      <c r="A284" s="12">
        <v>37662</v>
      </c>
      <c r="I284" s="13">
        <v>37.839999999999996</v>
      </c>
      <c r="J284" s="11">
        <v>0</v>
      </c>
      <c r="K284" s="14">
        <v>37.839999999999996</v>
      </c>
      <c r="L284" s="29"/>
      <c r="M284" s="12">
        <v>38035</v>
      </c>
      <c r="N284" s="13">
        <v>28.512</v>
      </c>
      <c r="O284" s="11">
        <v>0</v>
      </c>
      <c r="P284" s="14">
        <v>28.512</v>
      </c>
      <c r="U284" s="13">
        <v>28.512</v>
      </c>
      <c r="V284" s="11">
        <v>0</v>
      </c>
      <c r="W284" s="14">
        <v>28.512</v>
      </c>
    </row>
    <row r="285" spans="1:23" x14ac:dyDescent="0.2">
      <c r="A285" s="12">
        <v>37663</v>
      </c>
      <c r="I285" s="13">
        <v>1668.92</v>
      </c>
      <c r="J285" s="11">
        <v>95.58</v>
      </c>
      <c r="K285" s="14">
        <v>1764.5</v>
      </c>
      <c r="L285" s="29"/>
      <c r="M285" s="12">
        <v>38037</v>
      </c>
      <c r="N285" s="13">
        <v>356.4</v>
      </c>
      <c r="O285" s="11">
        <v>70.8</v>
      </c>
      <c r="P285" s="14">
        <v>427.2</v>
      </c>
      <c r="U285" s="13">
        <v>356.4</v>
      </c>
      <c r="V285" s="11">
        <v>70.8</v>
      </c>
      <c r="W285" s="14">
        <v>427.2</v>
      </c>
    </row>
    <row r="286" spans="1:23" x14ac:dyDescent="0.2">
      <c r="A286" s="12">
        <v>37664</v>
      </c>
      <c r="I286" s="13">
        <v>1599.84</v>
      </c>
      <c r="J286" s="11">
        <v>129.80000000000001</v>
      </c>
      <c r="K286" s="14">
        <v>1729.64</v>
      </c>
      <c r="L286" s="29"/>
      <c r="M286" s="12">
        <v>38039</v>
      </c>
      <c r="N286" s="13">
        <v>129.36000000000001</v>
      </c>
      <c r="O286" s="11">
        <v>0</v>
      </c>
      <c r="P286" s="14">
        <v>129.36000000000001</v>
      </c>
      <c r="U286" s="13">
        <v>129.36000000000001</v>
      </c>
      <c r="V286" s="11">
        <v>0</v>
      </c>
      <c r="W286" s="14">
        <v>129.36000000000001</v>
      </c>
    </row>
    <row r="287" spans="1:23" x14ac:dyDescent="0.2">
      <c r="A287" s="12">
        <v>37665</v>
      </c>
      <c r="I287" s="13">
        <v>410.52</v>
      </c>
      <c r="J287" s="11">
        <v>0</v>
      </c>
      <c r="K287" s="14">
        <v>410.52</v>
      </c>
      <c r="L287" s="29"/>
      <c r="M287" s="12">
        <v>38040</v>
      </c>
      <c r="N287" s="13">
        <v>42.768000000000001</v>
      </c>
      <c r="O287" s="11">
        <v>0</v>
      </c>
      <c r="P287" s="14">
        <v>42.768000000000001</v>
      </c>
      <c r="U287" s="13">
        <v>42.768000000000001</v>
      </c>
      <c r="V287" s="11">
        <v>0</v>
      </c>
      <c r="W287" s="14">
        <v>42.768000000000001</v>
      </c>
    </row>
    <row r="288" spans="1:23" x14ac:dyDescent="0.2">
      <c r="A288" s="12">
        <v>37666</v>
      </c>
      <c r="I288" s="13">
        <v>157.51999999999998</v>
      </c>
      <c r="J288" s="11">
        <v>0</v>
      </c>
      <c r="K288" s="14">
        <v>157.51999999999998</v>
      </c>
      <c r="L288" s="29"/>
      <c r="M288" s="12">
        <v>38041</v>
      </c>
      <c r="N288" s="13">
        <v>22</v>
      </c>
      <c r="O288" s="11">
        <v>0</v>
      </c>
      <c r="P288" s="14">
        <v>22</v>
      </c>
      <c r="U288" s="13">
        <v>22</v>
      </c>
      <c r="V288" s="11">
        <v>0</v>
      </c>
      <c r="W288" s="14">
        <v>22</v>
      </c>
    </row>
    <row r="289" spans="1:23" x14ac:dyDescent="0.2">
      <c r="A289" s="12">
        <v>37667</v>
      </c>
      <c r="I289" s="13">
        <v>490.15999999999997</v>
      </c>
      <c r="J289" s="11">
        <v>0</v>
      </c>
      <c r="K289" s="14">
        <v>490.15999999999997</v>
      </c>
      <c r="L289" s="29"/>
      <c r="M289" s="12">
        <v>38042</v>
      </c>
      <c r="N289" s="13">
        <v>66</v>
      </c>
      <c r="O289" s="11">
        <v>0</v>
      </c>
      <c r="P289" s="14">
        <v>66</v>
      </c>
      <c r="U289" s="13">
        <v>66</v>
      </c>
      <c r="V289" s="11">
        <v>0</v>
      </c>
      <c r="W289" s="14">
        <v>66</v>
      </c>
    </row>
    <row r="290" spans="1:23" x14ac:dyDescent="0.2">
      <c r="A290" s="12">
        <v>37668</v>
      </c>
      <c r="I290" s="13">
        <v>11.88</v>
      </c>
      <c r="J290" s="11">
        <v>0</v>
      </c>
      <c r="K290" s="14">
        <v>11.88</v>
      </c>
      <c r="L290" s="29"/>
      <c r="M290" s="12">
        <v>38043</v>
      </c>
      <c r="N290" s="13">
        <v>88.352000000000004</v>
      </c>
      <c r="O290" s="11">
        <v>11.799999999999999</v>
      </c>
      <c r="P290" s="14">
        <v>100.15199999999999</v>
      </c>
      <c r="U290" s="13">
        <v>88.352000000000004</v>
      </c>
      <c r="V290" s="11">
        <v>11.799999999999999</v>
      </c>
      <c r="W290" s="14">
        <v>100.15199999999999</v>
      </c>
    </row>
    <row r="291" spans="1:23" x14ac:dyDescent="0.2">
      <c r="A291" s="12">
        <v>37669</v>
      </c>
      <c r="I291" s="13">
        <v>5.28</v>
      </c>
      <c r="J291" s="11">
        <v>0</v>
      </c>
      <c r="K291" s="14">
        <v>5.28</v>
      </c>
      <c r="L291" s="29"/>
      <c r="M291" s="12">
        <v>38044</v>
      </c>
      <c r="N291" s="13">
        <v>91.52000000000001</v>
      </c>
      <c r="O291" s="11">
        <v>0</v>
      </c>
      <c r="P291" s="14">
        <v>91.52000000000001</v>
      </c>
      <c r="U291" s="13">
        <v>91.52000000000001</v>
      </c>
      <c r="V291" s="11">
        <v>0</v>
      </c>
      <c r="W291" s="14">
        <v>91.52000000000001</v>
      </c>
    </row>
    <row r="292" spans="1:23" x14ac:dyDescent="0.2">
      <c r="A292" s="12">
        <v>37670</v>
      </c>
      <c r="I292" s="13">
        <v>314.59999999999997</v>
      </c>
      <c r="J292" s="11">
        <v>8.26</v>
      </c>
      <c r="K292" s="14">
        <v>322.85999999999996</v>
      </c>
      <c r="L292" s="29"/>
      <c r="M292" s="12">
        <v>38045</v>
      </c>
      <c r="N292" s="13">
        <v>21.12</v>
      </c>
      <c r="O292" s="11">
        <v>0</v>
      </c>
      <c r="P292" s="14">
        <v>21.12</v>
      </c>
      <c r="U292" s="13">
        <v>21.12</v>
      </c>
      <c r="V292" s="11">
        <v>0</v>
      </c>
      <c r="W292" s="14">
        <v>21.12</v>
      </c>
    </row>
    <row r="293" spans="1:23" x14ac:dyDescent="0.2">
      <c r="A293" s="12">
        <v>37671</v>
      </c>
      <c r="I293" s="13">
        <v>333.08</v>
      </c>
      <c r="J293" s="11">
        <v>0</v>
      </c>
      <c r="K293" s="14">
        <v>333.08</v>
      </c>
      <c r="L293" s="29"/>
      <c r="M293" s="12">
        <v>38046</v>
      </c>
      <c r="N293" s="13">
        <v>4.4000000000000003E-3</v>
      </c>
      <c r="O293" s="11">
        <v>2.9499999999999999E-3</v>
      </c>
      <c r="P293" s="14">
        <v>7.3500000000000006E-3</v>
      </c>
      <c r="U293" s="13">
        <v>4.4000000000000003E-3</v>
      </c>
      <c r="V293" s="11">
        <v>2.9499999999999999E-3</v>
      </c>
      <c r="W293" s="14">
        <v>7.3500000000000006E-3</v>
      </c>
    </row>
    <row r="294" spans="1:23" x14ac:dyDescent="0.2">
      <c r="A294" s="12">
        <v>37672</v>
      </c>
      <c r="I294" s="13">
        <v>48.4</v>
      </c>
      <c r="J294" s="11">
        <v>0</v>
      </c>
      <c r="K294" s="14">
        <v>48.4</v>
      </c>
      <c r="L294" s="29"/>
      <c r="M294" s="12">
        <v>38054</v>
      </c>
      <c r="N294" s="13">
        <v>26.4</v>
      </c>
      <c r="O294" s="11">
        <v>0</v>
      </c>
      <c r="P294" s="14">
        <v>26.4</v>
      </c>
      <c r="U294" s="13">
        <v>26.4</v>
      </c>
      <c r="V294" s="11">
        <v>0</v>
      </c>
      <c r="W294" s="14">
        <v>26.4</v>
      </c>
    </row>
    <row r="295" spans="1:23" x14ac:dyDescent="0.2">
      <c r="A295" s="12">
        <v>37673</v>
      </c>
      <c r="I295" s="13">
        <v>14.08</v>
      </c>
      <c r="J295" s="11">
        <v>0</v>
      </c>
      <c r="K295" s="14">
        <v>14.08</v>
      </c>
      <c r="L295" s="29"/>
      <c r="M295" s="12">
        <v>38055</v>
      </c>
      <c r="N295" s="13">
        <v>61.6</v>
      </c>
      <c r="O295" s="11">
        <v>0</v>
      </c>
      <c r="P295" s="14">
        <v>61.6</v>
      </c>
      <c r="U295" s="13">
        <v>61.6</v>
      </c>
      <c r="V295" s="11">
        <v>0</v>
      </c>
      <c r="W295" s="14">
        <v>61.6</v>
      </c>
    </row>
    <row r="296" spans="1:23" x14ac:dyDescent="0.2">
      <c r="A296" s="12">
        <v>37674</v>
      </c>
      <c r="I296" s="13">
        <v>76.56</v>
      </c>
      <c r="J296" s="11">
        <v>0</v>
      </c>
      <c r="K296" s="14">
        <v>76.56</v>
      </c>
      <c r="L296" s="29"/>
      <c r="M296" s="12">
        <v>38056</v>
      </c>
      <c r="N296" s="13">
        <v>71.28</v>
      </c>
      <c r="O296" s="11">
        <v>0</v>
      </c>
      <c r="P296" s="14">
        <v>71.28</v>
      </c>
      <c r="U296" s="13">
        <v>71.28</v>
      </c>
      <c r="V296" s="11">
        <v>0</v>
      </c>
      <c r="W296" s="14">
        <v>71.28</v>
      </c>
    </row>
    <row r="297" spans="1:23" x14ac:dyDescent="0.2">
      <c r="A297" s="12">
        <v>37675</v>
      </c>
      <c r="I297" s="13">
        <v>1229.8</v>
      </c>
      <c r="J297" s="11">
        <v>0</v>
      </c>
      <c r="K297" s="14">
        <v>1229.8</v>
      </c>
      <c r="L297" s="29"/>
      <c r="M297" s="12">
        <v>38058</v>
      </c>
      <c r="N297" s="13">
        <v>42.24</v>
      </c>
      <c r="O297" s="11">
        <v>0</v>
      </c>
      <c r="P297" s="14">
        <v>42.24</v>
      </c>
      <c r="U297" s="13">
        <v>42.24</v>
      </c>
      <c r="V297" s="11">
        <v>0</v>
      </c>
      <c r="W297" s="14">
        <v>42.24</v>
      </c>
    </row>
    <row r="298" spans="1:23" x14ac:dyDescent="0.2">
      <c r="A298" s="12">
        <v>37676</v>
      </c>
      <c r="I298" s="13">
        <v>168.52</v>
      </c>
      <c r="J298" s="11">
        <v>0</v>
      </c>
      <c r="K298" s="14">
        <v>168.52</v>
      </c>
      <c r="L298" s="29"/>
      <c r="M298" s="12">
        <v>38063</v>
      </c>
      <c r="N298" s="13">
        <v>331.32</v>
      </c>
      <c r="O298" s="11">
        <v>0</v>
      </c>
      <c r="P298" s="14">
        <v>331.32</v>
      </c>
      <c r="U298" s="13">
        <v>331.32</v>
      </c>
      <c r="V298" s="11">
        <v>0</v>
      </c>
      <c r="W298" s="14">
        <v>331.32</v>
      </c>
    </row>
    <row r="299" spans="1:23" x14ac:dyDescent="0.2">
      <c r="A299" s="12">
        <v>37677</v>
      </c>
      <c r="I299" s="13">
        <v>2842.84</v>
      </c>
      <c r="J299" s="11">
        <v>142.78</v>
      </c>
      <c r="K299" s="14">
        <v>2985.6200000000003</v>
      </c>
      <c r="L299" s="29"/>
      <c r="M299" s="12">
        <v>38064</v>
      </c>
      <c r="N299" s="13">
        <v>97.240000000000009</v>
      </c>
      <c r="O299" s="11">
        <v>0</v>
      </c>
      <c r="P299" s="14">
        <v>97.240000000000009</v>
      </c>
      <c r="U299" s="13">
        <v>97.240000000000009</v>
      </c>
      <c r="V299" s="11">
        <v>0</v>
      </c>
      <c r="W299" s="14">
        <v>97.240000000000009</v>
      </c>
    </row>
    <row r="300" spans="1:23" x14ac:dyDescent="0.2">
      <c r="A300" s="12">
        <v>37678</v>
      </c>
      <c r="I300" s="13">
        <v>181.28000000000003</v>
      </c>
      <c r="J300" s="11">
        <v>0</v>
      </c>
      <c r="K300" s="14">
        <v>181.28000000000003</v>
      </c>
      <c r="L300" s="29"/>
      <c r="M300" s="12">
        <v>38065</v>
      </c>
      <c r="N300" s="13">
        <v>71.28</v>
      </c>
      <c r="O300" s="11">
        <v>0</v>
      </c>
      <c r="P300" s="14">
        <v>71.28</v>
      </c>
      <c r="U300" s="13">
        <v>71.28</v>
      </c>
      <c r="V300" s="11">
        <v>0</v>
      </c>
      <c r="W300" s="14">
        <v>71.28</v>
      </c>
    </row>
    <row r="301" spans="1:23" x14ac:dyDescent="0.2">
      <c r="A301" s="12">
        <v>37679</v>
      </c>
      <c r="I301" s="13">
        <v>393.79999999999995</v>
      </c>
      <c r="J301" s="11">
        <v>118</v>
      </c>
      <c r="K301" s="14">
        <v>511.80000000000007</v>
      </c>
      <c r="L301" s="29"/>
      <c r="M301" s="12">
        <v>38303</v>
      </c>
      <c r="N301" s="13">
        <v>2.64</v>
      </c>
      <c r="O301" s="11">
        <v>0</v>
      </c>
      <c r="P301" s="14">
        <v>2.64</v>
      </c>
      <c r="U301" s="13">
        <v>2.64</v>
      </c>
      <c r="V301" s="11">
        <v>0</v>
      </c>
      <c r="W301" s="14">
        <v>2.64</v>
      </c>
    </row>
    <row r="302" spans="1:23" x14ac:dyDescent="0.2">
      <c r="A302" s="12">
        <v>37680</v>
      </c>
      <c r="I302" s="13">
        <v>459.79999999999995</v>
      </c>
      <c r="J302" s="11">
        <v>0</v>
      </c>
      <c r="K302" s="14">
        <v>459.79999999999995</v>
      </c>
      <c r="L302" s="29"/>
      <c r="M302" s="12">
        <v>38315</v>
      </c>
      <c r="N302" s="13">
        <v>580.79999999999995</v>
      </c>
      <c r="O302" s="11">
        <v>0</v>
      </c>
      <c r="P302" s="14">
        <v>580.79999999999995</v>
      </c>
      <c r="U302" s="13">
        <v>580.79999999999995</v>
      </c>
      <c r="V302" s="11">
        <v>0</v>
      </c>
      <c r="W302" s="14">
        <v>580.79999999999995</v>
      </c>
    </row>
    <row r="303" spans="1:23" x14ac:dyDescent="0.2">
      <c r="A303" s="12">
        <v>37681</v>
      </c>
      <c r="I303" s="13">
        <v>494.99999999999994</v>
      </c>
      <c r="J303" s="11">
        <v>0</v>
      </c>
      <c r="K303" s="14">
        <v>494.99999999999994</v>
      </c>
      <c r="L303" s="29"/>
      <c r="M303" s="12">
        <v>38318</v>
      </c>
      <c r="N303" s="13">
        <v>26.4</v>
      </c>
      <c r="O303" s="11">
        <v>0</v>
      </c>
      <c r="P303" s="14">
        <v>26.4</v>
      </c>
      <c r="U303" s="13">
        <v>26.4</v>
      </c>
      <c r="V303" s="11">
        <v>0</v>
      </c>
      <c r="W303" s="14">
        <v>26.4</v>
      </c>
    </row>
    <row r="304" spans="1:23" x14ac:dyDescent="0.2">
      <c r="A304" s="12">
        <v>37682</v>
      </c>
      <c r="I304" s="13">
        <v>198.44</v>
      </c>
      <c r="J304" s="11">
        <v>0</v>
      </c>
      <c r="K304" s="14">
        <v>198.44</v>
      </c>
      <c r="L304" s="29"/>
      <c r="M304" s="12">
        <v>38320</v>
      </c>
      <c r="N304" s="13">
        <v>101.2</v>
      </c>
      <c r="O304" s="11">
        <v>0</v>
      </c>
      <c r="P304" s="14">
        <v>101.2</v>
      </c>
      <c r="U304" s="13">
        <v>101.2</v>
      </c>
      <c r="V304" s="11">
        <v>0</v>
      </c>
      <c r="W304" s="14">
        <v>101.2</v>
      </c>
    </row>
    <row r="305" spans="1:23" x14ac:dyDescent="0.2">
      <c r="A305" s="12">
        <v>37683</v>
      </c>
      <c r="I305" s="13">
        <v>1478.4</v>
      </c>
      <c r="J305" s="11">
        <v>335.12</v>
      </c>
      <c r="K305" s="14">
        <v>1813.52</v>
      </c>
      <c r="L305" s="29"/>
      <c r="M305" s="12">
        <v>38321</v>
      </c>
      <c r="N305" s="13">
        <v>2655.7520000000004</v>
      </c>
      <c r="O305" s="11">
        <v>165.2</v>
      </c>
      <c r="P305" s="14">
        <v>2820.9520000000002</v>
      </c>
      <c r="U305" s="13">
        <v>2655.7520000000004</v>
      </c>
      <c r="V305" s="11">
        <v>165.2</v>
      </c>
      <c r="W305" s="14">
        <v>2820.9520000000002</v>
      </c>
    </row>
    <row r="306" spans="1:23" x14ac:dyDescent="0.2">
      <c r="A306" s="12">
        <v>37684</v>
      </c>
      <c r="I306" s="13">
        <v>2037.64</v>
      </c>
      <c r="J306" s="11">
        <v>340.42999999999995</v>
      </c>
      <c r="K306" s="14">
        <v>2378.0699999999997</v>
      </c>
      <c r="L306" s="29"/>
      <c r="M306" s="12">
        <v>38322</v>
      </c>
      <c r="N306" s="13">
        <v>235.84</v>
      </c>
      <c r="O306" s="11">
        <v>0</v>
      </c>
      <c r="P306" s="14">
        <v>235.84</v>
      </c>
      <c r="U306" s="13">
        <v>235.84</v>
      </c>
      <c r="V306" s="11">
        <v>0</v>
      </c>
      <c r="W306" s="14">
        <v>235.84</v>
      </c>
    </row>
    <row r="307" spans="1:23" x14ac:dyDescent="0.2">
      <c r="A307" s="12">
        <v>37685</v>
      </c>
      <c r="I307" s="13">
        <v>5628.0400000000009</v>
      </c>
      <c r="J307" s="11">
        <v>961.69999999999993</v>
      </c>
      <c r="K307" s="14">
        <v>6589.74</v>
      </c>
      <c r="L307" s="29"/>
      <c r="M307" s="12">
        <v>38323</v>
      </c>
      <c r="N307" s="13">
        <v>130.9</v>
      </c>
      <c r="O307" s="11">
        <v>32.449999999999996</v>
      </c>
      <c r="P307" s="14">
        <v>163.35</v>
      </c>
      <c r="U307" s="13">
        <v>130.9</v>
      </c>
      <c r="V307" s="11">
        <v>32.449999999999996</v>
      </c>
      <c r="W307" s="14">
        <v>163.35</v>
      </c>
    </row>
    <row r="308" spans="1:23" x14ac:dyDescent="0.2">
      <c r="A308" s="12">
        <v>37686</v>
      </c>
      <c r="I308" s="13">
        <v>4447.9600000000009</v>
      </c>
      <c r="J308" s="11">
        <v>506.22</v>
      </c>
      <c r="K308" s="14">
        <v>4954.18</v>
      </c>
      <c r="L308" s="29"/>
      <c r="M308" s="12">
        <v>38324</v>
      </c>
      <c r="N308" s="13">
        <v>73.524000000000001</v>
      </c>
      <c r="O308" s="11">
        <v>0</v>
      </c>
      <c r="P308" s="14">
        <v>73.524000000000001</v>
      </c>
      <c r="U308" s="13">
        <v>73.524000000000001</v>
      </c>
      <c r="V308" s="11">
        <v>0</v>
      </c>
      <c r="W308" s="14">
        <v>73.524000000000001</v>
      </c>
    </row>
    <row r="309" spans="1:23" x14ac:dyDescent="0.2">
      <c r="A309" s="12">
        <v>37687</v>
      </c>
      <c r="I309" s="13">
        <v>3106.4</v>
      </c>
      <c r="J309" s="11">
        <v>205.91</v>
      </c>
      <c r="K309" s="14">
        <v>3312.31</v>
      </c>
      <c r="L309" s="29"/>
      <c r="M309" s="12">
        <v>38325</v>
      </c>
      <c r="N309" s="13">
        <v>52.8</v>
      </c>
      <c r="O309" s="11">
        <v>0</v>
      </c>
      <c r="P309" s="14">
        <v>52.8</v>
      </c>
      <c r="U309" s="13">
        <v>52.8</v>
      </c>
      <c r="V309" s="11">
        <v>0</v>
      </c>
      <c r="W309" s="14">
        <v>52.8</v>
      </c>
    </row>
    <row r="310" spans="1:23" x14ac:dyDescent="0.2">
      <c r="A310" s="12">
        <v>37688</v>
      </c>
      <c r="I310" s="13">
        <v>1969.0000000000002</v>
      </c>
      <c r="J310" s="11">
        <v>384.67999999999995</v>
      </c>
      <c r="K310" s="14">
        <v>2353.6799999999998</v>
      </c>
      <c r="L310" s="29"/>
      <c r="M310" s="12">
        <v>38326</v>
      </c>
      <c r="N310" s="13">
        <v>22</v>
      </c>
      <c r="O310" s="11">
        <v>0</v>
      </c>
      <c r="P310" s="14">
        <v>22</v>
      </c>
      <c r="U310" s="13">
        <v>22</v>
      </c>
      <c r="V310" s="11">
        <v>0</v>
      </c>
      <c r="W310" s="14">
        <v>22</v>
      </c>
    </row>
    <row r="311" spans="1:23" x14ac:dyDescent="0.2">
      <c r="A311" s="12">
        <v>37689</v>
      </c>
      <c r="I311" s="13">
        <v>3684.56</v>
      </c>
      <c r="J311" s="11">
        <v>593.54</v>
      </c>
      <c r="K311" s="14">
        <v>4278.1000000000004</v>
      </c>
      <c r="L311" s="29"/>
      <c r="M311" s="12">
        <v>38331</v>
      </c>
      <c r="N311" s="13">
        <v>0.2112</v>
      </c>
      <c r="O311" s="11">
        <v>39.323500000000003</v>
      </c>
      <c r="P311" s="14">
        <v>39.534700000000001</v>
      </c>
      <c r="U311" s="13">
        <v>0.2112</v>
      </c>
      <c r="V311" s="11">
        <v>39.323500000000003</v>
      </c>
      <c r="W311" s="14">
        <v>39.534700000000001</v>
      </c>
    </row>
    <row r="312" spans="1:23" x14ac:dyDescent="0.2">
      <c r="A312" s="12">
        <v>37690</v>
      </c>
      <c r="I312" s="13">
        <v>253.00000000000003</v>
      </c>
      <c r="J312" s="11">
        <v>0</v>
      </c>
      <c r="K312" s="14">
        <v>253.00000000000003</v>
      </c>
      <c r="L312" s="29"/>
      <c r="M312" s="12">
        <v>38338</v>
      </c>
      <c r="N312" s="13">
        <v>7.0400000000000004E-2</v>
      </c>
      <c r="O312" s="11">
        <v>0.1888</v>
      </c>
      <c r="P312" s="14">
        <v>0.25919999999999999</v>
      </c>
      <c r="U312" s="13">
        <v>7.0400000000000004E-2</v>
      </c>
      <c r="V312" s="11">
        <v>0.1888</v>
      </c>
      <c r="W312" s="14">
        <v>0.25919999999999999</v>
      </c>
    </row>
    <row r="313" spans="1:23" x14ac:dyDescent="0.2">
      <c r="A313" s="12">
        <v>37691</v>
      </c>
      <c r="I313" s="13">
        <v>172.04</v>
      </c>
      <c r="J313" s="11">
        <v>0</v>
      </c>
      <c r="K313" s="14">
        <v>172.04</v>
      </c>
      <c r="L313" s="29"/>
      <c r="M313" s="12">
        <v>38341</v>
      </c>
      <c r="N313" s="13">
        <v>119.15199999999999</v>
      </c>
      <c r="O313" s="11">
        <v>0</v>
      </c>
      <c r="P313" s="14">
        <v>119.15199999999999</v>
      </c>
      <c r="U313" s="13">
        <v>119.15199999999999</v>
      </c>
      <c r="V313" s="11">
        <v>0</v>
      </c>
      <c r="W313" s="14">
        <v>119.15199999999999</v>
      </c>
    </row>
    <row r="314" spans="1:23" x14ac:dyDescent="0.2">
      <c r="A314" s="12">
        <v>37692</v>
      </c>
      <c r="I314" s="13">
        <v>34.76</v>
      </c>
      <c r="J314" s="11">
        <v>0</v>
      </c>
      <c r="K314" s="14">
        <v>34.76</v>
      </c>
      <c r="L314" s="29"/>
      <c r="M314" s="12">
        <v>38342</v>
      </c>
      <c r="N314" s="13">
        <v>77</v>
      </c>
      <c r="O314" s="11">
        <v>0</v>
      </c>
      <c r="P314" s="14">
        <v>77</v>
      </c>
      <c r="U314" s="13">
        <v>77</v>
      </c>
      <c r="V314" s="11">
        <v>0</v>
      </c>
      <c r="W314" s="14">
        <v>77</v>
      </c>
    </row>
    <row r="315" spans="1:23" x14ac:dyDescent="0.2">
      <c r="A315" s="12">
        <v>37693</v>
      </c>
      <c r="I315" s="13">
        <v>1577.4</v>
      </c>
      <c r="J315" s="11">
        <v>203.54999999999998</v>
      </c>
      <c r="K315" s="14">
        <v>1780.9499999999998</v>
      </c>
      <c r="L315" s="29"/>
      <c r="M315" s="12">
        <v>38348</v>
      </c>
      <c r="N315" s="13">
        <v>161.47999999999999</v>
      </c>
      <c r="O315" s="11">
        <v>0</v>
      </c>
      <c r="P315" s="14">
        <v>161.47999999999999</v>
      </c>
      <c r="U315" s="13">
        <v>161.47999999999999</v>
      </c>
      <c r="V315" s="11">
        <v>0</v>
      </c>
      <c r="W315" s="14">
        <v>161.47999999999999</v>
      </c>
    </row>
    <row r="316" spans="1:23" x14ac:dyDescent="0.2">
      <c r="A316" s="12">
        <v>37694</v>
      </c>
      <c r="I316" s="13">
        <v>2408.12</v>
      </c>
      <c r="J316" s="11">
        <v>35.99</v>
      </c>
      <c r="K316" s="14">
        <v>2444.11</v>
      </c>
      <c r="L316" s="29"/>
      <c r="M316" s="12">
        <v>38350</v>
      </c>
      <c r="N316" s="13">
        <v>131.91200000000001</v>
      </c>
      <c r="O316" s="11">
        <v>17.7</v>
      </c>
      <c r="P316" s="14">
        <v>149.61200000000002</v>
      </c>
      <c r="U316" s="13">
        <v>131.91200000000001</v>
      </c>
      <c r="V316" s="11">
        <v>17.7</v>
      </c>
      <c r="W316" s="14">
        <v>149.61200000000002</v>
      </c>
    </row>
    <row r="317" spans="1:23" x14ac:dyDescent="0.2">
      <c r="A317" s="12">
        <v>37695</v>
      </c>
      <c r="I317" s="13">
        <v>420.64</v>
      </c>
      <c r="J317" s="11">
        <v>0</v>
      </c>
      <c r="K317" s="14">
        <v>420.64</v>
      </c>
      <c r="L317" s="29"/>
      <c r="M317" s="12">
        <v>38351</v>
      </c>
      <c r="N317" s="13">
        <v>17.16</v>
      </c>
      <c r="O317" s="11">
        <v>0</v>
      </c>
      <c r="P317" s="14">
        <v>17.16</v>
      </c>
      <c r="U317" s="13">
        <v>17.16</v>
      </c>
      <c r="V317" s="11">
        <v>0</v>
      </c>
      <c r="W317" s="14">
        <v>17.16</v>
      </c>
    </row>
    <row r="318" spans="1:23" x14ac:dyDescent="0.2">
      <c r="A318" s="12">
        <v>37696</v>
      </c>
      <c r="I318" s="13">
        <v>205.48000000000002</v>
      </c>
      <c r="J318" s="11">
        <v>0</v>
      </c>
      <c r="K318" s="14">
        <v>205.48000000000002</v>
      </c>
      <c r="L318" s="29"/>
      <c r="M318" s="12">
        <v>38355</v>
      </c>
      <c r="N318" s="13">
        <v>1866.3040000000001</v>
      </c>
      <c r="O318" s="11">
        <v>203.55</v>
      </c>
      <c r="P318" s="14">
        <v>2069.8539999999998</v>
      </c>
      <c r="U318" s="13">
        <v>1866.3040000000001</v>
      </c>
      <c r="V318" s="11">
        <v>203.55</v>
      </c>
      <c r="W318" s="14">
        <v>2069.8539999999998</v>
      </c>
    </row>
    <row r="319" spans="1:23" x14ac:dyDescent="0.2">
      <c r="A319" s="12">
        <v>37697</v>
      </c>
      <c r="I319" s="13">
        <v>2.64</v>
      </c>
      <c r="J319" s="11">
        <v>0</v>
      </c>
      <c r="K319" s="14">
        <v>2.64</v>
      </c>
      <c r="L319" s="29"/>
      <c r="M319" s="12">
        <v>38356</v>
      </c>
      <c r="N319" s="13">
        <v>511.06</v>
      </c>
      <c r="O319" s="11">
        <v>76.7</v>
      </c>
      <c r="P319" s="14">
        <v>587.76</v>
      </c>
      <c r="U319" s="13">
        <v>511.06</v>
      </c>
      <c r="V319" s="11">
        <v>76.7</v>
      </c>
      <c r="W319" s="14">
        <v>587.76</v>
      </c>
    </row>
    <row r="320" spans="1:23" x14ac:dyDescent="0.2">
      <c r="A320" s="12">
        <v>37698</v>
      </c>
      <c r="I320" s="13">
        <v>19.36</v>
      </c>
      <c r="J320" s="11">
        <v>0</v>
      </c>
      <c r="K320" s="14">
        <v>19.36</v>
      </c>
      <c r="L320" s="29"/>
      <c r="M320" s="12">
        <v>38357</v>
      </c>
      <c r="N320" s="13">
        <v>558.79999999999995</v>
      </c>
      <c r="O320" s="11">
        <v>203.55</v>
      </c>
      <c r="P320" s="14">
        <v>762.35</v>
      </c>
      <c r="U320" s="13">
        <v>558.79999999999995</v>
      </c>
      <c r="V320" s="11">
        <v>203.55</v>
      </c>
      <c r="W320" s="14">
        <v>762.35</v>
      </c>
    </row>
    <row r="321" spans="1:23" x14ac:dyDescent="0.2">
      <c r="A321" s="12">
        <v>37699</v>
      </c>
      <c r="I321" s="13">
        <v>11.44</v>
      </c>
      <c r="J321" s="11">
        <v>0</v>
      </c>
      <c r="K321" s="14">
        <v>11.44</v>
      </c>
      <c r="L321" s="29"/>
      <c r="M321" s="12">
        <v>38358</v>
      </c>
      <c r="N321" s="13">
        <v>1090.232</v>
      </c>
      <c r="O321" s="11">
        <v>59</v>
      </c>
      <c r="P321" s="14">
        <v>1149.232</v>
      </c>
      <c r="U321" s="13">
        <v>1090.232</v>
      </c>
      <c r="V321" s="11">
        <v>59</v>
      </c>
      <c r="W321" s="14">
        <v>1149.232</v>
      </c>
    </row>
    <row r="322" spans="1:23" x14ac:dyDescent="0.2">
      <c r="A322" s="12">
        <v>37700</v>
      </c>
      <c r="I322" s="13">
        <v>60.28</v>
      </c>
      <c r="J322" s="11">
        <v>0</v>
      </c>
      <c r="K322" s="14">
        <v>60.28</v>
      </c>
      <c r="L322" s="29"/>
      <c r="M322" s="12">
        <v>38359</v>
      </c>
      <c r="N322" s="13">
        <v>206.8</v>
      </c>
      <c r="O322" s="11">
        <v>11.799999999999999</v>
      </c>
      <c r="P322" s="14">
        <v>218.6</v>
      </c>
      <c r="U322" s="13">
        <v>206.8</v>
      </c>
      <c r="V322" s="11">
        <v>11.799999999999999</v>
      </c>
      <c r="W322" s="14">
        <v>218.6</v>
      </c>
    </row>
    <row r="323" spans="1:23" x14ac:dyDescent="0.2">
      <c r="A323" s="12">
        <v>37701</v>
      </c>
      <c r="I323" s="13">
        <v>48.4</v>
      </c>
      <c r="J323" s="11">
        <v>0</v>
      </c>
      <c r="K323" s="14">
        <v>48.4</v>
      </c>
      <c r="L323" s="29"/>
      <c r="M323" s="12">
        <v>38362</v>
      </c>
      <c r="N323" s="13">
        <v>55.44</v>
      </c>
      <c r="O323" s="11">
        <v>0</v>
      </c>
      <c r="P323" s="14">
        <v>55.44</v>
      </c>
      <c r="U323" s="13">
        <v>55.44</v>
      </c>
      <c r="V323" s="11">
        <v>0</v>
      </c>
      <c r="W323" s="14">
        <v>55.44</v>
      </c>
    </row>
    <row r="324" spans="1:23" x14ac:dyDescent="0.2">
      <c r="A324" s="12">
        <v>37702</v>
      </c>
      <c r="I324" s="13">
        <v>88.88</v>
      </c>
      <c r="J324" s="11">
        <v>0</v>
      </c>
      <c r="K324" s="14">
        <v>88.88</v>
      </c>
      <c r="L324" s="29"/>
      <c r="M324" s="12">
        <v>38365</v>
      </c>
      <c r="N324" s="13">
        <v>147.4</v>
      </c>
      <c r="O324" s="11">
        <v>0</v>
      </c>
      <c r="P324" s="14">
        <v>147.4</v>
      </c>
      <c r="U324" s="13">
        <v>147.4</v>
      </c>
      <c r="V324" s="11">
        <v>0</v>
      </c>
      <c r="W324" s="14">
        <v>147.4</v>
      </c>
    </row>
    <row r="325" spans="1:23" x14ac:dyDescent="0.2">
      <c r="A325" s="12">
        <v>37706</v>
      </c>
      <c r="I325" s="13">
        <v>18.48</v>
      </c>
      <c r="J325" s="11">
        <v>0</v>
      </c>
      <c r="K325" s="14">
        <v>18.48</v>
      </c>
      <c r="L325" s="29"/>
      <c r="M325" s="12">
        <v>38366</v>
      </c>
      <c r="N325" s="13">
        <v>140.80000000000001</v>
      </c>
      <c r="O325" s="11">
        <v>0</v>
      </c>
      <c r="P325" s="14">
        <v>140.80000000000001</v>
      </c>
      <c r="U325" s="13">
        <v>140.80000000000001</v>
      </c>
      <c r="V325" s="11">
        <v>0</v>
      </c>
      <c r="W325" s="14">
        <v>140.80000000000001</v>
      </c>
    </row>
    <row r="326" spans="1:23" x14ac:dyDescent="0.2">
      <c r="A326" s="12">
        <v>37707</v>
      </c>
      <c r="I326" s="13">
        <v>77</v>
      </c>
      <c r="J326" s="11">
        <v>0</v>
      </c>
      <c r="K326" s="14">
        <v>77</v>
      </c>
      <c r="L326" s="29"/>
      <c r="M326" s="12">
        <v>38370</v>
      </c>
      <c r="N326" s="13">
        <v>339.24</v>
      </c>
      <c r="O326" s="11">
        <v>118</v>
      </c>
      <c r="P326" s="14">
        <v>457.24</v>
      </c>
      <c r="U326" s="13">
        <v>339.24</v>
      </c>
      <c r="V326" s="11">
        <v>118</v>
      </c>
      <c r="W326" s="14">
        <v>457.24</v>
      </c>
    </row>
    <row r="327" spans="1:23" x14ac:dyDescent="0.2">
      <c r="A327" s="12">
        <v>37708</v>
      </c>
      <c r="I327" s="13">
        <v>11.88</v>
      </c>
      <c r="J327" s="11">
        <v>0</v>
      </c>
      <c r="K327" s="14">
        <v>11.88</v>
      </c>
      <c r="L327" s="29"/>
      <c r="M327" s="12">
        <v>38371</v>
      </c>
      <c r="N327" s="13">
        <v>257.39999999999998</v>
      </c>
      <c r="O327" s="11">
        <v>0</v>
      </c>
      <c r="P327" s="14">
        <v>257.39999999999998</v>
      </c>
      <c r="U327" s="13">
        <v>257.39999999999998</v>
      </c>
      <c r="V327" s="11">
        <v>0</v>
      </c>
      <c r="W327" s="14">
        <v>257.39999999999998</v>
      </c>
    </row>
    <row r="328" spans="1:23" x14ac:dyDescent="0.2">
      <c r="A328" s="12">
        <v>37709</v>
      </c>
      <c r="I328" s="13">
        <v>130.68</v>
      </c>
      <c r="J328" s="11">
        <v>10.029999999999999</v>
      </c>
      <c r="K328" s="14">
        <v>140.71</v>
      </c>
      <c r="L328" s="29"/>
      <c r="M328" s="12">
        <v>38372</v>
      </c>
      <c r="N328" s="13">
        <v>685.3</v>
      </c>
      <c r="O328" s="11">
        <v>103.25</v>
      </c>
      <c r="P328" s="14">
        <v>788.55</v>
      </c>
      <c r="U328" s="13">
        <v>685.3</v>
      </c>
      <c r="V328" s="11">
        <v>103.25</v>
      </c>
      <c r="W328" s="14">
        <v>788.55</v>
      </c>
    </row>
    <row r="329" spans="1:23" x14ac:dyDescent="0.2">
      <c r="A329" s="12">
        <v>37710</v>
      </c>
      <c r="I329" s="13">
        <v>89.76</v>
      </c>
      <c r="J329" s="11">
        <v>0</v>
      </c>
      <c r="K329" s="14">
        <v>89.76</v>
      </c>
      <c r="L329" s="29"/>
      <c r="M329" s="12">
        <v>38373</v>
      </c>
      <c r="N329" s="13">
        <v>658.24</v>
      </c>
      <c r="O329" s="11">
        <v>123.89999999999999</v>
      </c>
      <c r="P329" s="14">
        <v>782.14</v>
      </c>
      <c r="U329" s="13">
        <v>658.24</v>
      </c>
      <c r="V329" s="11">
        <v>123.89999999999999</v>
      </c>
      <c r="W329" s="14">
        <v>782.14</v>
      </c>
    </row>
    <row r="330" spans="1:23" x14ac:dyDescent="0.2">
      <c r="A330" s="12">
        <v>37711</v>
      </c>
      <c r="I330" s="13">
        <v>244.20000000000002</v>
      </c>
      <c r="J330" s="11">
        <v>0</v>
      </c>
      <c r="K330" s="14">
        <v>244.20000000000002</v>
      </c>
      <c r="L330" s="29"/>
      <c r="M330" s="12">
        <v>38374</v>
      </c>
      <c r="N330" s="13">
        <v>86.24</v>
      </c>
      <c r="O330" s="11">
        <v>0</v>
      </c>
      <c r="P330" s="14">
        <v>86.24</v>
      </c>
      <c r="U330" s="13">
        <v>86.24</v>
      </c>
      <c r="V330" s="11">
        <v>0</v>
      </c>
      <c r="W330" s="14">
        <v>86.24</v>
      </c>
    </row>
    <row r="331" spans="1:23" x14ac:dyDescent="0.2">
      <c r="A331" s="12">
        <v>37712</v>
      </c>
      <c r="I331" s="13">
        <v>272.8</v>
      </c>
      <c r="J331" s="11">
        <v>0</v>
      </c>
      <c r="K331" s="14">
        <v>272.8</v>
      </c>
      <c r="L331" s="29"/>
      <c r="M331" s="12">
        <v>38376</v>
      </c>
      <c r="N331" s="13">
        <v>249.48</v>
      </c>
      <c r="O331" s="11">
        <v>0</v>
      </c>
      <c r="P331" s="14">
        <v>249.48</v>
      </c>
      <c r="U331" s="13">
        <v>249.48</v>
      </c>
      <c r="V331" s="11">
        <v>0</v>
      </c>
      <c r="W331" s="14">
        <v>249.48</v>
      </c>
    </row>
    <row r="332" spans="1:23" x14ac:dyDescent="0.2">
      <c r="A332" s="12">
        <v>37714</v>
      </c>
      <c r="I332" s="13">
        <v>10.56</v>
      </c>
      <c r="J332" s="11">
        <v>0</v>
      </c>
      <c r="K332" s="14">
        <v>10.56</v>
      </c>
      <c r="L332" s="29"/>
      <c r="M332" s="12">
        <v>38378</v>
      </c>
      <c r="N332" s="13">
        <v>515.68000000000006</v>
      </c>
      <c r="O332" s="11">
        <v>135.69999999999999</v>
      </c>
      <c r="P332" s="14">
        <v>651.38</v>
      </c>
      <c r="U332" s="13">
        <v>515.68000000000006</v>
      </c>
      <c r="V332" s="11">
        <v>135.69999999999999</v>
      </c>
      <c r="W332" s="14">
        <v>651.38</v>
      </c>
    </row>
    <row r="333" spans="1:23" x14ac:dyDescent="0.2">
      <c r="A333" s="12">
        <v>37715</v>
      </c>
      <c r="I333" s="13">
        <v>72.599999999999994</v>
      </c>
      <c r="J333" s="11">
        <v>27.139999999999997</v>
      </c>
      <c r="K333" s="14">
        <v>99.74</v>
      </c>
      <c r="L333" s="29"/>
      <c r="M333" s="12">
        <v>38379</v>
      </c>
      <c r="N333" s="13">
        <v>198.88</v>
      </c>
      <c r="O333" s="11">
        <v>67.849999999999994</v>
      </c>
      <c r="P333" s="14">
        <v>266.73</v>
      </c>
      <c r="U333" s="13">
        <v>198.88</v>
      </c>
      <c r="V333" s="11">
        <v>67.849999999999994</v>
      </c>
      <c r="W333" s="14">
        <v>266.73</v>
      </c>
    </row>
    <row r="334" spans="1:23" x14ac:dyDescent="0.2">
      <c r="A334" s="12">
        <v>37716</v>
      </c>
      <c r="I334" s="13">
        <v>4319.0400000000009</v>
      </c>
      <c r="J334" s="11">
        <v>683.21999999999991</v>
      </c>
      <c r="K334" s="14">
        <v>5002.26</v>
      </c>
      <c r="L334" s="29"/>
      <c r="M334" s="12">
        <v>38380</v>
      </c>
      <c r="N334" s="13">
        <v>85.800000000000011</v>
      </c>
      <c r="O334" s="11">
        <v>0</v>
      </c>
      <c r="P334" s="14">
        <v>85.800000000000011</v>
      </c>
      <c r="U334" s="13">
        <v>85.800000000000011</v>
      </c>
      <c r="V334" s="11">
        <v>0</v>
      </c>
      <c r="W334" s="14">
        <v>85.800000000000011</v>
      </c>
    </row>
    <row r="335" spans="1:23" x14ac:dyDescent="0.2">
      <c r="A335" s="12">
        <v>37717</v>
      </c>
      <c r="I335" s="13">
        <v>2486</v>
      </c>
      <c r="J335" s="11">
        <v>14.75</v>
      </c>
      <c r="K335" s="14">
        <v>2500.75</v>
      </c>
      <c r="L335" s="29"/>
      <c r="M335" s="12">
        <v>38386</v>
      </c>
      <c r="N335" s="13">
        <v>35.200000000000003</v>
      </c>
      <c r="O335" s="11">
        <v>0</v>
      </c>
      <c r="P335" s="14">
        <v>35.200000000000003</v>
      </c>
      <c r="U335" s="13">
        <v>35.200000000000003</v>
      </c>
      <c r="V335" s="11">
        <v>0</v>
      </c>
      <c r="W335" s="14">
        <v>35.200000000000003</v>
      </c>
    </row>
    <row r="336" spans="1:23" x14ac:dyDescent="0.2">
      <c r="A336" s="12">
        <v>37718</v>
      </c>
      <c r="I336" s="13">
        <v>139.92000000000002</v>
      </c>
      <c r="J336" s="11">
        <v>11.799999999999999</v>
      </c>
      <c r="K336" s="14">
        <v>151.72000000000003</v>
      </c>
      <c r="L336" s="29"/>
      <c r="M336" s="12">
        <v>38387</v>
      </c>
      <c r="N336" s="13">
        <v>44</v>
      </c>
      <c r="O336" s="11">
        <v>0</v>
      </c>
      <c r="P336" s="14">
        <v>44</v>
      </c>
      <c r="U336" s="13">
        <v>44</v>
      </c>
      <c r="V336" s="11">
        <v>0</v>
      </c>
      <c r="W336" s="14">
        <v>44</v>
      </c>
    </row>
    <row r="337" spans="1:23" x14ac:dyDescent="0.2">
      <c r="A337" s="12">
        <v>37719</v>
      </c>
      <c r="I337" s="13">
        <v>8210.84</v>
      </c>
      <c r="J337" s="11">
        <v>1566.45</v>
      </c>
      <c r="K337" s="14">
        <v>9777.2899999999991</v>
      </c>
      <c r="L337" s="29"/>
      <c r="M337" s="12">
        <v>38388</v>
      </c>
      <c r="N337" s="13">
        <v>54.78</v>
      </c>
      <c r="O337" s="11">
        <v>0</v>
      </c>
      <c r="P337" s="14">
        <v>54.78</v>
      </c>
      <c r="U337" s="13">
        <v>54.78</v>
      </c>
      <c r="V337" s="11">
        <v>0</v>
      </c>
      <c r="W337" s="14">
        <v>54.78</v>
      </c>
    </row>
    <row r="338" spans="1:23" x14ac:dyDescent="0.2">
      <c r="A338" s="12">
        <v>37720</v>
      </c>
      <c r="I338" s="13">
        <v>3627.8</v>
      </c>
      <c r="J338" s="11">
        <v>31.269999999999996</v>
      </c>
      <c r="K338" s="14">
        <v>3659.0699999999997</v>
      </c>
      <c r="L338" s="29"/>
      <c r="M338" s="12">
        <v>38390</v>
      </c>
      <c r="N338" s="13">
        <v>95.699999999999989</v>
      </c>
      <c r="O338" s="11">
        <v>0</v>
      </c>
      <c r="P338" s="14">
        <v>95.699999999999989</v>
      </c>
      <c r="U338" s="13">
        <v>95.699999999999989</v>
      </c>
      <c r="V338" s="11">
        <v>0</v>
      </c>
      <c r="W338" s="14">
        <v>95.699999999999989</v>
      </c>
    </row>
    <row r="339" spans="1:23" x14ac:dyDescent="0.2">
      <c r="A339" s="12">
        <v>37721</v>
      </c>
      <c r="I339" s="13">
        <v>311.95999999999998</v>
      </c>
      <c r="J339" s="11">
        <v>0</v>
      </c>
      <c r="K339" s="14">
        <v>311.95999999999998</v>
      </c>
      <c r="L339" s="29"/>
      <c r="M339" s="12">
        <v>38391</v>
      </c>
      <c r="N339" s="13">
        <v>6.6</v>
      </c>
      <c r="O339" s="11">
        <v>0</v>
      </c>
      <c r="P339" s="14">
        <v>6.6</v>
      </c>
      <c r="U339" s="13">
        <v>6.6</v>
      </c>
      <c r="V339" s="11">
        <v>0</v>
      </c>
      <c r="W339" s="14">
        <v>6.6</v>
      </c>
    </row>
    <row r="340" spans="1:23" x14ac:dyDescent="0.2">
      <c r="A340" s="12">
        <v>37724</v>
      </c>
      <c r="I340" s="13">
        <v>73.48</v>
      </c>
      <c r="J340" s="11">
        <v>0</v>
      </c>
      <c r="K340" s="14">
        <v>73.48</v>
      </c>
      <c r="L340" s="29"/>
      <c r="M340" s="12">
        <v>38392</v>
      </c>
      <c r="N340" s="13">
        <v>488.4</v>
      </c>
      <c r="O340" s="11">
        <v>29.5</v>
      </c>
      <c r="P340" s="14">
        <v>517.9</v>
      </c>
      <c r="U340" s="13">
        <v>488.4</v>
      </c>
      <c r="V340" s="11">
        <v>29.5</v>
      </c>
      <c r="W340" s="14">
        <v>517.9</v>
      </c>
    </row>
    <row r="341" spans="1:23" x14ac:dyDescent="0.2">
      <c r="A341" s="12">
        <v>37940</v>
      </c>
      <c r="I341" s="13">
        <v>34.32</v>
      </c>
      <c r="J341" s="11">
        <v>0</v>
      </c>
      <c r="K341" s="14">
        <v>34.32</v>
      </c>
      <c r="L341" s="29"/>
      <c r="M341" s="12">
        <v>38393</v>
      </c>
      <c r="N341" s="13">
        <v>26.4</v>
      </c>
      <c r="O341" s="11">
        <v>0</v>
      </c>
      <c r="P341" s="14">
        <v>26.4</v>
      </c>
      <c r="U341" s="13">
        <v>26.4</v>
      </c>
      <c r="V341" s="11">
        <v>0</v>
      </c>
      <c r="W341" s="14">
        <v>26.4</v>
      </c>
    </row>
    <row r="342" spans="1:23" x14ac:dyDescent="0.2">
      <c r="A342" s="12">
        <v>37941</v>
      </c>
      <c r="I342" s="13">
        <v>40.92</v>
      </c>
      <c r="J342" s="11">
        <v>0</v>
      </c>
      <c r="K342" s="14">
        <v>40.92</v>
      </c>
      <c r="L342" s="29"/>
      <c r="M342" s="12">
        <v>38394</v>
      </c>
      <c r="N342" s="13">
        <v>13.2</v>
      </c>
      <c r="O342" s="11">
        <v>0</v>
      </c>
      <c r="P342" s="14">
        <v>13.2</v>
      </c>
      <c r="U342" s="13">
        <v>13.2</v>
      </c>
      <c r="V342" s="11">
        <v>0</v>
      </c>
      <c r="W342" s="14">
        <v>13.2</v>
      </c>
    </row>
    <row r="343" spans="1:23" x14ac:dyDescent="0.2">
      <c r="A343" s="12">
        <v>37942</v>
      </c>
      <c r="I343" s="13">
        <v>31.68</v>
      </c>
      <c r="J343" s="11">
        <v>0</v>
      </c>
      <c r="K343" s="14">
        <v>31.68</v>
      </c>
      <c r="L343" s="29"/>
      <c r="M343" s="12">
        <v>38399</v>
      </c>
      <c r="N343" s="13">
        <v>37.4</v>
      </c>
      <c r="O343" s="11">
        <v>0</v>
      </c>
      <c r="P343" s="14">
        <v>37.4</v>
      </c>
      <c r="U343" s="13">
        <v>37.4</v>
      </c>
      <c r="V343" s="11">
        <v>0</v>
      </c>
      <c r="W343" s="14">
        <v>37.4</v>
      </c>
    </row>
    <row r="344" spans="1:23" x14ac:dyDescent="0.2">
      <c r="A344" s="12">
        <v>37943</v>
      </c>
      <c r="I344" s="13">
        <v>90.64</v>
      </c>
      <c r="J344" s="11">
        <v>0</v>
      </c>
      <c r="K344" s="14">
        <v>90.64</v>
      </c>
      <c r="L344" s="29"/>
      <c r="M344" s="12">
        <v>38403</v>
      </c>
      <c r="N344" s="13">
        <v>528</v>
      </c>
      <c r="O344" s="11">
        <v>44.25</v>
      </c>
      <c r="P344" s="14">
        <v>572.25</v>
      </c>
      <c r="U344" s="13">
        <v>528</v>
      </c>
      <c r="V344" s="11">
        <v>44.25</v>
      </c>
      <c r="W344" s="14">
        <v>572.25</v>
      </c>
    </row>
    <row r="345" spans="1:23" x14ac:dyDescent="0.2">
      <c r="A345" s="12">
        <v>37945</v>
      </c>
      <c r="I345" s="13">
        <v>1.32</v>
      </c>
      <c r="J345" s="11">
        <v>0</v>
      </c>
      <c r="K345" s="14">
        <v>1.32</v>
      </c>
      <c r="L345" s="29"/>
      <c r="M345" s="12">
        <v>38404</v>
      </c>
      <c r="N345" s="13">
        <v>542.30000000000007</v>
      </c>
      <c r="O345" s="11">
        <v>0</v>
      </c>
      <c r="P345" s="14">
        <v>542.30000000000007</v>
      </c>
      <c r="U345" s="13">
        <v>542.30000000000007</v>
      </c>
      <c r="V345" s="11">
        <v>0</v>
      </c>
      <c r="W345" s="14">
        <v>542.30000000000007</v>
      </c>
    </row>
    <row r="346" spans="1:23" x14ac:dyDescent="0.2">
      <c r="A346" s="12">
        <v>37947</v>
      </c>
      <c r="I346" s="13">
        <v>57.64</v>
      </c>
      <c r="J346" s="11">
        <v>0</v>
      </c>
      <c r="K346" s="14">
        <v>57.64</v>
      </c>
      <c r="L346" s="29"/>
      <c r="M346" s="12">
        <v>38405</v>
      </c>
      <c r="N346" s="13">
        <v>33</v>
      </c>
      <c r="O346" s="11">
        <v>0</v>
      </c>
      <c r="P346" s="14">
        <v>33</v>
      </c>
      <c r="U346" s="13">
        <v>33</v>
      </c>
      <c r="V346" s="11">
        <v>0</v>
      </c>
      <c r="W346" s="14">
        <v>33</v>
      </c>
    </row>
    <row r="347" spans="1:23" x14ac:dyDescent="0.2">
      <c r="A347" s="12">
        <v>37948</v>
      </c>
      <c r="I347" s="13">
        <v>25.96</v>
      </c>
      <c r="J347" s="11">
        <v>0</v>
      </c>
      <c r="K347" s="14">
        <v>25.96</v>
      </c>
      <c r="L347" s="29"/>
      <c r="M347" s="12">
        <v>38406</v>
      </c>
      <c r="N347" s="13">
        <v>37.4</v>
      </c>
      <c r="O347" s="11">
        <v>0</v>
      </c>
      <c r="P347" s="14">
        <v>37.4</v>
      </c>
      <c r="U347" s="13">
        <v>37.4</v>
      </c>
      <c r="V347" s="11">
        <v>0</v>
      </c>
      <c r="W347" s="14">
        <v>37.4</v>
      </c>
    </row>
    <row r="348" spans="1:23" x14ac:dyDescent="0.2">
      <c r="A348" s="12">
        <v>37949</v>
      </c>
      <c r="I348" s="13">
        <v>10.119999999999999</v>
      </c>
      <c r="J348" s="11">
        <v>0</v>
      </c>
      <c r="K348" s="14">
        <v>10.119999999999999</v>
      </c>
      <c r="L348" s="29"/>
      <c r="M348" s="12">
        <v>38407</v>
      </c>
      <c r="N348" s="13">
        <v>54.12</v>
      </c>
      <c r="O348" s="11">
        <v>0</v>
      </c>
      <c r="P348" s="14">
        <v>54.12</v>
      </c>
      <c r="U348" s="13">
        <v>54.12</v>
      </c>
      <c r="V348" s="11">
        <v>0</v>
      </c>
      <c r="W348" s="14">
        <v>54.12</v>
      </c>
    </row>
    <row r="349" spans="1:23" x14ac:dyDescent="0.2">
      <c r="A349" s="12">
        <v>37951</v>
      </c>
      <c r="I349" s="13">
        <v>998.18399999999986</v>
      </c>
      <c r="J349" s="11">
        <v>141.6</v>
      </c>
      <c r="K349" s="14">
        <v>1139.7840000000001</v>
      </c>
      <c r="L349" s="29"/>
      <c r="M349" s="12">
        <v>38408</v>
      </c>
      <c r="N349" s="13">
        <v>112.64</v>
      </c>
      <c r="O349" s="11">
        <v>17.7</v>
      </c>
      <c r="P349" s="14">
        <v>130.34</v>
      </c>
      <c r="U349" s="13">
        <v>112.64</v>
      </c>
      <c r="V349" s="11">
        <v>17.7</v>
      </c>
      <c r="W349" s="14">
        <v>130.34</v>
      </c>
    </row>
    <row r="350" spans="1:23" x14ac:dyDescent="0.2">
      <c r="A350" s="12">
        <v>37952</v>
      </c>
      <c r="I350" s="13">
        <v>254.76000000000002</v>
      </c>
      <c r="J350" s="11">
        <v>0</v>
      </c>
      <c r="K350" s="14">
        <v>254.76000000000002</v>
      </c>
      <c r="L350" s="29"/>
      <c r="M350" s="12">
        <v>38411</v>
      </c>
      <c r="N350" s="13">
        <v>1963.06</v>
      </c>
      <c r="O350" s="11">
        <v>73.75</v>
      </c>
      <c r="P350" s="14">
        <v>2036.81</v>
      </c>
      <c r="U350" s="13">
        <v>1963.06</v>
      </c>
      <c r="V350" s="11">
        <v>73.75</v>
      </c>
      <c r="W350" s="14">
        <v>2036.81</v>
      </c>
    </row>
    <row r="351" spans="1:23" x14ac:dyDescent="0.2">
      <c r="A351" s="12">
        <v>37953</v>
      </c>
      <c r="I351" s="13">
        <v>20.416000000000004</v>
      </c>
      <c r="J351" s="11">
        <v>0</v>
      </c>
      <c r="K351" s="14">
        <v>20.416000000000004</v>
      </c>
      <c r="L351" s="29"/>
      <c r="M351" s="12">
        <v>38412</v>
      </c>
      <c r="N351" s="13">
        <v>52.8</v>
      </c>
      <c r="O351" s="11">
        <v>0</v>
      </c>
      <c r="P351" s="14">
        <v>52.8</v>
      </c>
      <c r="U351" s="13">
        <v>52.8</v>
      </c>
      <c r="V351" s="11">
        <v>0</v>
      </c>
      <c r="W351" s="14">
        <v>52.8</v>
      </c>
    </row>
    <row r="352" spans="1:23" x14ac:dyDescent="0.2">
      <c r="A352" s="12">
        <v>37954</v>
      </c>
      <c r="I352" s="13">
        <v>201.16800000000001</v>
      </c>
      <c r="J352" s="11">
        <v>0</v>
      </c>
      <c r="K352" s="14">
        <v>201.16800000000001</v>
      </c>
      <c r="L352" s="29"/>
      <c r="M352" s="12">
        <v>38415</v>
      </c>
      <c r="N352" s="13">
        <v>15.84</v>
      </c>
      <c r="O352" s="11">
        <v>0</v>
      </c>
      <c r="P352" s="14">
        <v>15.84</v>
      </c>
      <c r="U352" s="13">
        <v>15.84</v>
      </c>
      <c r="V352" s="11">
        <v>0</v>
      </c>
      <c r="W352" s="14">
        <v>15.84</v>
      </c>
    </row>
    <row r="353" spans="1:23" x14ac:dyDescent="0.2">
      <c r="A353" s="12">
        <v>37955</v>
      </c>
      <c r="I353" s="13">
        <v>549.12</v>
      </c>
      <c r="J353" s="11">
        <v>0</v>
      </c>
      <c r="K353" s="14">
        <v>549.12</v>
      </c>
      <c r="L353" s="29"/>
      <c r="M353" s="12">
        <v>38419</v>
      </c>
      <c r="N353" s="13">
        <v>15.84</v>
      </c>
      <c r="O353" s="11">
        <v>0</v>
      </c>
      <c r="P353" s="14">
        <v>15.84</v>
      </c>
      <c r="U353" s="13">
        <v>15.84</v>
      </c>
      <c r="V353" s="11">
        <v>0</v>
      </c>
      <c r="W353" s="14">
        <v>15.84</v>
      </c>
    </row>
    <row r="354" spans="1:23" x14ac:dyDescent="0.2">
      <c r="A354" s="12">
        <v>37957</v>
      </c>
      <c r="I354" s="13">
        <v>11</v>
      </c>
      <c r="J354" s="11">
        <v>0</v>
      </c>
      <c r="K354" s="14">
        <v>11</v>
      </c>
      <c r="L354" s="29"/>
      <c r="M354" s="12">
        <v>38420</v>
      </c>
      <c r="N354" s="13">
        <v>66.528000000000006</v>
      </c>
      <c r="O354" s="11">
        <v>0</v>
      </c>
      <c r="P354" s="14">
        <v>66.528000000000006</v>
      </c>
      <c r="U354" s="13">
        <v>66.528000000000006</v>
      </c>
      <c r="V354" s="11">
        <v>0</v>
      </c>
      <c r="W354" s="14">
        <v>66.528000000000006</v>
      </c>
    </row>
    <row r="355" spans="1:23" x14ac:dyDescent="0.2">
      <c r="A355" s="12">
        <v>37958</v>
      </c>
      <c r="I355" s="13">
        <v>15.4</v>
      </c>
      <c r="J355" s="11">
        <v>0</v>
      </c>
      <c r="K355" s="14">
        <v>15.4</v>
      </c>
      <c r="L355" s="29"/>
      <c r="M355" s="12">
        <v>38421</v>
      </c>
      <c r="N355" s="13">
        <v>434.45600000000002</v>
      </c>
      <c r="O355" s="11">
        <v>0</v>
      </c>
      <c r="P355" s="14">
        <v>434.45600000000002</v>
      </c>
      <c r="U355" s="13">
        <v>434.45600000000002</v>
      </c>
      <c r="V355" s="11">
        <v>0</v>
      </c>
      <c r="W355" s="14">
        <v>434.45600000000002</v>
      </c>
    </row>
    <row r="356" spans="1:23" x14ac:dyDescent="0.2">
      <c r="A356" s="12">
        <v>37959</v>
      </c>
      <c r="I356" s="13">
        <v>182.60000000000002</v>
      </c>
      <c r="J356" s="11">
        <v>0</v>
      </c>
      <c r="K356" s="14">
        <v>182.60000000000002</v>
      </c>
      <c r="L356" s="29"/>
      <c r="M356" s="12">
        <v>38422</v>
      </c>
      <c r="N356" s="13">
        <v>313.72000000000003</v>
      </c>
      <c r="O356" s="11">
        <v>0</v>
      </c>
      <c r="P356" s="14">
        <v>313.72000000000003</v>
      </c>
      <c r="U356" s="13">
        <v>313.72000000000003</v>
      </c>
      <c r="V356" s="11">
        <v>0</v>
      </c>
      <c r="W356" s="14">
        <v>313.72000000000003</v>
      </c>
    </row>
    <row r="357" spans="1:23" x14ac:dyDescent="0.2">
      <c r="A357" s="12">
        <v>37960</v>
      </c>
      <c r="I357" s="13">
        <v>25.080000000000002</v>
      </c>
      <c r="J357" s="11">
        <v>0</v>
      </c>
      <c r="K357" s="14">
        <v>25.080000000000002</v>
      </c>
      <c r="L357" s="29"/>
      <c r="M357" s="12">
        <v>38423</v>
      </c>
      <c r="N357" s="13">
        <v>105.6</v>
      </c>
      <c r="O357" s="11">
        <v>0</v>
      </c>
      <c r="P357" s="14">
        <v>105.6</v>
      </c>
      <c r="U357" s="13">
        <v>105.6</v>
      </c>
      <c r="V357" s="11">
        <v>0</v>
      </c>
      <c r="W357" s="14">
        <v>105.6</v>
      </c>
    </row>
    <row r="358" spans="1:23" x14ac:dyDescent="0.2">
      <c r="A358" s="12">
        <v>37961</v>
      </c>
      <c r="I358" s="13">
        <v>14.52</v>
      </c>
      <c r="J358" s="11">
        <v>0</v>
      </c>
      <c r="K358" s="14">
        <v>14.52</v>
      </c>
      <c r="L358" s="29"/>
      <c r="M358" s="12">
        <v>38425</v>
      </c>
      <c r="N358" s="13">
        <v>97.02</v>
      </c>
      <c r="O358" s="11">
        <v>0</v>
      </c>
      <c r="P358" s="14">
        <v>97.02</v>
      </c>
      <c r="U358" s="13">
        <v>97.02</v>
      </c>
      <c r="V358" s="11">
        <v>0</v>
      </c>
      <c r="W358" s="14">
        <v>97.02</v>
      </c>
    </row>
    <row r="359" spans="1:23" x14ac:dyDescent="0.2">
      <c r="A359" s="12">
        <v>37962</v>
      </c>
      <c r="I359" s="13">
        <v>102.08</v>
      </c>
      <c r="J359" s="11">
        <v>12.389999999999999</v>
      </c>
      <c r="K359" s="14">
        <v>114.47</v>
      </c>
      <c r="L359" s="29"/>
      <c r="M359" s="12">
        <v>38426</v>
      </c>
      <c r="N359" s="13">
        <v>19.36</v>
      </c>
      <c r="O359" s="11">
        <v>0</v>
      </c>
      <c r="P359" s="14">
        <v>19.36</v>
      </c>
      <c r="U359" s="13">
        <v>19.36</v>
      </c>
      <c r="V359" s="11">
        <v>0</v>
      </c>
      <c r="W359" s="14">
        <v>19.36</v>
      </c>
    </row>
    <row r="360" spans="1:23" x14ac:dyDescent="0.2">
      <c r="A360" s="12">
        <v>37963</v>
      </c>
      <c r="I360" s="13">
        <v>236.50000000000003</v>
      </c>
      <c r="J360" s="11">
        <v>0</v>
      </c>
      <c r="K360" s="14">
        <v>236.50000000000003</v>
      </c>
      <c r="L360" s="29"/>
      <c r="M360" s="12">
        <v>38427</v>
      </c>
      <c r="N360" s="13">
        <v>39.6</v>
      </c>
      <c r="O360" s="11">
        <v>0</v>
      </c>
      <c r="P360" s="14">
        <v>39.6</v>
      </c>
      <c r="U360" s="13">
        <v>39.6</v>
      </c>
      <c r="V360" s="11">
        <v>0</v>
      </c>
      <c r="W360" s="14">
        <v>39.6</v>
      </c>
    </row>
    <row r="361" spans="1:23" x14ac:dyDescent="0.2">
      <c r="A361" s="12">
        <v>37964</v>
      </c>
      <c r="I361" s="13">
        <v>31.68</v>
      </c>
      <c r="J361" s="11">
        <v>0</v>
      </c>
      <c r="K361" s="14">
        <v>31.68</v>
      </c>
      <c r="L361" s="29"/>
      <c r="M361" s="12">
        <v>38428</v>
      </c>
      <c r="N361" s="13">
        <v>1409.1439999999998</v>
      </c>
      <c r="O361" s="11">
        <v>159.29999999999998</v>
      </c>
      <c r="P361" s="14">
        <v>1568.444</v>
      </c>
      <c r="U361" s="13">
        <v>1409.1439999999998</v>
      </c>
      <c r="V361" s="11">
        <v>159.29999999999998</v>
      </c>
      <c r="W361" s="14">
        <v>1568.444</v>
      </c>
    </row>
    <row r="362" spans="1:23" x14ac:dyDescent="0.2">
      <c r="A362" s="12">
        <v>37965</v>
      </c>
      <c r="I362" s="13">
        <v>218.24</v>
      </c>
      <c r="J362" s="11">
        <v>10.029999999999999</v>
      </c>
      <c r="K362" s="14">
        <v>228.27</v>
      </c>
      <c r="L362" s="29"/>
      <c r="M362" s="12">
        <v>38429</v>
      </c>
      <c r="N362" s="13">
        <v>205.92000000000002</v>
      </c>
      <c r="O362" s="11">
        <v>0</v>
      </c>
      <c r="P362" s="14">
        <v>205.92000000000002</v>
      </c>
      <c r="U362" s="13">
        <v>205.92000000000002</v>
      </c>
      <c r="V362" s="11">
        <v>0</v>
      </c>
      <c r="W362" s="14">
        <v>205.92000000000002</v>
      </c>
    </row>
    <row r="363" spans="1:23" x14ac:dyDescent="0.2">
      <c r="A363" s="12">
        <v>37966</v>
      </c>
      <c r="I363" s="13">
        <v>1391.4119999999998</v>
      </c>
      <c r="J363" s="11">
        <v>273.16999999999996</v>
      </c>
      <c r="K363" s="14">
        <v>1664.5819999999999</v>
      </c>
      <c r="L363" s="29"/>
      <c r="M363" s="12">
        <v>38432</v>
      </c>
      <c r="N363" s="13">
        <v>8.8000000000000007</v>
      </c>
      <c r="O363" s="11">
        <v>0</v>
      </c>
      <c r="P363" s="14">
        <v>8.8000000000000007</v>
      </c>
      <c r="U363" s="13">
        <v>8.8000000000000007</v>
      </c>
      <c r="V363" s="11">
        <v>0</v>
      </c>
      <c r="W363" s="14">
        <v>8.8000000000000007</v>
      </c>
    </row>
    <row r="364" spans="1:23" x14ac:dyDescent="0.2">
      <c r="A364" s="12">
        <v>37967</v>
      </c>
      <c r="I364" s="13">
        <v>119.24</v>
      </c>
      <c r="J364" s="11">
        <v>0</v>
      </c>
      <c r="K364" s="14">
        <v>119.24</v>
      </c>
      <c r="L364" s="29"/>
      <c r="M364" s="12">
        <v>38433</v>
      </c>
      <c r="N364" s="13">
        <v>39.6</v>
      </c>
      <c r="O364" s="11">
        <v>0</v>
      </c>
      <c r="P364" s="14">
        <v>39.6</v>
      </c>
      <c r="U364" s="13">
        <v>39.6</v>
      </c>
      <c r="V364" s="11">
        <v>0</v>
      </c>
      <c r="W364" s="14">
        <v>39.6</v>
      </c>
    </row>
    <row r="365" spans="1:23" x14ac:dyDescent="0.2">
      <c r="A365" s="12">
        <v>37968</v>
      </c>
      <c r="I365" s="13">
        <v>388.96000000000004</v>
      </c>
      <c r="J365" s="11">
        <v>0</v>
      </c>
      <c r="K365" s="14">
        <v>388.96000000000004</v>
      </c>
      <c r="L365" s="29"/>
      <c r="M365" s="12">
        <v>38434</v>
      </c>
      <c r="N365" s="13">
        <v>40.92</v>
      </c>
      <c r="O365" s="11">
        <v>0</v>
      </c>
      <c r="P365" s="14">
        <v>40.92</v>
      </c>
      <c r="U365" s="13">
        <v>40.92</v>
      </c>
      <c r="V365" s="11">
        <v>0</v>
      </c>
      <c r="W365" s="14">
        <v>40.92</v>
      </c>
    </row>
    <row r="366" spans="1:23" x14ac:dyDescent="0.2">
      <c r="A366" s="12">
        <v>37969</v>
      </c>
      <c r="I366" s="13">
        <v>671.66</v>
      </c>
      <c r="J366" s="11">
        <v>37.169999999999995</v>
      </c>
      <c r="K366" s="14">
        <v>708.83</v>
      </c>
      <c r="L366" s="29"/>
      <c r="M366" s="12">
        <v>38435</v>
      </c>
      <c r="N366" s="13">
        <v>50.160000000000004</v>
      </c>
      <c r="O366" s="11">
        <v>0</v>
      </c>
      <c r="P366" s="14">
        <v>50.160000000000004</v>
      </c>
      <c r="U366" s="13">
        <v>50.160000000000004</v>
      </c>
      <c r="V366" s="11">
        <v>0</v>
      </c>
      <c r="W366" s="14">
        <v>50.160000000000004</v>
      </c>
    </row>
    <row r="367" spans="1:23" x14ac:dyDescent="0.2">
      <c r="A367" s="12">
        <v>37970</v>
      </c>
      <c r="I367" s="13">
        <v>2313.96</v>
      </c>
      <c r="J367" s="11">
        <v>70.8</v>
      </c>
      <c r="K367" s="14">
        <v>2384.7600000000002</v>
      </c>
      <c r="L367" s="29"/>
      <c r="M367" s="12">
        <v>38437</v>
      </c>
      <c r="N367" s="13">
        <v>29.04</v>
      </c>
      <c r="O367" s="11">
        <v>0</v>
      </c>
      <c r="P367" s="14">
        <v>29.04</v>
      </c>
      <c r="U367" s="13">
        <v>29.04</v>
      </c>
      <c r="V367" s="11">
        <v>0</v>
      </c>
      <c r="W367" s="14">
        <v>29.04</v>
      </c>
    </row>
    <row r="368" spans="1:23" x14ac:dyDescent="0.2">
      <c r="A368" s="12">
        <v>37971</v>
      </c>
      <c r="I368" s="13">
        <v>228.35999999999999</v>
      </c>
      <c r="J368" s="11">
        <v>0</v>
      </c>
      <c r="K368" s="14">
        <v>228.35999999999999</v>
      </c>
      <c r="L368" s="29"/>
      <c r="M368" s="12">
        <v>38672</v>
      </c>
      <c r="N368" s="13">
        <v>30.8</v>
      </c>
      <c r="O368" s="11">
        <v>0</v>
      </c>
      <c r="P368" s="14">
        <v>30.8</v>
      </c>
      <c r="U368" s="13">
        <v>30.8</v>
      </c>
      <c r="V368" s="11">
        <v>0</v>
      </c>
      <c r="W368" s="14">
        <v>30.8</v>
      </c>
    </row>
    <row r="369" spans="1:23" x14ac:dyDescent="0.2">
      <c r="A369" s="12">
        <v>37972</v>
      </c>
      <c r="I369" s="13">
        <v>903.67199999999991</v>
      </c>
      <c r="J369" s="11">
        <v>15.34</v>
      </c>
      <c r="K369" s="14">
        <v>919.01199999999994</v>
      </c>
      <c r="L369" s="29"/>
      <c r="M369" s="12">
        <v>38674</v>
      </c>
      <c r="N369" s="13">
        <v>154</v>
      </c>
      <c r="O369" s="11">
        <v>0</v>
      </c>
      <c r="P369" s="14">
        <v>154</v>
      </c>
      <c r="U369" s="13">
        <v>154</v>
      </c>
      <c r="V369" s="11">
        <v>0</v>
      </c>
      <c r="W369" s="14">
        <v>154</v>
      </c>
    </row>
    <row r="370" spans="1:23" x14ac:dyDescent="0.2">
      <c r="A370" s="12">
        <v>37973</v>
      </c>
      <c r="I370" s="13">
        <v>2563.1759999999999</v>
      </c>
      <c r="J370" s="11">
        <v>0</v>
      </c>
      <c r="K370" s="14">
        <v>2563.1759999999999</v>
      </c>
      <c r="L370" s="29"/>
      <c r="M370" s="12">
        <v>38679</v>
      </c>
      <c r="N370" s="13">
        <v>681.56000000000006</v>
      </c>
      <c r="O370" s="11">
        <v>141.6</v>
      </c>
      <c r="P370" s="14">
        <v>823.16000000000008</v>
      </c>
      <c r="U370" s="13">
        <v>681.56000000000006</v>
      </c>
      <c r="V370" s="11">
        <v>141.6</v>
      </c>
      <c r="W370" s="14">
        <v>823.16000000000008</v>
      </c>
    </row>
    <row r="371" spans="1:23" x14ac:dyDescent="0.2">
      <c r="A371" s="12">
        <v>37974</v>
      </c>
      <c r="I371" s="13">
        <v>628.7600000000001</v>
      </c>
      <c r="J371" s="11">
        <v>0</v>
      </c>
      <c r="K371" s="14">
        <v>628.7600000000001</v>
      </c>
      <c r="L371" s="29"/>
      <c r="M371" s="12">
        <v>38681</v>
      </c>
      <c r="N371" s="13">
        <v>1562.3519999999999</v>
      </c>
      <c r="O371" s="11">
        <v>0</v>
      </c>
      <c r="P371" s="14">
        <v>1562.3519999999999</v>
      </c>
      <c r="U371" s="13">
        <v>1562.3519999999999</v>
      </c>
      <c r="V371" s="11">
        <v>0</v>
      </c>
      <c r="W371" s="14">
        <v>1562.3519999999999</v>
      </c>
    </row>
    <row r="372" spans="1:23" x14ac:dyDescent="0.2">
      <c r="A372" s="12">
        <v>37975</v>
      </c>
      <c r="I372" s="13">
        <v>509.38799999999998</v>
      </c>
      <c r="J372" s="11">
        <v>0</v>
      </c>
      <c r="K372" s="14">
        <v>509.38799999999998</v>
      </c>
      <c r="L372" s="29"/>
      <c r="M372" s="12">
        <v>38682</v>
      </c>
      <c r="N372" s="13">
        <v>1.76</v>
      </c>
      <c r="O372" s="11">
        <v>0</v>
      </c>
      <c r="P372" s="14">
        <v>1.76</v>
      </c>
      <c r="U372" s="13">
        <v>1.76</v>
      </c>
      <c r="V372" s="11">
        <v>0</v>
      </c>
      <c r="W372" s="14">
        <v>1.76</v>
      </c>
    </row>
    <row r="373" spans="1:23" x14ac:dyDescent="0.2">
      <c r="A373" s="12">
        <v>37976</v>
      </c>
      <c r="I373" s="13">
        <v>362.16399999999999</v>
      </c>
      <c r="J373" s="11">
        <v>0</v>
      </c>
      <c r="K373" s="14">
        <v>362.16399999999999</v>
      </c>
      <c r="L373" s="29"/>
      <c r="M373" s="12">
        <v>38685</v>
      </c>
      <c r="N373" s="13">
        <v>66</v>
      </c>
      <c r="O373" s="11">
        <v>0</v>
      </c>
      <c r="P373" s="14">
        <v>66</v>
      </c>
      <c r="U373" s="13">
        <v>66</v>
      </c>
      <c r="V373" s="11">
        <v>0</v>
      </c>
      <c r="W373" s="14">
        <v>66</v>
      </c>
    </row>
    <row r="374" spans="1:23" x14ac:dyDescent="0.2">
      <c r="A374" s="12">
        <v>37977</v>
      </c>
      <c r="I374" s="13">
        <v>59.839999999999996</v>
      </c>
      <c r="J374" s="11">
        <v>0</v>
      </c>
      <c r="K374" s="14">
        <v>59.839999999999996</v>
      </c>
      <c r="L374" s="29"/>
      <c r="M374" s="12">
        <v>38687</v>
      </c>
      <c r="N374" s="13">
        <v>1003.1999999999999</v>
      </c>
      <c r="O374" s="11">
        <v>132.75</v>
      </c>
      <c r="P374" s="14">
        <v>1135.9499999999998</v>
      </c>
      <c r="U374" s="13">
        <v>1003.1999999999999</v>
      </c>
      <c r="V374" s="11">
        <v>132.75</v>
      </c>
      <c r="W374" s="14">
        <v>1135.9499999999998</v>
      </c>
    </row>
    <row r="375" spans="1:23" x14ac:dyDescent="0.2">
      <c r="A375" s="12">
        <v>37978</v>
      </c>
      <c r="I375" s="13">
        <v>107.35999999999999</v>
      </c>
      <c r="J375" s="11">
        <v>0</v>
      </c>
      <c r="K375" s="14">
        <v>107.35999999999999</v>
      </c>
      <c r="L375" s="29"/>
      <c r="M375" s="12">
        <v>38689</v>
      </c>
      <c r="N375" s="13">
        <v>88</v>
      </c>
      <c r="O375" s="11">
        <v>0</v>
      </c>
      <c r="P375" s="14">
        <v>88</v>
      </c>
      <c r="U375" s="13">
        <v>88</v>
      </c>
      <c r="V375" s="11">
        <v>0</v>
      </c>
      <c r="W375" s="14">
        <v>88</v>
      </c>
    </row>
    <row r="376" spans="1:23" x14ac:dyDescent="0.2">
      <c r="A376" s="12">
        <v>37979</v>
      </c>
      <c r="I376" s="13">
        <v>2146.4520000000002</v>
      </c>
      <c r="J376" s="11">
        <v>290.87</v>
      </c>
      <c r="K376" s="14">
        <v>2437.3220000000001</v>
      </c>
      <c r="L376" s="29"/>
      <c r="M376" s="12">
        <v>38690</v>
      </c>
      <c r="N376" s="13">
        <v>308</v>
      </c>
      <c r="O376" s="11">
        <v>59</v>
      </c>
      <c r="P376" s="14">
        <v>367</v>
      </c>
      <c r="U376" s="13">
        <v>308</v>
      </c>
      <c r="V376" s="11">
        <v>59</v>
      </c>
      <c r="W376" s="14">
        <v>367</v>
      </c>
    </row>
    <row r="377" spans="1:23" x14ac:dyDescent="0.2">
      <c r="A377" s="12">
        <v>37980</v>
      </c>
      <c r="I377" s="13">
        <v>415.79999999999995</v>
      </c>
      <c r="J377" s="11">
        <v>0</v>
      </c>
      <c r="K377" s="14">
        <v>415.79999999999995</v>
      </c>
      <c r="L377" s="29"/>
      <c r="M377" s="12">
        <v>38691</v>
      </c>
      <c r="N377" s="13">
        <v>901.56000000000006</v>
      </c>
      <c r="O377" s="11">
        <v>0</v>
      </c>
      <c r="P377" s="14">
        <v>901.56000000000006</v>
      </c>
      <c r="U377" s="13">
        <v>901.56000000000006</v>
      </c>
      <c r="V377" s="11">
        <v>0</v>
      </c>
      <c r="W377" s="14">
        <v>901.56000000000006</v>
      </c>
    </row>
    <row r="378" spans="1:23" x14ac:dyDescent="0.2">
      <c r="A378" s="12">
        <v>37981</v>
      </c>
      <c r="I378" s="13">
        <v>335.72</v>
      </c>
      <c r="J378" s="11">
        <v>0</v>
      </c>
      <c r="K378" s="14">
        <v>335.72</v>
      </c>
      <c r="L378" s="29"/>
      <c r="M378" s="12">
        <v>38692</v>
      </c>
      <c r="N378" s="13">
        <v>79.2</v>
      </c>
      <c r="O378" s="11">
        <v>0</v>
      </c>
      <c r="P378" s="14">
        <v>79.2</v>
      </c>
      <c r="U378" s="13">
        <v>79.2</v>
      </c>
      <c r="V378" s="11">
        <v>0</v>
      </c>
      <c r="W378" s="14">
        <v>79.2</v>
      </c>
    </row>
    <row r="379" spans="1:23" x14ac:dyDescent="0.2">
      <c r="A379" s="12">
        <v>37983</v>
      </c>
      <c r="I379" s="13">
        <v>377.96</v>
      </c>
      <c r="J379" s="11">
        <v>0</v>
      </c>
      <c r="K379" s="14">
        <v>377.96</v>
      </c>
      <c r="L379" s="29"/>
      <c r="M379" s="12">
        <v>38693</v>
      </c>
      <c r="N379" s="13">
        <v>206.71199999999999</v>
      </c>
      <c r="O379" s="11">
        <v>0</v>
      </c>
      <c r="P379" s="14">
        <v>206.71199999999999</v>
      </c>
      <c r="U379" s="13">
        <v>206.71199999999999</v>
      </c>
      <c r="V379" s="11">
        <v>0</v>
      </c>
      <c r="W379" s="14">
        <v>206.71199999999999</v>
      </c>
    </row>
    <row r="380" spans="1:23" x14ac:dyDescent="0.2">
      <c r="A380" s="12">
        <v>37984</v>
      </c>
      <c r="I380" s="13">
        <v>60.72</v>
      </c>
      <c r="J380" s="11">
        <v>0</v>
      </c>
      <c r="K380" s="14">
        <v>60.72</v>
      </c>
      <c r="L380" s="29"/>
      <c r="M380" s="12">
        <v>38694</v>
      </c>
      <c r="N380" s="13">
        <v>1611.28</v>
      </c>
      <c r="O380" s="11">
        <v>233.05</v>
      </c>
      <c r="P380" s="14">
        <v>1844.33</v>
      </c>
      <c r="U380" s="13">
        <v>1611.28</v>
      </c>
      <c r="V380" s="11">
        <v>233.05</v>
      </c>
      <c r="W380" s="14">
        <v>1844.33</v>
      </c>
    </row>
    <row r="381" spans="1:23" x14ac:dyDescent="0.2">
      <c r="A381" s="12">
        <v>37985</v>
      </c>
      <c r="I381" s="13">
        <v>352.44</v>
      </c>
      <c r="J381" s="11">
        <v>0</v>
      </c>
      <c r="K381" s="14">
        <v>352.44</v>
      </c>
      <c r="L381" s="29"/>
      <c r="M381" s="12">
        <v>38695</v>
      </c>
      <c r="N381" s="13">
        <v>578.16</v>
      </c>
      <c r="O381" s="11">
        <v>17.7</v>
      </c>
      <c r="P381" s="14">
        <v>595.86</v>
      </c>
      <c r="U381" s="13">
        <v>578.16</v>
      </c>
      <c r="V381" s="11">
        <v>17.7</v>
      </c>
      <c r="W381" s="14">
        <v>595.86</v>
      </c>
    </row>
    <row r="382" spans="1:23" x14ac:dyDescent="0.2">
      <c r="A382" s="12">
        <v>37986</v>
      </c>
      <c r="I382" s="13">
        <v>3.08</v>
      </c>
      <c r="J382" s="11">
        <v>0</v>
      </c>
      <c r="K382" s="14">
        <v>3.08</v>
      </c>
      <c r="L382" s="29"/>
      <c r="M382" s="12">
        <v>38698</v>
      </c>
      <c r="N382" s="13">
        <v>202.84</v>
      </c>
      <c r="O382" s="11">
        <v>0</v>
      </c>
      <c r="P382" s="14">
        <v>202.84</v>
      </c>
      <c r="U382" s="13">
        <v>202.84</v>
      </c>
      <c r="V382" s="11">
        <v>0</v>
      </c>
      <c r="W382" s="14">
        <v>202.84</v>
      </c>
    </row>
    <row r="383" spans="1:23" x14ac:dyDescent="0.2">
      <c r="A383" s="12">
        <v>37987</v>
      </c>
      <c r="I383" s="13">
        <v>4.4000000000000003E-3</v>
      </c>
      <c r="J383" s="11">
        <v>2.9499999999999999E-3</v>
      </c>
      <c r="K383" s="14">
        <v>7.3500000000000006E-3</v>
      </c>
      <c r="L383" s="29"/>
      <c r="M383" s="12">
        <v>38699</v>
      </c>
      <c r="N383" s="13">
        <v>4.4000000000000004</v>
      </c>
      <c r="O383" s="11">
        <v>0</v>
      </c>
      <c r="P383" s="14">
        <v>4.4000000000000004</v>
      </c>
      <c r="U383" s="13">
        <v>4.4000000000000004</v>
      </c>
      <c r="V383" s="11">
        <v>0</v>
      </c>
      <c r="W383" s="14">
        <v>4.4000000000000004</v>
      </c>
    </row>
    <row r="384" spans="1:23" x14ac:dyDescent="0.2">
      <c r="A384" s="12">
        <v>37988</v>
      </c>
      <c r="I384" s="13">
        <v>203.27999999999997</v>
      </c>
      <c r="J384" s="11">
        <v>0</v>
      </c>
      <c r="K384" s="14">
        <v>203.27999999999997</v>
      </c>
      <c r="L384" s="29"/>
      <c r="M384" s="12">
        <v>38700</v>
      </c>
      <c r="N384" s="13">
        <v>1006.28</v>
      </c>
      <c r="O384" s="11">
        <v>244.84999999999997</v>
      </c>
      <c r="P384" s="14">
        <v>1251.1300000000001</v>
      </c>
      <c r="U384" s="13">
        <v>1006.28</v>
      </c>
      <c r="V384" s="11">
        <v>244.84999999999997</v>
      </c>
      <c r="W384" s="14">
        <v>1251.1300000000001</v>
      </c>
    </row>
    <row r="385" spans="1:23" x14ac:dyDescent="0.2">
      <c r="A385" s="12">
        <v>37989</v>
      </c>
      <c r="I385" s="13">
        <v>301.84000000000003</v>
      </c>
      <c r="J385" s="11">
        <v>0</v>
      </c>
      <c r="K385" s="14">
        <v>301.84000000000003</v>
      </c>
      <c r="L385" s="29"/>
      <c r="M385" s="12">
        <v>38701</v>
      </c>
      <c r="N385" s="13">
        <v>356.4</v>
      </c>
      <c r="O385" s="11">
        <v>123.89999999999999</v>
      </c>
      <c r="P385" s="14">
        <v>480.29999999999995</v>
      </c>
      <c r="U385" s="13">
        <v>356.4</v>
      </c>
      <c r="V385" s="11">
        <v>123.89999999999999</v>
      </c>
      <c r="W385" s="14">
        <v>480.29999999999995</v>
      </c>
    </row>
    <row r="386" spans="1:23" x14ac:dyDescent="0.2">
      <c r="A386" s="12">
        <v>37990</v>
      </c>
      <c r="I386" s="13">
        <v>88.088000000000008</v>
      </c>
      <c r="J386" s="11">
        <v>0</v>
      </c>
      <c r="K386" s="14">
        <v>88.088000000000008</v>
      </c>
      <c r="L386" s="29"/>
      <c r="M386" s="12">
        <v>38702</v>
      </c>
      <c r="N386" s="13">
        <v>253</v>
      </c>
      <c r="O386" s="11">
        <v>29.5</v>
      </c>
      <c r="P386" s="14">
        <v>282.5</v>
      </c>
      <c r="U386" s="13">
        <v>253</v>
      </c>
      <c r="V386" s="11">
        <v>29.5</v>
      </c>
      <c r="W386" s="14">
        <v>282.5</v>
      </c>
    </row>
    <row r="387" spans="1:23" x14ac:dyDescent="0.2">
      <c r="A387" s="12">
        <v>37991</v>
      </c>
      <c r="I387" s="13">
        <v>4324.32</v>
      </c>
      <c r="J387" s="11">
        <v>1164.07</v>
      </c>
      <c r="K387" s="14">
        <v>5488.3899999999994</v>
      </c>
      <c r="L387" s="29"/>
      <c r="M387" s="12">
        <v>38703</v>
      </c>
      <c r="N387" s="13">
        <v>13.2</v>
      </c>
      <c r="O387" s="11">
        <v>0</v>
      </c>
      <c r="P387" s="14">
        <v>13.2</v>
      </c>
      <c r="U387" s="13">
        <v>13.2</v>
      </c>
      <c r="V387" s="11">
        <v>0</v>
      </c>
      <c r="W387" s="14">
        <v>13.2</v>
      </c>
    </row>
    <row r="388" spans="1:23" x14ac:dyDescent="0.2">
      <c r="A388" s="12">
        <v>37992</v>
      </c>
      <c r="I388" s="13">
        <v>3091.44</v>
      </c>
      <c r="J388" s="11">
        <v>490.88</v>
      </c>
      <c r="K388" s="14">
        <v>3582.3199999999993</v>
      </c>
      <c r="L388" s="29"/>
      <c r="M388" s="12">
        <v>38704</v>
      </c>
      <c r="N388" s="13">
        <v>44</v>
      </c>
      <c r="O388" s="11">
        <v>0</v>
      </c>
      <c r="P388" s="14">
        <v>44</v>
      </c>
      <c r="U388" s="13">
        <v>44</v>
      </c>
      <c r="V388" s="11">
        <v>0</v>
      </c>
      <c r="W388" s="14">
        <v>44</v>
      </c>
    </row>
    <row r="389" spans="1:23" x14ac:dyDescent="0.2">
      <c r="A389" s="12">
        <v>37993</v>
      </c>
      <c r="I389" s="13">
        <v>191.4</v>
      </c>
      <c r="J389" s="11">
        <v>0</v>
      </c>
      <c r="K389" s="14">
        <v>191.4</v>
      </c>
      <c r="L389" s="29"/>
      <c r="M389" s="12">
        <v>38705</v>
      </c>
      <c r="N389" s="13">
        <v>17.600000000000001</v>
      </c>
      <c r="O389" s="11">
        <v>0</v>
      </c>
      <c r="P389" s="14">
        <v>17.600000000000001</v>
      </c>
      <c r="U389" s="13">
        <v>17.600000000000001</v>
      </c>
      <c r="V389" s="11">
        <v>0</v>
      </c>
      <c r="W389" s="14">
        <v>17.600000000000001</v>
      </c>
    </row>
    <row r="390" spans="1:23" x14ac:dyDescent="0.2">
      <c r="A390" s="12">
        <v>37994</v>
      </c>
      <c r="I390" s="13">
        <v>575.38800000000003</v>
      </c>
      <c r="J390" s="11">
        <v>0</v>
      </c>
      <c r="K390" s="14">
        <v>575.38800000000003</v>
      </c>
      <c r="L390" s="29"/>
      <c r="M390" s="12">
        <v>38706</v>
      </c>
      <c r="N390" s="13">
        <v>99.44</v>
      </c>
      <c r="O390" s="11">
        <v>0</v>
      </c>
      <c r="P390" s="14">
        <v>99.44</v>
      </c>
      <c r="U390" s="13">
        <v>99.44</v>
      </c>
      <c r="V390" s="11">
        <v>0</v>
      </c>
      <c r="W390" s="14">
        <v>99.44</v>
      </c>
    </row>
    <row r="391" spans="1:23" x14ac:dyDescent="0.2">
      <c r="A391" s="12">
        <v>37995</v>
      </c>
      <c r="I391" s="13">
        <v>679.8</v>
      </c>
      <c r="J391" s="11">
        <v>15.93</v>
      </c>
      <c r="K391" s="14">
        <v>695.73</v>
      </c>
      <c r="L391" s="29"/>
      <c r="M391" s="12">
        <v>38707</v>
      </c>
      <c r="N391" s="13">
        <v>127.6</v>
      </c>
      <c r="O391" s="11">
        <v>0</v>
      </c>
      <c r="P391" s="14">
        <v>127.6</v>
      </c>
      <c r="U391" s="13">
        <v>127.6</v>
      </c>
      <c r="V391" s="11">
        <v>0</v>
      </c>
      <c r="W391" s="14">
        <v>127.6</v>
      </c>
    </row>
    <row r="392" spans="1:23" x14ac:dyDescent="0.2">
      <c r="A392" s="12">
        <v>37996</v>
      </c>
      <c r="I392" s="13">
        <v>6325.4400000000014</v>
      </c>
      <c r="J392" s="11">
        <v>2072.08</v>
      </c>
      <c r="K392" s="14">
        <v>8397.52</v>
      </c>
      <c r="L392" s="29"/>
      <c r="M392" s="12">
        <v>38708</v>
      </c>
      <c r="N392" s="13">
        <v>129.57999999999998</v>
      </c>
      <c r="O392" s="11">
        <v>0</v>
      </c>
      <c r="P392" s="14">
        <v>129.57999999999998</v>
      </c>
      <c r="U392" s="13">
        <v>129.57999999999998</v>
      </c>
      <c r="V392" s="11">
        <v>0</v>
      </c>
      <c r="W392" s="14">
        <v>129.57999999999998</v>
      </c>
    </row>
    <row r="393" spans="1:23" x14ac:dyDescent="0.2">
      <c r="A393" s="12">
        <v>37997</v>
      </c>
      <c r="I393" s="13">
        <v>1287.8800000000001</v>
      </c>
      <c r="J393" s="11">
        <v>191.75</v>
      </c>
      <c r="K393" s="14">
        <v>1479.63</v>
      </c>
      <c r="L393" s="29"/>
      <c r="M393" s="12">
        <v>38716</v>
      </c>
      <c r="N393" s="13">
        <v>907.72</v>
      </c>
      <c r="O393" s="11">
        <v>109.14999999999999</v>
      </c>
      <c r="P393" s="14">
        <v>1016.87</v>
      </c>
      <c r="U393" s="13">
        <v>907.72</v>
      </c>
      <c r="V393" s="11">
        <v>109.14999999999999</v>
      </c>
      <c r="W393" s="14">
        <v>1016.87</v>
      </c>
    </row>
    <row r="394" spans="1:23" x14ac:dyDescent="0.2">
      <c r="A394" s="12">
        <v>37998</v>
      </c>
      <c r="I394" s="13">
        <v>222.64</v>
      </c>
      <c r="J394" s="11">
        <v>0</v>
      </c>
      <c r="K394" s="14">
        <v>222.64</v>
      </c>
      <c r="L394" s="29"/>
      <c r="M394" s="12">
        <v>38717</v>
      </c>
      <c r="N394" s="13">
        <v>88</v>
      </c>
      <c r="O394" s="11">
        <v>0</v>
      </c>
      <c r="P394" s="14">
        <v>88</v>
      </c>
      <c r="U394" s="13">
        <v>88</v>
      </c>
      <c r="V394" s="11">
        <v>0</v>
      </c>
      <c r="W394" s="14">
        <v>88</v>
      </c>
    </row>
    <row r="395" spans="1:23" x14ac:dyDescent="0.2">
      <c r="A395" s="12">
        <v>37999</v>
      </c>
      <c r="I395" s="13">
        <v>145.19999999999999</v>
      </c>
      <c r="J395" s="11">
        <v>0</v>
      </c>
      <c r="K395" s="14">
        <v>145.19999999999999</v>
      </c>
      <c r="L395" s="29"/>
      <c r="M395" s="12">
        <v>38727</v>
      </c>
      <c r="N395" s="13">
        <v>74.8</v>
      </c>
      <c r="O395" s="11">
        <v>0</v>
      </c>
      <c r="P395" s="14">
        <v>74.8</v>
      </c>
      <c r="U395" s="13">
        <v>74.8</v>
      </c>
      <c r="V395" s="11">
        <v>0</v>
      </c>
      <c r="W395" s="14">
        <v>74.8</v>
      </c>
    </row>
    <row r="396" spans="1:23" x14ac:dyDescent="0.2">
      <c r="A396" s="12">
        <v>38000</v>
      </c>
      <c r="I396" s="13">
        <v>96.8</v>
      </c>
      <c r="J396" s="11">
        <v>0</v>
      </c>
      <c r="K396" s="14">
        <v>96.8</v>
      </c>
      <c r="L396" s="29"/>
      <c r="M396" s="12">
        <v>38729</v>
      </c>
      <c r="N396" s="13">
        <v>70.400000000000006</v>
      </c>
      <c r="O396" s="11">
        <v>0</v>
      </c>
      <c r="P396" s="14">
        <v>70.400000000000006</v>
      </c>
      <c r="U396" s="13">
        <v>70.400000000000006</v>
      </c>
      <c r="V396" s="11">
        <v>0</v>
      </c>
      <c r="W396" s="14">
        <v>70.400000000000006</v>
      </c>
    </row>
    <row r="397" spans="1:23" x14ac:dyDescent="0.2">
      <c r="A397" s="12">
        <v>38001</v>
      </c>
      <c r="I397" s="13">
        <v>2039.8400000000001</v>
      </c>
      <c r="J397" s="11">
        <v>205.91</v>
      </c>
      <c r="K397" s="14">
        <v>2245.75</v>
      </c>
      <c r="L397" s="29"/>
      <c r="M397" s="12">
        <v>38730</v>
      </c>
      <c r="N397" s="13">
        <v>33.264000000000003</v>
      </c>
      <c r="O397" s="11">
        <v>0</v>
      </c>
      <c r="P397" s="14">
        <v>33.264000000000003</v>
      </c>
      <c r="U397" s="13">
        <v>33.264000000000003</v>
      </c>
      <c r="V397" s="11">
        <v>0</v>
      </c>
      <c r="W397" s="14">
        <v>33.264000000000003</v>
      </c>
    </row>
    <row r="398" spans="1:23" x14ac:dyDescent="0.2">
      <c r="A398" s="12">
        <v>38002</v>
      </c>
      <c r="I398" s="13">
        <v>1975.6</v>
      </c>
      <c r="J398" s="11">
        <v>185.85</v>
      </c>
      <c r="K398" s="14">
        <v>2161.4500000000003</v>
      </c>
      <c r="L398" s="29"/>
      <c r="M398" s="12">
        <v>38734</v>
      </c>
      <c r="N398" s="13">
        <v>358.11599999999999</v>
      </c>
      <c r="O398" s="11">
        <v>0</v>
      </c>
      <c r="P398" s="14">
        <v>358.11599999999999</v>
      </c>
      <c r="U398" s="13">
        <v>358.11599999999999</v>
      </c>
      <c r="V398" s="11">
        <v>0</v>
      </c>
      <c r="W398" s="14">
        <v>358.11599999999999</v>
      </c>
    </row>
    <row r="399" spans="1:23" x14ac:dyDescent="0.2">
      <c r="A399" s="12">
        <v>38003</v>
      </c>
      <c r="I399" s="13">
        <v>2299.0879999999997</v>
      </c>
      <c r="J399" s="11">
        <v>118.58999999999999</v>
      </c>
      <c r="K399" s="14">
        <v>2417.6779999999999</v>
      </c>
      <c r="L399" s="29"/>
      <c r="M399" s="12">
        <v>38736</v>
      </c>
      <c r="N399" s="13">
        <v>26.4</v>
      </c>
      <c r="O399" s="11">
        <v>0</v>
      </c>
      <c r="P399" s="14">
        <v>26.4</v>
      </c>
      <c r="U399" s="13">
        <v>26.4</v>
      </c>
      <c r="V399" s="11">
        <v>0</v>
      </c>
      <c r="W399" s="14">
        <v>26.4</v>
      </c>
    </row>
    <row r="400" spans="1:23" x14ac:dyDescent="0.2">
      <c r="A400" s="12">
        <v>38004</v>
      </c>
      <c r="I400" s="13">
        <v>6319.28</v>
      </c>
      <c r="J400" s="11">
        <v>661.98</v>
      </c>
      <c r="K400" s="14">
        <v>6981.2599999999993</v>
      </c>
      <c r="L400" s="29"/>
      <c r="M400" s="12">
        <v>38737</v>
      </c>
      <c r="N400" s="13">
        <v>1415.568</v>
      </c>
      <c r="O400" s="11">
        <v>67.849999999999994</v>
      </c>
      <c r="P400" s="14">
        <v>1483.4180000000001</v>
      </c>
      <c r="U400" s="13">
        <v>1415.568</v>
      </c>
      <c r="V400" s="11">
        <v>67.849999999999994</v>
      </c>
      <c r="W400" s="14">
        <v>1483.4180000000001</v>
      </c>
    </row>
    <row r="401" spans="1:23" x14ac:dyDescent="0.2">
      <c r="A401" s="12">
        <v>38005</v>
      </c>
      <c r="I401" s="13">
        <v>183.04</v>
      </c>
      <c r="J401" s="11">
        <v>0</v>
      </c>
      <c r="K401" s="14">
        <v>183.04</v>
      </c>
      <c r="L401" s="29"/>
      <c r="M401" s="12">
        <v>38738</v>
      </c>
      <c r="N401" s="13">
        <v>911.68</v>
      </c>
      <c r="O401" s="11">
        <v>0</v>
      </c>
      <c r="P401" s="14">
        <v>911.68</v>
      </c>
      <c r="U401" s="13">
        <v>911.68</v>
      </c>
      <c r="V401" s="11">
        <v>0</v>
      </c>
      <c r="W401" s="14">
        <v>911.68</v>
      </c>
    </row>
    <row r="402" spans="1:23" x14ac:dyDescent="0.2">
      <c r="A402" s="12">
        <v>38006</v>
      </c>
      <c r="I402" s="13">
        <v>182.6</v>
      </c>
      <c r="J402" s="11">
        <v>0</v>
      </c>
      <c r="K402" s="14">
        <v>182.6</v>
      </c>
      <c r="L402" s="29"/>
      <c r="M402" s="12">
        <v>38740</v>
      </c>
      <c r="N402" s="13">
        <v>776.16</v>
      </c>
      <c r="O402" s="11">
        <v>0</v>
      </c>
      <c r="P402" s="14">
        <v>776.16</v>
      </c>
      <c r="U402" s="13">
        <v>776.16</v>
      </c>
      <c r="V402" s="11">
        <v>0</v>
      </c>
      <c r="W402" s="14">
        <v>776.16</v>
      </c>
    </row>
    <row r="403" spans="1:23" x14ac:dyDescent="0.2">
      <c r="A403" s="12">
        <v>38007</v>
      </c>
      <c r="I403" s="13">
        <v>95.47999999999999</v>
      </c>
      <c r="J403" s="11">
        <v>5.8999999999999995</v>
      </c>
      <c r="K403" s="14">
        <v>101.38</v>
      </c>
      <c r="L403" s="29"/>
      <c r="M403" s="12">
        <v>38741</v>
      </c>
      <c r="N403" s="13">
        <v>259.82</v>
      </c>
      <c r="O403" s="11">
        <v>0</v>
      </c>
      <c r="P403" s="14">
        <v>259.82</v>
      </c>
      <c r="U403" s="13">
        <v>259.82</v>
      </c>
      <c r="V403" s="11">
        <v>0</v>
      </c>
      <c r="W403" s="14">
        <v>259.82</v>
      </c>
    </row>
    <row r="404" spans="1:23" x14ac:dyDescent="0.2">
      <c r="A404" s="12">
        <v>38008</v>
      </c>
      <c r="I404" s="13">
        <v>496.05599999999998</v>
      </c>
      <c r="J404" s="11">
        <v>0</v>
      </c>
      <c r="K404" s="14">
        <v>496.05599999999998</v>
      </c>
      <c r="L404" s="29"/>
      <c r="M404" s="12">
        <v>38747</v>
      </c>
      <c r="N404" s="13">
        <v>466.84000000000003</v>
      </c>
      <c r="O404" s="11">
        <v>0</v>
      </c>
      <c r="P404" s="14">
        <v>466.84000000000003</v>
      </c>
      <c r="U404" s="13">
        <v>466.84000000000003</v>
      </c>
      <c r="V404" s="11">
        <v>0</v>
      </c>
      <c r="W404" s="14">
        <v>466.84000000000003</v>
      </c>
    </row>
    <row r="405" spans="1:23" x14ac:dyDescent="0.2">
      <c r="A405" s="12">
        <v>38009</v>
      </c>
      <c r="I405" s="13">
        <v>242</v>
      </c>
      <c r="J405" s="11">
        <v>29.5</v>
      </c>
      <c r="K405" s="14">
        <v>271.5</v>
      </c>
      <c r="L405" s="29"/>
      <c r="M405" s="12">
        <v>38748</v>
      </c>
      <c r="N405" s="13">
        <v>70.400000000000006</v>
      </c>
      <c r="O405" s="11">
        <v>0</v>
      </c>
      <c r="P405" s="14">
        <v>70.400000000000006</v>
      </c>
      <c r="U405" s="13">
        <v>70.400000000000006</v>
      </c>
      <c r="V405" s="11">
        <v>0</v>
      </c>
      <c r="W405" s="14">
        <v>70.400000000000006</v>
      </c>
    </row>
    <row r="406" spans="1:23" x14ac:dyDescent="0.2">
      <c r="A406" s="12">
        <v>38010</v>
      </c>
      <c r="I406" s="13">
        <v>7711.2640000000001</v>
      </c>
      <c r="J406" s="11">
        <v>1490.3399999999997</v>
      </c>
      <c r="K406" s="14">
        <v>9201.6040000000012</v>
      </c>
      <c r="L406" s="29"/>
      <c r="M406" s="12">
        <v>38750</v>
      </c>
      <c r="N406" s="13">
        <v>26.4</v>
      </c>
      <c r="O406" s="11">
        <v>0</v>
      </c>
      <c r="P406" s="14">
        <v>26.4</v>
      </c>
      <c r="U406" s="13">
        <v>26.4</v>
      </c>
      <c r="V406" s="11">
        <v>0</v>
      </c>
      <c r="W406" s="14">
        <v>26.4</v>
      </c>
    </row>
    <row r="407" spans="1:23" x14ac:dyDescent="0.2">
      <c r="A407" s="12">
        <v>38011</v>
      </c>
      <c r="I407" s="13">
        <v>555.36800000000005</v>
      </c>
      <c r="J407" s="11">
        <v>10.62</v>
      </c>
      <c r="K407" s="14">
        <v>565.98800000000006</v>
      </c>
      <c r="L407" s="29"/>
      <c r="M407" s="12">
        <v>38751</v>
      </c>
      <c r="N407" s="13">
        <v>46.2</v>
      </c>
      <c r="O407" s="11">
        <v>0</v>
      </c>
      <c r="P407" s="14">
        <v>46.2</v>
      </c>
      <c r="U407" s="13">
        <v>46.2</v>
      </c>
      <c r="V407" s="11">
        <v>0</v>
      </c>
      <c r="W407" s="14">
        <v>46.2</v>
      </c>
    </row>
    <row r="408" spans="1:23" x14ac:dyDescent="0.2">
      <c r="A408" s="12">
        <v>38012</v>
      </c>
      <c r="I408" s="13">
        <v>1425.6000000000001</v>
      </c>
      <c r="J408" s="11">
        <v>45.429999999999993</v>
      </c>
      <c r="K408" s="14">
        <v>1471.0300000000002</v>
      </c>
      <c r="L408" s="29"/>
      <c r="M408" s="12">
        <v>38754</v>
      </c>
      <c r="N408" s="13">
        <v>27.72</v>
      </c>
      <c r="O408" s="11">
        <v>0</v>
      </c>
      <c r="P408" s="14">
        <v>27.72</v>
      </c>
      <c r="U408" s="13">
        <v>27.72</v>
      </c>
      <c r="V408" s="11">
        <v>0</v>
      </c>
      <c r="W408" s="14">
        <v>27.72</v>
      </c>
    </row>
    <row r="409" spans="1:23" x14ac:dyDescent="0.2">
      <c r="A409" s="12">
        <v>38013</v>
      </c>
      <c r="I409" s="13">
        <v>7809.5599999999986</v>
      </c>
      <c r="J409" s="11">
        <v>1369.3899999999996</v>
      </c>
      <c r="K409" s="14">
        <v>9178.9499999999989</v>
      </c>
      <c r="L409" s="29"/>
      <c r="M409" s="12">
        <v>38755</v>
      </c>
      <c r="N409" s="13">
        <v>138.6</v>
      </c>
      <c r="O409" s="11">
        <v>0</v>
      </c>
      <c r="P409" s="14">
        <v>138.6</v>
      </c>
      <c r="U409" s="13">
        <v>138.6</v>
      </c>
      <c r="V409" s="11">
        <v>0</v>
      </c>
      <c r="W409" s="14">
        <v>138.6</v>
      </c>
    </row>
    <row r="410" spans="1:23" x14ac:dyDescent="0.2">
      <c r="A410" s="12">
        <v>38014</v>
      </c>
      <c r="I410" s="13">
        <v>3932.7200000000003</v>
      </c>
      <c r="J410" s="11">
        <v>709.77</v>
      </c>
      <c r="K410" s="14">
        <v>4642.49</v>
      </c>
      <c r="L410" s="29"/>
      <c r="M410" s="12">
        <v>38757</v>
      </c>
      <c r="N410" s="13">
        <v>317.89999999999998</v>
      </c>
      <c r="O410" s="11">
        <v>103.25</v>
      </c>
      <c r="P410" s="14">
        <v>421.15</v>
      </c>
      <c r="U410" s="13">
        <v>317.89999999999998</v>
      </c>
      <c r="V410" s="11">
        <v>103.25</v>
      </c>
      <c r="W410" s="14">
        <v>421.15</v>
      </c>
    </row>
    <row r="411" spans="1:23" x14ac:dyDescent="0.2">
      <c r="A411" s="12">
        <v>38015</v>
      </c>
      <c r="I411" s="13">
        <v>635.36</v>
      </c>
      <c r="J411" s="11">
        <v>0</v>
      </c>
      <c r="K411" s="14">
        <v>635.36</v>
      </c>
      <c r="L411" s="29"/>
      <c r="M411" s="12">
        <v>38758</v>
      </c>
      <c r="N411" s="13">
        <v>124.608</v>
      </c>
      <c r="O411" s="11">
        <v>0</v>
      </c>
      <c r="P411" s="14">
        <v>124.608</v>
      </c>
      <c r="U411" s="13">
        <v>124.608</v>
      </c>
      <c r="V411" s="11">
        <v>0</v>
      </c>
      <c r="W411" s="14">
        <v>124.608</v>
      </c>
    </row>
    <row r="412" spans="1:23" x14ac:dyDescent="0.2">
      <c r="A412" s="12">
        <v>38016</v>
      </c>
      <c r="I412" s="13">
        <v>106.47999999999999</v>
      </c>
      <c r="J412" s="11">
        <v>0</v>
      </c>
      <c r="K412" s="14">
        <v>106.47999999999999</v>
      </c>
      <c r="L412" s="29"/>
      <c r="M412" s="12">
        <v>38759</v>
      </c>
      <c r="N412" s="13">
        <v>160.6</v>
      </c>
      <c r="O412" s="11">
        <v>59</v>
      </c>
      <c r="P412" s="14">
        <v>219.6</v>
      </c>
      <c r="U412" s="13">
        <v>160.6</v>
      </c>
      <c r="V412" s="11">
        <v>59</v>
      </c>
      <c r="W412" s="14">
        <v>219.6</v>
      </c>
    </row>
    <row r="413" spans="1:23" x14ac:dyDescent="0.2">
      <c r="A413" s="12">
        <v>38017</v>
      </c>
      <c r="I413" s="13">
        <v>118.184</v>
      </c>
      <c r="J413" s="11">
        <v>0</v>
      </c>
      <c r="K413" s="14">
        <v>118.184</v>
      </c>
      <c r="L413" s="29"/>
      <c r="M413" s="12">
        <v>38761</v>
      </c>
      <c r="N413" s="13">
        <v>188.49600000000001</v>
      </c>
      <c r="O413" s="11">
        <v>0</v>
      </c>
      <c r="P413" s="14">
        <v>188.49600000000001</v>
      </c>
      <c r="U413" s="13">
        <v>188.49600000000001</v>
      </c>
      <c r="V413" s="11">
        <v>0</v>
      </c>
      <c r="W413" s="14">
        <v>188.49600000000001</v>
      </c>
    </row>
    <row r="414" spans="1:23" x14ac:dyDescent="0.2">
      <c r="A414" s="12">
        <v>38018</v>
      </c>
      <c r="I414" s="13">
        <v>0.88439999999999996</v>
      </c>
      <c r="J414" s="11">
        <v>0.59294999999999998</v>
      </c>
      <c r="K414" s="14">
        <v>1.4773499999999999</v>
      </c>
      <c r="L414" s="29"/>
      <c r="M414" s="12">
        <v>38763</v>
      </c>
      <c r="N414" s="13">
        <v>423.5</v>
      </c>
      <c r="O414" s="11">
        <v>73.75</v>
      </c>
      <c r="P414" s="14">
        <v>497.25000000000006</v>
      </c>
      <c r="U414" s="13">
        <v>423.5</v>
      </c>
      <c r="V414" s="11">
        <v>73.75</v>
      </c>
      <c r="W414" s="14">
        <v>497.25000000000006</v>
      </c>
    </row>
    <row r="415" spans="1:23" x14ac:dyDescent="0.2">
      <c r="A415" s="12">
        <v>38019</v>
      </c>
      <c r="I415" s="13">
        <v>496.76</v>
      </c>
      <c r="J415" s="11">
        <v>82.6</v>
      </c>
      <c r="K415" s="14">
        <v>579.36</v>
      </c>
      <c r="L415" s="29"/>
      <c r="M415" s="12">
        <v>38764</v>
      </c>
      <c r="N415" s="13">
        <v>2949.5840000000003</v>
      </c>
      <c r="O415" s="11">
        <v>106.2</v>
      </c>
      <c r="P415" s="14">
        <v>3055.7840000000006</v>
      </c>
      <c r="U415" s="13">
        <v>2949.5840000000003</v>
      </c>
      <c r="V415" s="11">
        <v>106.2</v>
      </c>
      <c r="W415" s="14">
        <v>3055.7840000000006</v>
      </c>
    </row>
    <row r="416" spans="1:23" x14ac:dyDescent="0.2">
      <c r="A416" s="12">
        <v>38020</v>
      </c>
      <c r="I416" s="13">
        <v>3228.28</v>
      </c>
      <c r="J416" s="11">
        <v>610.65000000000009</v>
      </c>
      <c r="K416" s="14">
        <v>3838.9300000000003</v>
      </c>
      <c r="L416" s="29"/>
      <c r="M416" s="12">
        <v>38765</v>
      </c>
      <c r="N416" s="13">
        <v>263.12</v>
      </c>
      <c r="O416" s="11">
        <v>29.5</v>
      </c>
      <c r="P416" s="14">
        <v>292.62</v>
      </c>
      <c r="U416" s="13">
        <v>263.12</v>
      </c>
      <c r="V416" s="11">
        <v>29.5</v>
      </c>
      <c r="W416" s="14">
        <v>292.62</v>
      </c>
    </row>
    <row r="417" spans="1:23" x14ac:dyDescent="0.2">
      <c r="A417" s="12">
        <v>38021</v>
      </c>
      <c r="I417" s="13">
        <v>5433.6479999999992</v>
      </c>
      <c r="J417" s="11">
        <v>270.21999999999997</v>
      </c>
      <c r="K417" s="14">
        <v>5703.8679999999995</v>
      </c>
      <c r="L417" s="29"/>
      <c r="M417" s="12">
        <v>38768</v>
      </c>
      <c r="N417" s="13">
        <v>230.56</v>
      </c>
      <c r="O417" s="11">
        <v>0</v>
      </c>
      <c r="P417" s="14">
        <v>230.56</v>
      </c>
      <c r="U417" s="13">
        <v>230.56</v>
      </c>
      <c r="V417" s="11">
        <v>0</v>
      </c>
      <c r="W417" s="14">
        <v>230.56</v>
      </c>
    </row>
    <row r="418" spans="1:23" x14ac:dyDescent="0.2">
      <c r="A418" s="12">
        <v>38022</v>
      </c>
      <c r="I418" s="13">
        <v>24.64</v>
      </c>
      <c r="J418" s="11">
        <v>0</v>
      </c>
      <c r="K418" s="14">
        <v>24.64</v>
      </c>
      <c r="L418" s="29"/>
      <c r="M418" s="12">
        <v>38772</v>
      </c>
      <c r="N418" s="13">
        <v>92.4</v>
      </c>
      <c r="O418" s="11">
        <v>0</v>
      </c>
      <c r="P418" s="14">
        <v>92.4</v>
      </c>
      <c r="U418" s="13">
        <v>92.4</v>
      </c>
      <c r="V418" s="11">
        <v>0</v>
      </c>
      <c r="W418" s="14">
        <v>92.4</v>
      </c>
    </row>
    <row r="419" spans="1:23" x14ac:dyDescent="0.2">
      <c r="A419" s="12">
        <v>38023</v>
      </c>
      <c r="I419" s="13">
        <v>3118.2799999999997</v>
      </c>
      <c r="J419" s="11">
        <v>477.90000000000003</v>
      </c>
      <c r="K419" s="14">
        <v>3596.18</v>
      </c>
      <c r="L419" s="29"/>
      <c r="M419" s="12">
        <v>38774</v>
      </c>
      <c r="N419" s="13">
        <v>138.6</v>
      </c>
      <c r="O419" s="11">
        <v>0</v>
      </c>
      <c r="P419" s="14">
        <v>138.6</v>
      </c>
      <c r="U419" s="13">
        <v>138.6</v>
      </c>
      <c r="V419" s="11">
        <v>0</v>
      </c>
      <c r="W419" s="14">
        <v>138.6</v>
      </c>
    </row>
    <row r="420" spans="1:23" x14ac:dyDescent="0.2">
      <c r="A420" s="12">
        <v>38024</v>
      </c>
      <c r="I420" s="13">
        <v>3927</v>
      </c>
      <c r="J420" s="11">
        <v>144.54999999999998</v>
      </c>
      <c r="K420" s="14">
        <v>4071.55</v>
      </c>
      <c r="L420" s="29"/>
      <c r="M420" s="12">
        <v>38775</v>
      </c>
      <c r="N420" s="13">
        <v>24.2</v>
      </c>
      <c r="O420" s="11">
        <v>0</v>
      </c>
      <c r="P420" s="14">
        <v>24.2</v>
      </c>
      <c r="U420" s="13">
        <v>24.2</v>
      </c>
      <c r="V420" s="11">
        <v>0</v>
      </c>
      <c r="W420" s="14">
        <v>24.2</v>
      </c>
    </row>
    <row r="421" spans="1:23" x14ac:dyDescent="0.2">
      <c r="A421" s="12">
        <v>38025</v>
      </c>
      <c r="I421" s="13">
        <v>1891.9999999999995</v>
      </c>
      <c r="J421" s="11">
        <v>23.599999999999998</v>
      </c>
      <c r="K421" s="14">
        <v>1915.5999999999997</v>
      </c>
      <c r="L421" s="29"/>
      <c r="M421" s="12">
        <v>38777</v>
      </c>
      <c r="N421" s="13">
        <v>28.6</v>
      </c>
      <c r="O421" s="11">
        <v>0</v>
      </c>
      <c r="P421" s="14">
        <v>28.6</v>
      </c>
      <c r="U421" s="13">
        <v>28.6</v>
      </c>
      <c r="V421" s="11">
        <v>0</v>
      </c>
      <c r="W421" s="14">
        <v>28.6</v>
      </c>
    </row>
    <row r="422" spans="1:23" x14ac:dyDescent="0.2">
      <c r="A422" s="12">
        <v>38026</v>
      </c>
      <c r="I422" s="13">
        <v>487.08</v>
      </c>
      <c r="J422" s="11">
        <v>0</v>
      </c>
      <c r="K422" s="14">
        <v>487.08</v>
      </c>
      <c r="L422" s="29"/>
      <c r="M422" s="12">
        <v>38778</v>
      </c>
      <c r="N422" s="13">
        <v>412.5</v>
      </c>
      <c r="O422" s="11">
        <v>0</v>
      </c>
      <c r="P422" s="14">
        <v>412.5</v>
      </c>
      <c r="U422" s="13">
        <v>412.5</v>
      </c>
      <c r="V422" s="11">
        <v>0</v>
      </c>
      <c r="W422" s="14">
        <v>412.5</v>
      </c>
    </row>
    <row r="423" spans="1:23" x14ac:dyDescent="0.2">
      <c r="A423" s="12">
        <v>38027</v>
      </c>
      <c r="I423" s="13">
        <v>58.08</v>
      </c>
      <c r="J423" s="11">
        <v>0</v>
      </c>
      <c r="K423" s="14">
        <v>58.08</v>
      </c>
      <c r="L423" s="29"/>
      <c r="M423" s="12">
        <v>38779</v>
      </c>
      <c r="N423" s="13">
        <v>40.26</v>
      </c>
      <c r="O423" s="11">
        <v>0</v>
      </c>
      <c r="P423" s="14">
        <v>40.26</v>
      </c>
      <c r="U423" s="13">
        <v>40.26</v>
      </c>
      <c r="V423" s="11">
        <v>0</v>
      </c>
      <c r="W423" s="14">
        <v>40.26</v>
      </c>
    </row>
    <row r="424" spans="1:23" x14ac:dyDescent="0.2">
      <c r="A424" s="12">
        <v>38028</v>
      </c>
      <c r="I424" s="13">
        <v>571.55999999999995</v>
      </c>
      <c r="J424" s="11">
        <v>156.94</v>
      </c>
      <c r="K424" s="14">
        <v>728.5</v>
      </c>
      <c r="L424" s="29"/>
      <c r="M424" s="12">
        <v>38780</v>
      </c>
      <c r="N424" s="13">
        <v>17.600000000000001</v>
      </c>
      <c r="O424" s="11">
        <v>0</v>
      </c>
      <c r="P424" s="14">
        <v>17.600000000000001</v>
      </c>
      <c r="U424" s="13">
        <v>17.600000000000001</v>
      </c>
      <c r="V424" s="11">
        <v>0</v>
      </c>
      <c r="W424" s="14">
        <v>17.600000000000001</v>
      </c>
    </row>
    <row r="425" spans="1:23" x14ac:dyDescent="0.2">
      <c r="A425" s="12">
        <v>38029</v>
      </c>
      <c r="I425" s="13">
        <v>311.52</v>
      </c>
      <c r="J425" s="11">
        <v>0</v>
      </c>
      <c r="K425" s="14">
        <v>311.52</v>
      </c>
      <c r="L425" s="29"/>
      <c r="M425" s="12">
        <v>38782</v>
      </c>
      <c r="N425" s="13">
        <v>1796.74</v>
      </c>
      <c r="O425" s="11">
        <v>41.3</v>
      </c>
      <c r="P425" s="14">
        <v>1838.04</v>
      </c>
      <c r="U425" s="13">
        <v>1796.74</v>
      </c>
      <c r="V425" s="11">
        <v>41.3</v>
      </c>
      <c r="W425" s="14">
        <v>1838.04</v>
      </c>
    </row>
    <row r="426" spans="1:23" x14ac:dyDescent="0.2">
      <c r="A426" s="12">
        <v>38030</v>
      </c>
      <c r="I426" s="13">
        <v>1088.56</v>
      </c>
      <c r="J426" s="11">
        <v>64.899999999999991</v>
      </c>
      <c r="K426" s="14">
        <v>1153.46</v>
      </c>
      <c r="L426" s="29"/>
      <c r="M426" s="12">
        <v>38783</v>
      </c>
      <c r="N426" s="13">
        <v>81.84</v>
      </c>
      <c r="O426" s="11">
        <v>23.599999999999998</v>
      </c>
      <c r="P426" s="14">
        <v>105.44</v>
      </c>
      <c r="U426" s="13">
        <v>81.84</v>
      </c>
      <c r="V426" s="11">
        <v>23.599999999999998</v>
      </c>
      <c r="W426" s="14">
        <v>105.44</v>
      </c>
    </row>
    <row r="427" spans="1:23" x14ac:dyDescent="0.2">
      <c r="A427" s="12">
        <v>38031</v>
      </c>
      <c r="I427" s="13">
        <v>343.2</v>
      </c>
      <c r="J427" s="11">
        <v>0</v>
      </c>
      <c r="K427" s="14">
        <v>343.2</v>
      </c>
      <c r="L427" s="29"/>
      <c r="M427" s="12">
        <v>38784</v>
      </c>
      <c r="N427" s="13">
        <v>20.239999999999998</v>
      </c>
      <c r="O427" s="11">
        <v>0</v>
      </c>
      <c r="P427" s="14">
        <v>20.239999999999998</v>
      </c>
      <c r="U427" s="13">
        <v>20.239999999999998</v>
      </c>
      <c r="V427" s="11">
        <v>0</v>
      </c>
      <c r="W427" s="14">
        <v>20.239999999999998</v>
      </c>
    </row>
    <row r="428" spans="1:23" x14ac:dyDescent="0.2">
      <c r="A428" s="12">
        <v>38032</v>
      </c>
      <c r="I428" s="13">
        <v>226.60000000000002</v>
      </c>
      <c r="J428" s="11">
        <v>0</v>
      </c>
      <c r="K428" s="14">
        <v>226.60000000000002</v>
      </c>
      <c r="L428" s="29"/>
      <c r="M428" s="12">
        <v>38786</v>
      </c>
      <c r="N428" s="13">
        <v>17.600000000000001</v>
      </c>
      <c r="O428" s="11">
        <v>0</v>
      </c>
      <c r="P428" s="14">
        <v>17.600000000000001</v>
      </c>
      <c r="U428" s="13">
        <v>17.600000000000001</v>
      </c>
      <c r="V428" s="11">
        <v>0</v>
      </c>
      <c r="W428" s="14">
        <v>17.600000000000001</v>
      </c>
    </row>
    <row r="429" spans="1:23" x14ac:dyDescent="0.2">
      <c r="A429" s="12">
        <v>38033</v>
      </c>
      <c r="I429" s="13">
        <v>100.32</v>
      </c>
      <c r="J429" s="11">
        <v>0</v>
      </c>
      <c r="K429" s="14">
        <v>100.32</v>
      </c>
      <c r="L429" s="29"/>
      <c r="M429" s="12">
        <v>38792</v>
      </c>
      <c r="N429" s="13">
        <v>1205.1600000000001</v>
      </c>
      <c r="O429" s="11">
        <v>17.7</v>
      </c>
      <c r="P429" s="14">
        <v>1222.8600000000001</v>
      </c>
      <c r="U429" s="13">
        <v>1205.1600000000001</v>
      </c>
      <c r="V429" s="11">
        <v>17.7</v>
      </c>
      <c r="W429" s="14">
        <v>1222.8600000000001</v>
      </c>
    </row>
    <row r="430" spans="1:23" x14ac:dyDescent="0.2">
      <c r="A430" s="12">
        <v>38034</v>
      </c>
      <c r="I430" s="13">
        <v>176.44</v>
      </c>
      <c r="J430" s="11">
        <v>0</v>
      </c>
      <c r="K430" s="14">
        <v>176.44</v>
      </c>
      <c r="L430" s="29"/>
      <c r="M430" s="12">
        <v>38794</v>
      </c>
      <c r="N430" s="13">
        <v>28.6</v>
      </c>
      <c r="O430" s="11">
        <v>0</v>
      </c>
      <c r="P430" s="14">
        <v>28.6</v>
      </c>
      <c r="U430" s="13">
        <v>28.6</v>
      </c>
      <c r="V430" s="11">
        <v>0</v>
      </c>
      <c r="W430" s="14">
        <v>28.6</v>
      </c>
    </row>
    <row r="431" spans="1:23" x14ac:dyDescent="0.2">
      <c r="A431" s="12">
        <v>38035</v>
      </c>
      <c r="I431" s="13">
        <v>335.28</v>
      </c>
      <c r="J431" s="11">
        <v>0</v>
      </c>
      <c r="K431" s="14">
        <v>335.28</v>
      </c>
      <c r="L431" s="29"/>
      <c r="M431" s="12">
        <v>38799</v>
      </c>
      <c r="N431" s="13">
        <v>241.12</v>
      </c>
      <c r="O431" s="11">
        <v>11.799999999999999</v>
      </c>
      <c r="P431" s="14">
        <v>252.92</v>
      </c>
      <c r="U431" s="13">
        <v>241.12</v>
      </c>
      <c r="V431" s="11">
        <v>11.799999999999999</v>
      </c>
      <c r="W431" s="14">
        <v>252.92</v>
      </c>
    </row>
    <row r="432" spans="1:23" x14ac:dyDescent="0.2">
      <c r="A432" s="12">
        <v>38036</v>
      </c>
      <c r="I432" s="13">
        <v>394.68000000000006</v>
      </c>
      <c r="J432" s="11">
        <v>0</v>
      </c>
      <c r="K432" s="14">
        <v>394.68000000000006</v>
      </c>
      <c r="L432" s="29"/>
      <c r="M432" s="12">
        <v>38800</v>
      </c>
      <c r="N432" s="13">
        <v>98.472000000000008</v>
      </c>
      <c r="O432" s="11">
        <v>0</v>
      </c>
      <c r="P432" s="14">
        <v>98.472000000000008</v>
      </c>
      <c r="U432" s="13">
        <v>98.472000000000008</v>
      </c>
      <c r="V432" s="11">
        <v>0</v>
      </c>
      <c r="W432" s="14">
        <v>98.472000000000008</v>
      </c>
    </row>
    <row r="433" spans="1:23" x14ac:dyDescent="0.2">
      <c r="A433" s="12">
        <v>38037</v>
      </c>
      <c r="I433" s="13">
        <v>247.49999999999997</v>
      </c>
      <c r="J433" s="11">
        <v>0</v>
      </c>
      <c r="K433" s="14">
        <v>247.49999999999997</v>
      </c>
      <c r="L433" s="29"/>
      <c r="M433" s="12">
        <v>38802</v>
      </c>
      <c r="N433" s="13">
        <v>253</v>
      </c>
      <c r="O433" s="11">
        <v>118</v>
      </c>
      <c r="P433" s="14">
        <v>371</v>
      </c>
      <c r="U433" s="13">
        <v>253</v>
      </c>
      <c r="V433" s="11">
        <v>118</v>
      </c>
      <c r="W433" s="14">
        <v>371</v>
      </c>
    </row>
    <row r="434" spans="1:23" x14ac:dyDescent="0.2">
      <c r="A434" s="12">
        <v>38038</v>
      </c>
      <c r="I434" s="13">
        <v>1452.44</v>
      </c>
      <c r="J434" s="11">
        <v>80.239999999999995</v>
      </c>
      <c r="K434" s="14">
        <v>1532.6799999999998</v>
      </c>
      <c r="L434" s="29"/>
      <c r="M434" s="12">
        <v>38803</v>
      </c>
      <c r="N434" s="13">
        <v>8.8000000000000007</v>
      </c>
      <c r="O434" s="11">
        <v>0</v>
      </c>
      <c r="P434" s="14">
        <v>8.8000000000000007</v>
      </c>
      <c r="U434" s="13">
        <v>8.8000000000000007</v>
      </c>
      <c r="V434" s="11">
        <v>0</v>
      </c>
      <c r="W434" s="14">
        <v>8.8000000000000007</v>
      </c>
    </row>
    <row r="435" spans="1:23" x14ac:dyDescent="0.2">
      <c r="A435" s="12">
        <v>38039</v>
      </c>
      <c r="I435" s="13">
        <v>1958.4399999999998</v>
      </c>
      <c r="J435" s="11">
        <v>0</v>
      </c>
      <c r="K435" s="14">
        <v>1958.4399999999998</v>
      </c>
      <c r="L435" s="29"/>
      <c r="M435" s="12">
        <v>38804</v>
      </c>
      <c r="N435" s="13">
        <v>39.6</v>
      </c>
      <c r="O435" s="11">
        <v>0</v>
      </c>
      <c r="P435" s="14">
        <v>39.6</v>
      </c>
      <c r="U435" s="13">
        <v>39.6</v>
      </c>
      <c r="V435" s="11">
        <v>0</v>
      </c>
      <c r="W435" s="14">
        <v>39.6</v>
      </c>
    </row>
    <row r="436" spans="1:23" x14ac:dyDescent="0.2">
      <c r="A436" s="12">
        <v>38040</v>
      </c>
      <c r="I436" s="13">
        <v>581.59199999999998</v>
      </c>
      <c r="J436" s="11">
        <v>47.79</v>
      </c>
      <c r="K436" s="14">
        <v>629.38199999999995</v>
      </c>
      <c r="L436" s="29"/>
      <c r="M436" s="12">
        <v>39041</v>
      </c>
      <c r="N436" s="13">
        <v>17.600000000000001</v>
      </c>
      <c r="O436" s="11">
        <v>0</v>
      </c>
      <c r="P436" s="14">
        <v>17.600000000000001</v>
      </c>
      <c r="U436" s="13">
        <v>17.600000000000001</v>
      </c>
      <c r="V436" s="11">
        <v>0</v>
      </c>
      <c r="W436" s="14">
        <v>17.600000000000001</v>
      </c>
    </row>
    <row r="437" spans="1:23" x14ac:dyDescent="0.2">
      <c r="A437" s="12">
        <v>38041</v>
      </c>
      <c r="I437" s="13">
        <v>186.208</v>
      </c>
      <c r="J437" s="11">
        <v>0</v>
      </c>
      <c r="K437" s="14">
        <v>186.208</v>
      </c>
      <c r="L437" s="29"/>
      <c r="M437" s="12">
        <v>39042</v>
      </c>
      <c r="N437" s="13">
        <v>159.06</v>
      </c>
      <c r="O437" s="11">
        <v>0</v>
      </c>
      <c r="P437" s="14">
        <v>159.06</v>
      </c>
      <c r="U437" s="13">
        <v>159.06</v>
      </c>
      <c r="V437" s="11">
        <v>0</v>
      </c>
      <c r="W437" s="14">
        <v>159.06</v>
      </c>
    </row>
    <row r="438" spans="1:23" x14ac:dyDescent="0.2">
      <c r="A438" s="12">
        <v>38042</v>
      </c>
      <c r="I438" s="13">
        <v>200.64</v>
      </c>
      <c r="J438" s="11">
        <v>0</v>
      </c>
      <c r="K438" s="14">
        <v>200.64</v>
      </c>
      <c r="L438" s="29"/>
      <c r="M438" s="12">
        <v>39043</v>
      </c>
      <c r="N438" s="13">
        <v>73.7</v>
      </c>
      <c r="O438" s="11">
        <v>0</v>
      </c>
      <c r="P438" s="14">
        <v>73.7</v>
      </c>
      <c r="U438" s="13">
        <v>73.7</v>
      </c>
      <c r="V438" s="11">
        <v>0</v>
      </c>
      <c r="W438" s="14">
        <v>73.7</v>
      </c>
    </row>
    <row r="439" spans="1:23" x14ac:dyDescent="0.2">
      <c r="A439" s="12">
        <v>38043</v>
      </c>
      <c r="I439" s="13">
        <v>593.56000000000006</v>
      </c>
      <c r="J439" s="11">
        <v>0</v>
      </c>
      <c r="K439" s="14">
        <v>593.56000000000006</v>
      </c>
      <c r="L439" s="29"/>
      <c r="M439" s="12">
        <v>39045</v>
      </c>
      <c r="N439" s="13">
        <v>81.84</v>
      </c>
      <c r="O439" s="11">
        <v>0</v>
      </c>
      <c r="P439" s="14">
        <v>81.84</v>
      </c>
      <c r="U439" s="13">
        <v>81.84</v>
      </c>
      <c r="V439" s="11">
        <v>0</v>
      </c>
      <c r="W439" s="14">
        <v>81.84</v>
      </c>
    </row>
    <row r="440" spans="1:23" x14ac:dyDescent="0.2">
      <c r="A440" s="12">
        <v>38044</v>
      </c>
      <c r="I440" s="13">
        <v>1263.68</v>
      </c>
      <c r="J440" s="11">
        <v>250.16</v>
      </c>
      <c r="K440" s="14">
        <v>1513.84</v>
      </c>
      <c r="L440" s="29"/>
      <c r="M440" s="12">
        <v>39051</v>
      </c>
      <c r="N440" s="13">
        <v>422.40000000000003</v>
      </c>
      <c r="O440" s="11">
        <v>0</v>
      </c>
      <c r="P440" s="14">
        <v>422.40000000000003</v>
      </c>
      <c r="U440" s="13">
        <v>422.40000000000003</v>
      </c>
      <c r="V440" s="11">
        <v>0</v>
      </c>
      <c r="W440" s="14">
        <v>422.40000000000003</v>
      </c>
    </row>
    <row r="441" spans="1:23" x14ac:dyDescent="0.2">
      <c r="A441" s="12">
        <v>38045</v>
      </c>
      <c r="I441" s="13">
        <v>1005.84</v>
      </c>
      <c r="J441" s="11">
        <v>0</v>
      </c>
      <c r="K441" s="14">
        <v>1005.84</v>
      </c>
      <c r="L441" s="29"/>
      <c r="M441" s="12">
        <v>39052</v>
      </c>
      <c r="N441" s="13">
        <v>925.1</v>
      </c>
      <c r="O441" s="11">
        <v>0</v>
      </c>
      <c r="P441" s="14">
        <v>925.1</v>
      </c>
      <c r="U441" s="13">
        <v>925.1</v>
      </c>
      <c r="V441" s="11">
        <v>0</v>
      </c>
      <c r="W441" s="14">
        <v>925.1</v>
      </c>
    </row>
    <row r="442" spans="1:23" x14ac:dyDescent="0.2">
      <c r="A442" s="12">
        <v>38046</v>
      </c>
      <c r="I442" s="13">
        <v>515.2399999999999</v>
      </c>
      <c r="J442" s="11">
        <v>0</v>
      </c>
      <c r="K442" s="14">
        <v>515.2399999999999</v>
      </c>
      <c r="L442" s="29"/>
      <c r="M442" s="12">
        <v>39053</v>
      </c>
      <c r="N442" s="13">
        <v>263.56</v>
      </c>
      <c r="O442" s="11">
        <v>0</v>
      </c>
      <c r="P442" s="14">
        <v>263.56</v>
      </c>
      <c r="U442" s="13">
        <v>263.56</v>
      </c>
      <c r="V442" s="11">
        <v>0</v>
      </c>
      <c r="W442" s="14">
        <v>263.56</v>
      </c>
    </row>
    <row r="443" spans="1:23" x14ac:dyDescent="0.2">
      <c r="A443" s="12">
        <v>38047</v>
      </c>
      <c r="I443" s="13">
        <v>117.47999999999999</v>
      </c>
      <c r="J443" s="11">
        <v>0</v>
      </c>
      <c r="K443" s="14">
        <v>117.47999999999999</v>
      </c>
      <c r="L443" s="29"/>
      <c r="M443" s="12">
        <v>39054</v>
      </c>
      <c r="N443" s="13">
        <v>22</v>
      </c>
      <c r="O443" s="11">
        <v>0</v>
      </c>
      <c r="P443" s="14">
        <v>22</v>
      </c>
      <c r="U443" s="13">
        <v>22</v>
      </c>
      <c r="V443" s="11">
        <v>0</v>
      </c>
      <c r="W443" s="14">
        <v>22</v>
      </c>
    </row>
    <row r="444" spans="1:23" x14ac:dyDescent="0.2">
      <c r="A444" s="12">
        <v>38048</v>
      </c>
      <c r="I444" s="13">
        <v>78.320000000000007</v>
      </c>
      <c r="J444" s="11">
        <v>0</v>
      </c>
      <c r="K444" s="14">
        <v>78.320000000000007</v>
      </c>
      <c r="L444" s="29"/>
      <c r="M444" s="12">
        <v>39055</v>
      </c>
      <c r="N444" s="13">
        <v>154.66000000000003</v>
      </c>
      <c r="O444" s="11">
        <v>0</v>
      </c>
      <c r="P444" s="14">
        <v>154.66000000000003</v>
      </c>
      <c r="U444" s="13">
        <v>154.66000000000003</v>
      </c>
      <c r="V444" s="11">
        <v>0</v>
      </c>
      <c r="W444" s="14">
        <v>154.66000000000003</v>
      </c>
    </row>
    <row r="445" spans="1:23" x14ac:dyDescent="0.2">
      <c r="A445" s="12">
        <v>38049</v>
      </c>
      <c r="I445" s="13">
        <v>128.91999999999999</v>
      </c>
      <c r="J445" s="11">
        <v>0</v>
      </c>
      <c r="K445" s="14">
        <v>128.91999999999999</v>
      </c>
      <c r="L445" s="29"/>
      <c r="M445" s="12">
        <v>39056</v>
      </c>
      <c r="N445" s="13">
        <v>552.20000000000005</v>
      </c>
      <c r="O445" s="11">
        <v>61.95</v>
      </c>
      <c r="P445" s="14">
        <v>614.15000000000009</v>
      </c>
      <c r="U445" s="13">
        <v>552.20000000000005</v>
      </c>
      <c r="V445" s="11">
        <v>61.95</v>
      </c>
      <c r="W445" s="14">
        <v>614.15000000000009</v>
      </c>
    </row>
    <row r="446" spans="1:23" x14ac:dyDescent="0.2">
      <c r="A446" s="12">
        <v>38050</v>
      </c>
      <c r="I446" s="13">
        <v>28.16</v>
      </c>
      <c r="J446" s="11">
        <v>0</v>
      </c>
      <c r="K446" s="14">
        <v>28.16</v>
      </c>
      <c r="L446" s="29"/>
      <c r="M446" s="12">
        <v>39057</v>
      </c>
      <c r="N446" s="13">
        <v>138.6</v>
      </c>
      <c r="O446" s="11">
        <v>244.85</v>
      </c>
      <c r="P446" s="14">
        <v>383.45</v>
      </c>
      <c r="U446" s="13">
        <v>138.6</v>
      </c>
      <c r="V446" s="11">
        <v>244.85</v>
      </c>
      <c r="W446" s="14">
        <v>383.45</v>
      </c>
    </row>
    <row r="447" spans="1:23" x14ac:dyDescent="0.2">
      <c r="A447" s="12">
        <v>38051</v>
      </c>
      <c r="I447" s="13">
        <v>139.47999999999999</v>
      </c>
      <c r="J447" s="11">
        <v>0</v>
      </c>
      <c r="K447" s="14">
        <v>139.47999999999999</v>
      </c>
      <c r="L447" s="29"/>
      <c r="M447" s="12">
        <v>39060</v>
      </c>
      <c r="N447" s="13">
        <v>13.2</v>
      </c>
      <c r="O447" s="11">
        <v>0</v>
      </c>
      <c r="P447" s="14">
        <v>13.2</v>
      </c>
      <c r="U447" s="13">
        <v>13.2</v>
      </c>
      <c r="V447" s="11">
        <v>0</v>
      </c>
      <c r="W447" s="14">
        <v>13.2</v>
      </c>
    </row>
    <row r="448" spans="1:23" x14ac:dyDescent="0.2">
      <c r="A448" s="12">
        <v>38052</v>
      </c>
      <c r="I448" s="13">
        <v>14.52</v>
      </c>
      <c r="J448" s="11">
        <v>0</v>
      </c>
      <c r="K448" s="14">
        <v>14.52</v>
      </c>
      <c r="L448" s="29"/>
      <c r="M448" s="12">
        <v>39064</v>
      </c>
      <c r="N448" s="13">
        <v>4.4000000000000004</v>
      </c>
      <c r="O448" s="11">
        <v>0</v>
      </c>
      <c r="P448" s="14">
        <v>4.4000000000000004</v>
      </c>
      <c r="U448" s="13">
        <v>4.4000000000000004</v>
      </c>
      <c r="V448" s="11">
        <v>0</v>
      </c>
      <c r="W448" s="14">
        <v>4.4000000000000004</v>
      </c>
    </row>
    <row r="449" spans="1:23" x14ac:dyDescent="0.2">
      <c r="A449" s="12">
        <v>38053</v>
      </c>
      <c r="I449" s="13">
        <v>194.48</v>
      </c>
      <c r="J449" s="11">
        <v>28.91</v>
      </c>
      <c r="K449" s="14">
        <v>223.39</v>
      </c>
      <c r="L449" s="29"/>
      <c r="M449" s="12">
        <v>39066</v>
      </c>
      <c r="N449" s="13">
        <v>83.16</v>
      </c>
      <c r="O449" s="11">
        <v>0</v>
      </c>
      <c r="P449" s="14">
        <v>83.16</v>
      </c>
      <c r="U449" s="13">
        <v>83.16</v>
      </c>
      <c r="V449" s="11">
        <v>0</v>
      </c>
      <c r="W449" s="14">
        <v>83.16</v>
      </c>
    </row>
    <row r="450" spans="1:23" x14ac:dyDescent="0.2">
      <c r="A450" s="12">
        <v>38054</v>
      </c>
      <c r="I450" s="13">
        <v>339.67999999999995</v>
      </c>
      <c r="J450" s="11">
        <v>21.83</v>
      </c>
      <c r="K450" s="14">
        <v>361.50999999999993</v>
      </c>
      <c r="L450" s="29"/>
      <c r="M450" s="12">
        <v>39070</v>
      </c>
      <c r="N450" s="13">
        <v>121.616</v>
      </c>
      <c r="O450" s="11">
        <v>0</v>
      </c>
      <c r="P450" s="14">
        <v>121.616</v>
      </c>
      <c r="U450" s="13">
        <v>121.616</v>
      </c>
      <c r="V450" s="11">
        <v>0</v>
      </c>
      <c r="W450" s="14">
        <v>121.616</v>
      </c>
    </row>
    <row r="451" spans="1:23" x14ac:dyDescent="0.2">
      <c r="A451" s="12">
        <v>38055</v>
      </c>
      <c r="I451" s="13">
        <v>160.16</v>
      </c>
      <c r="J451" s="11">
        <v>0</v>
      </c>
      <c r="K451" s="14">
        <v>160.16</v>
      </c>
      <c r="L451" s="29"/>
      <c r="M451" s="12">
        <v>39071</v>
      </c>
      <c r="N451" s="13">
        <v>87.78</v>
      </c>
      <c r="O451" s="11">
        <v>0</v>
      </c>
      <c r="P451" s="14">
        <v>87.78</v>
      </c>
      <c r="U451" s="13">
        <v>87.78</v>
      </c>
      <c r="V451" s="11">
        <v>0</v>
      </c>
      <c r="W451" s="14">
        <v>87.78</v>
      </c>
    </row>
    <row r="452" spans="1:23" x14ac:dyDescent="0.2">
      <c r="A452" s="12">
        <v>38056</v>
      </c>
      <c r="I452" s="13">
        <v>425.47999999999996</v>
      </c>
      <c r="J452" s="11">
        <v>0</v>
      </c>
      <c r="K452" s="14">
        <v>425.47999999999996</v>
      </c>
      <c r="L452" s="29"/>
      <c r="M452" s="12">
        <v>39075</v>
      </c>
      <c r="N452" s="13">
        <v>88</v>
      </c>
      <c r="O452" s="11">
        <v>0</v>
      </c>
      <c r="P452" s="14">
        <v>88</v>
      </c>
      <c r="U452" s="13">
        <v>88</v>
      </c>
      <c r="V452" s="11">
        <v>0</v>
      </c>
      <c r="W452" s="14">
        <v>88</v>
      </c>
    </row>
    <row r="453" spans="1:23" x14ac:dyDescent="0.2">
      <c r="A453" s="12">
        <v>38057</v>
      </c>
      <c r="I453" s="13">
        <v>550.43999999999983</v>
      </c>
      <c r="J453" s="11">
        <v>0</v>
      </c>
      <c r="K453" s="14">
        <v>550.43999999999983</v>
      </c>
      <c r="L453" s="29"/>
      <c r="M453" s="12">
        <v>39078</v>
      </c>
      <c r="N453" s="13">
        <v>17.600000000000001</v>
      </c>
      <c r="O453" s="11">
        <v>0</v>
      </c>
      <c r="P453" s="14">
        <v>17.600000000000001</v>
      </c>
      <c r="U453" s="13">
        <v>17.600000000000001</v>
      </c>
      <c r="V453" s="11">
        <v>0</v>
      </c>
      <c r="W453" s="14">
        <v>17.600000000000001</v>
      </c>
    </row>
    <row r="454" spans="1:23" x14ac:dyDescent="0.2">
      <c r="A454" s="12">
        <v>38058</v>
      </c>
      <c r="I454" s="13">
        <v>594</v>
      </c>
      <c r="J454" s="11">
        <v>0</v>
      </c>
      <c r="K454" s="14">
        <v>594</v>
      </c>
      <c r="L454" s="29"/>
      <c r="M454" s="12">
        <v>39084</v>
      </c>
      <c r="N454" s="13">
        <v>17.600000000000001</v>
      </c>
      <c r="O454" s="11">
        <v>0</v>
      </c>
      <c r="P454" s="14">
        <v>17.600000000000001</v>
      </c>
      <c r="U454" s="13">
        <v>17.600000000000001</v>
      </c>
      <c r="V454" s="11">
        <v>0</v>
      </c>
      <c r="W454" s="14">
        <v>17.600000000000001</v>
      </c>
    </row>
    <row r="455" spans="1:23" x14ac:dyDescent="0.2">
      <c r="A455" s="12">
        <v>38059</v>
      </c>
      <c r="I455" s="13">
        <v>79.376000000000005</v>
      </c>
      <c r="J455" s="11">
        <v>0</v>
      </c>
      <c r="K455" s="14">
        <v>79.376000000000005</v>
      </c>
      <c r="L455" s="29"/>
      <c r="M455" s="12">
        <v>39090</v>
      </c>
      <c r="N455" s="13">
        <v>8.8000000000000007</v>
      </c>
      <c r="O455" s="11">
        <v>0</v>
      </c>
      <c r="P455" s="14">
        <v>8.8000000000000007</v>
      </c>
      <c r="U455" s="13">
        <v>8.8000000000000007</v>
      </c>
      <c r="V455" s="11">
        <v>0</v>
      </c>
      <c r="W455" s="14">
        <v>8.8000000000000007</v>
      </c>
    </row>
    <row r="456" spans="1:23" x14ac:dyDescent="0.2">
      <c r="A456" s="12">
        <v>38060</v>
      </c>
      <c r="I456" s="13">
        <v>123.64</v>
      </c>
      <c r="J456" s="11">
        <v>0</v>
      </c>
      <c r="K456" s="14">
        <v>123.64</v>
      </c>
      <c r="L456" s="29"/>
      <c r="M456" s="12">
        <v>39092</v>
      </c>
      <c r="N456" s="13">
        <v>2.2000000000000002</v>
      </c>
      <c r="O456" s="11">
        <v>0</v>
      </c>
      <c r="P456" s="14">
        <v>2.2000000000000002</v>
      </c>
      <c r="U456" s="13">
        <v>2.2000000000000002</v>
      </c>
      <c r="V456" s="11">
        <v>0</v>
      </c>
      <c r="W456" s="14">
        <v>2.2000000000000002</v>
      </c>
    </row>
    <row r="457" spans="1:23" x14ac:dyDescent="0.2">
      <c r="A457" s="12">
        <v>38061</v>
      </c>
      <c r="I457" s="13">
        <v>9.24</v>
      </c>
      <c r="J457" s="11">
        <v>0</v>
      </c>
      <c r="K457" s="14">
        <v>9.24</v>
      </c>
      <c r="L457" s="29"/>
      <c r="M457" s="12">
        <v>39094</v>
      </c>
      <c r="N457" s="13">
        <v>121</v>
      </c>
      <c r="O457" s="11">
        <v>17.7</v>
      </c>
      <c r="P457" s="14">
        <v>138.69999999999999</v>
      </c>
      <c r="U457" s="13">
        <v>121</v>
      </c>
      <c r="V457" s="11">
        <v>17.7</v>
      </c>
      <c r="W457" s="14">
        <v>138.69999999999999</v>
      </c>
    </row>
    <row r="458" spans="1:23" x14ac:dyDescent="0.2">
      <c r="A458" s="12">
        <v>38062</v>
      </c>
      <c r="I458" s="13">
        <v>9.68</v>
      </c>
      <c r="J458" s="11">
        <v>0</v>
      </c>
      <c r="K458" s="14">
        <v>9.68</v>
      </c>
      <c r="L458" s="29"/>
      <c r="M458" s="12">
        <v>39095</v>
      </c>
      <c r="N458" s="13">
        <v>85.36</v>
      </c>
      <c r="O458" s="11">
        <v>0</v>
      </c>
      <c r="P458" s="14">
        <v>85.36</v>
      </c>
      <c r="U458" s="13">
        <v>85.36</v>
      </c>
      <c r="V458" s="11">
        <v>0</v>
      </c>
      <c r="W458" s="14">
        <v>85.36</v>
      </c>
    </row>
    <row r="459" spans="1:23" x14ac:dyDescent="0.2">
      <c r="A459" s="12">
        <v>38063</v>
      </c>
      <c r="I459" s="13">
        <v>193.6</v>
      </c>
      <c r="J459" s="11">
        <v>118</v>
      </c>
      <c r="K459" s="14">
        <v>311.60000000000002</v>
      </c>
      <c r="L459" s="29"/>
      <c r="M459" s="12">
        <v>39096</v>
      </c>
      <c r="N459" s="13">
        <v>132</v>
      </c>
      <c r="O459" s="11">
        <v>0</v>
      </c>
      <c r="P459" s="14">
        <v>132</v>
      </c>
      <c r="U459" s="13">
        <v>132</v>
      </c>
      <c r="V459" s="11">
        <v>0</v>
      </c>
      <c r="W459" s="14">
        <v>132</v>
      </c>
    </row>
    <row r="460" spans="1:23" x14ac:dyDescent="0.2">
      <c r="A460" s="12">
        <v>38064</v>
      </c>
      <c r="I460" s="13">
        <v>3933.3360000000002</v>
      </c>
      <c r="J460" s="11">
        <v>650.76999999999987</v>
      </c>
      <c r="K460" s="14">
        <v>4584.1059999999998</v>
      </c>
      <c r="L460" s="29"/>
      <c r="M460" s="12">
        <v>39097</v>
      </c>
      <c r="N460" s="13">
        <v>983.18</v>
      </c>
      <c r="O460" s="11">
        <v>0</v>
      </c>
      <c r="P460" s="14">
        <v>983.18</v>
      </c>
      <c r="U460" s="13">
        <v>983.18</v>
      </c>
      <c r="V460" s="11">
        <v>0</v>
      </c>
      <c r="W460" s="14">
        <v>983.18</v>
      </c>
    </row>
    <row r="461" spans="1:23" x14ac:dyDescent="0.2">
      <c r="A461" s="12">
        <v>38065</v>
      </c>
      <c r="I461" s="13">
        <v>1504.8000000000002</v>
      </c>
      <c r="J461" s="11">
        <v>310.33999999999997</v>
      </c>
      <c r="K461" s="14">
        <v>1815.14</v>
      </c>
      <c r="L461" s="29"/>
      <c r="M461" s="12">
        <v>39098</v>
      </c>
      <c r="N461" s="13">
        <v>330.66</v>
      </c>
      <c r="O461" s="11">
        <v>0</v>
      </c>
      <c r="P461" s="14">
        <v>330.66</v>
      </c>
      <c r="U461" s="13">
        <v>330.66</v>
      </c>
      <c r="V461" s="11">
        <v>0</v>
      </c>
      <c r="W461" s="14">
        <v>330.66</v>
      </c>
    </row>
    <row r="462" spans="1:23" x14ac:dyDescent="0.2">
      <c r="A462" s="12">
        <v>38066</v>
      </c>
      <c r="I462" s="13">
        <v>786.45600000000002</v>
      </c>
      <c r="J462" s="11">
        <v>189.98</v>
      </c>
      <c r="K462" s="14">
        <v>976.43600000000004</v>
      </c>
      <c r="L462" s="29"/>
      <c r="M462" s="12">
        <v>39099</v>
      </c>
      <c r="N462" s="13">
        <v>114.84</v>
      </c>
      <c r="O462" s="11">
        <v>0</v>
      </c>
      <c r="P462" s="14">
        <v>114.84</v>
      </c>
      <c r="U462" s="13">
        <v>114.84</v>
      </c>
      <c r="V462" s="11">
        <v>0</v>
      </c>
      <c r="W462" s="14">
        <v>114.84</v>
      </c>
    </row>
    <row r="463" spans="1:23" x14ac:dyDescent="0.2">
      <c r="A463" s="12">
        <v>38067</v>
      </c>
      <c r="I463" s="13">
        <v>47.52</v>
      </c>
      <c r="J463" s="11">
        <v>0</v>
      </c>
      <c r="K463" s="14">
        <v>47.52</v>
      </c>
      <c r="L463" s="29"/>
      <c r="M463" s="12">
        <v>39100</v>
      </c>
      <c r="N463" s="13">
        <v>239.79999999999998</v>
      </c>
      <c r="O463" s="11">
        <v>73.75</v>
      </c>
      <c r="P463" s="14">
        <v>313.55</v>
      </c>
      <c r="U463" s="13">
        <v>239.79999999999998</v>
      </c>
      <c r="V463" s="11">
        <v>73.75</v>
      </c>
      <c r="W463" s="14">
        <v>313.55</v>
      </c>
    </row>
    <row r="464" spans="1:23" x14ac:dyDescent="0.2">
      <c r="A464" s="12">
        <v>38068</v>
      </c>
      <c r="I464" s="13">
        <v>5.28</v>
      </c>
      <c r="J464" s="11">
        <v>0</v>
      </c>
      <c r="K464" s="14">
        <v>5.28</v>
      </c>
      <c r="L464" s="29"/>
      <c r="M464" s="12">
        <v>39101</v>
      </c>
      <c r="N464" s="13">
        <v>186.78</v>
      </c>
      <c r="O464" s="11">
        <v>44.25</v>
      </c>
      <c r="P464" s="14">
        <v>231.03</v>
      </c>
      <c r="U464" s="13">
        <v>186.78</v>
      </c>
      <c r="V464" s="11">
        <v>44.25</v>
      </c>
      <c r="W464" s="14">
        <v>231.03</v>
      </c>
    </row>
    <row r="465" spans="1:23" x14ac:dyDescent="0.2">
      <c r="A465" s="12">
        <v>38070</v>
      </c>
      <c r="I465" s="13">
        <v>114.4</v>
      </c>
      <c r="J465" s="11">
        <v>17.7</v>
      </c>
      <c r="K465" s="14">
        <v>132.1</v>
      </c>
      <c r="L465" s="29"/>
      <c r="M465" s="12">
        <v>39102</v>
      </c>
      <c r="N465" s="13">
        <v>17.600000000000001</v>
      </c>
      <c r="O465" s="11">
        <v>0</v>
      </c>
      <c r="P465" s="14">
        <v>17.600000000000001</v>
      </c>
      <c r="U465" s="13">
        <v>17.600000000000001</v>
      </c>
      <c r="V465" s="11">
        <v>0</v>
      </c>
      <c r="W465" s="14">
        <v>17.600000000000001</v>
      </c>
    </row>
    <row r="466" spans="1:23" x14ac:dyDescent="0.2">
      <c r="A466" s="12">
        <v>38073</v>
      </c>
      <c r="I466" s="13">
        <v>14.52</v>
      </c>
      <c r="J466" s="11">
        <v>0</v>
      </c>
      <c r="K466" s="14">
        <v>14.52</v>
      </c>
      <c r="L466" s="29"/>
      <c r="M466" s="12">
        <v>39104</v>
      </c>
      <c r="N466" s="13">
        <v>373.55999999999995</v>
      </c>
      <c r="O466" s="11">
        <v>0</v>
      </c>
      <c r="P466" s="14">
        <v>373.55999999999995</v>
      </c>
      <c r="U466" s="13">
        <v>373.55999999999995</v>
      </c>
      <c r="V466" s="11">
        <v>0</v>
      </c>
      <c r="W466" s="14">
        <v>373.55999999999995</v>
      </c>
    </row>
    <row r="467" spans="1:23" x14ac:dyDescent="0.2">
      <c r="A467" s="12">
        <v>38074</v>
      </c>
      <c r="I467" s="13">
        <v>20.239999999999998</v>
      </c>
      <c r="J467" s="11">
        <v>0</v>
      </c>
      <c r="K467" s="14">
        <v>20.239999999999998</v>
      </c>
      <c r="L467" s="29"/>
      <c r="M467" s="12">
        <v>39105</v>
      </c>
      <c r="N467" s="13">
        <v>847</v>
      </c>
      <c r="O467" s="11">
        <v>0</v>
      </c>
      <c r="P467" s="14">
        <v>847</v>
      </c>
      <c r="U467" s="13">
        <v>847</v>
      </c>
      <c r="V467" s="11">
        <v>0</v>
      </c>
      <c r="W467" s="14">
        <v>847</v>
      </c>
    </row>
    <row r="468" spans="1:23" x14ac:dyDescent="0.2">
      <c r="A468" s="12">
        <v>38076</v>
      </c>
      <c r="I468" s="13">
        <v>14.52</v>
      </c>
      <c r="J468" s="11">
        <v>0</v>
      </c>
      <c r="K468" s="14">
        <v>14.52</v>
      </c>
      <c r="L468" s="29"/>
      <c r="M468" s="12">
        <v>39107</v>
      </c>
      <c r="N468" s="13">
        <v>4.4000000000000004</v>
      </c>
      <c r="O468" s="11">
        <v>0</v>
      </c>
      <c r="P468" s="14">
        <v>4.4000000000000004</v>
      </c>
      <c r="U468" s="13">
        <v>4.4000000000000004</v>
      </c>
      <c r="V468" s="11">
        <v>0</v>
      </c>
      <c r="W468" s="14">
        <v>4.4000000000000004</v>
      </c>
    </row>
    <row r="469" spans="1:23" x14ac:dyDescent="0.2">
      <c r="A469" s="12">
        <v>38077</v>
      </c>
      <c r="I469" s="13">
        <v>48.488</v>
      </c>
      <c r="J469" s="11">
        <v>0</v>
      </c>
      <c r="K469" s="14">
        <v>48.488</v>
      </c>
      <c r="L469" s="29"/>
      <c r="M469" s="12">
        <v>39108</v>
      </c>
      <c r="N469" s="13">
        <v>90.2</v>
      </c>
      <c r="O469" s="11">
        <v>0</v>
      </c>
      <c r="P469" s="14">
        <v>90.2</v>
      </c>
      <c r="U469" s="13">
        <v>90.2</v>
      </c>
      <c r="V469" s="11">
        <v>0</v>
      </c>
      <c r="W469" s="14">
        <v>90.2</v>
      </c>
    </row>
    <row r="470" spans="1:23" x14ac:dyDescent="0.2">
      <c r="A470" s="12">
        <v>38078</v>
      </c>
      <c r="I470" s="13">
        <v>7.92</v>
      </c>
      <c r="J470" s="11">
        <v>0</v>
      </c>
      <c r="K470" s="14">
        <v>7.92</v>
      </c>
      <c r="L470" s="29"/>
      <c r="M470" s="12">
        <v>39109</v>
      </c>
      <c r="N470" s="13">
        <v>6.6</v>
      </c>
      <c r="O470" s="11">
        <v>0</v>
      </c>
      <c r="P470" s="14">
        <v>6.6</v>
      </c>
      <c r="U470" s="13">
        <v>6.6</v>
      </c>
      <c r="V470" s="11">
        <v>0</v>
      </c>
      <c r="W470" s="14">
        <v>6.6</v>
      </c>
    </row>
    <row r="471" spans="1:23" x14ac:dyDescent="0.2">
      <c r="A471" s="12">
        <v>38081</v>
      </c>
      <c r="I471" s="13">
        <v>65.56</v>
      </c>
      <c r="J471" s="11">
        <v>0</v>
      </c>
      <c r="K471" s="14">
        <v>65.56</v>
      </c>
      <c r="L471" s="29"/>
      <c r="M471" s="12">
        <v>39111</v>
      </c>
      <c r="N471" s="13">
        <v>802.56</v>
      </c>
      <c r="O471" s="11">
        <v>244.85</v>
      </c>
      <c r="P471" s="14">
        <v>1047.4099999999999</v>
      </c>
      <c r="U471" s="13">
        <v>802.56</v>
      </c>
      <c r="V471" s="11">
        <v>244.85</v>
      </c>
      <c r="W471" s="14">
        <v>1047.4099999999999</v>
      </c>
    </row>
    <row r="472" spans="1:23" x14ac:dyDescent="0.2">
      <c r="A472" s="12">
        <v>38082</v>
      </c>
      <c r="I472" s="13">
        <v>16.72</v>
      </c>
      <c r="J472" s="11">
        <v>0</v>
      </c>
      <c r="K472" s="14">
        <v>16.72</v>
      </c>
      <c r="L472" s="29"/>
      <c r="M472" s="12">
        <v>39112</v>
      </c>
      <c r="N472" s="13">
        <v>763.84</v>
      </c>
      <c r="O472" s="11">
        <v>651.94999999999993</v>
      </c>
      <c r="P472" s="14">
        <v>1415.79</v>
      </c>
      <c r="U472" s="13">
        <v>763.84</v>
      </c>
      <c r="V472" s="11">
        <v>651.94999999999993</v>
      </c>
      <c r="W472" s="14">
        <v>1415.79</v>
      </c>
    </row>
    <row r="473" spans="1:23" x14ac:dyDescent="0.2">
      <c r="A473" s="12">
        <v>38083</v>
      </c>
      <c r="I473" s="13">
        <v>72.599999999999994</v>
      </c>
      <c r="J473" s="11">
        <v>0</v>
      </c>
      <c r="K473" s="14">
        <v>72.599999999999994</v>
      </c>
      <c r="L473" s="29"/>
      <c r="M473" s="12">
        <v>39113</v>
      </c>
      <c r="N473" s="13">
        <v>55</v>
      </c>
      <c r="O473" s="11">
        <v>38.349999999999994</v>
      </c>
      <c r="P473" s="14">
        <v>93.35</v>
      </c>
      <c r="U473" s="13">
        <v>55</v>
      </c>
      <c r="V473" s="11">
        <v>38.349999999999994</v>
      </c>
      <c r="W473" s="14">
        <v>93.35</v>
      </c>
    </row>
    <row r="474" spans="1:23" x14ac:dyDescent="0.2">
      <c r="A474" s="12">
        <v>38085</v>
      </c>
      <c r="I474" s="13">
        <v>6.16</v>
      </c>
      <c r="J474" s="11">
        <v>0</v>
      </c>
      <c r="K474" s="14">
        <v>6.16</v>
      </c>
      <c r="L474" s="29"/>
      <c r="M474" s="12">
        <v>39114</v>
      </c>
      <c r="N474" s="13">
        <v>160.16</v>
      </c>
      <c r="O474" s="11">
        <v>88.5</v>
      </c>
      <c r="P474" s="14">
        <v>248.66</v>
      </c>
      <c r="U474" s="13">
        <v>160.16</v>
      </c>
      <c r="V474" s="11">
        <v>88.5</v>
      </c>
      <c r="W474" s="14">
        <v>248.66</v>
      </c>
    </row>
    <row r="475" spans="1:23" x14ac:dyDescent="0.2">
      <c r="A475" s="12">
        <v>38086</v>
      </c>
      <c r="I475" s="13">
        <v>22</v>
      </c>
      <c r="J475" s="11">
        <v>0</v>
      </c>
      <c r="K475" s="14">
        <v>22</v>
      </c>
      <c r="L475" s="29"/>
      <c r="M475" s="12">
        <v>39115</v>
      </c>
      <c r="N475" s="13">
        <v>52.8</v>
      </c>
      <c r="O475" s="11">
        <v>0</v>
      </c>
      <c r="P475" s="14">
        <v>52.8</v>
      </c>
      <c r="U475" s="13">
        <v>52.8</v>
      </c>
      <c r="V475" s="11">
        <v>0</v>
      </c>
      <c r="W475" s="14">
        <v>52.8</v>
      </c>
    </row>
    <row r="476" spans="1:23" x14ac:dyDescent="0.2">
      <c r="A476" s="12">
        <v>38087</v>
      </c>
      <c r="I476" s="13">
        <v>3.08</v>
      </c>
      <c r="J476" s="11">
        <v>0</v>
      </c>
      <c r="K476" s="14">
        <v>3.08</v>
      </c>
      <c r="L476" s="29"/>
      <c r="M476" s="12">
        <v>39117</v>
      </c>
      <c r="N476" s="13">
        <v>77</v>
      </c>
      <c r="O476" s="11">
        <v>0</v>
      </c>
      <c r="P476" s="14">
        <v>77</v>
      </c>
      <c r="U476" s="13">
        <v>77</v>
      </c>
      <c r="V476" s="11">
        <v>0</v>
      </c>
      <c r="W476" s="14">
        <v>77</v>
      </c>
    </row>
    <row r="477" spans="1:23" x14ac:dyDescent="0.2">
      <c r="A477" s="12">
        <v>38089</v>
      </c>
      <c r="I477" s="13">
        <v>22.88</v>
      </c>
      <c r="J477" s="11">
        <v>0</v>
      </c>
      <c r="K477" s="14">
        <v>22.88</v>
      </c>
      <c r="L477" s="29"/>
      <c r="M477" s="12">
        <v>39118</v>
      </c>
      <c r="N477" s="13">
        <v>25.96</v>
      </c>
      <c r="O477" s="11">
        <v>0</v>
      </c>
      <c r="P477" s="14">
        <v>25.96</v>
      </c>
      <c r="U477" s="13">
        <v>25.96</v>
      </c>
      <c r="V477" s="11">
        <v>0</v>
      </c>
      <c r="W477" s="14">
        <v>25.96</v>
      </c>
    </row>
    <row r="478" spans="1:23" x14ac:dyDescent="0.2">
      <c r="A478" s="12">
        <v>38090</v>
      </c>
      <c r="I478" s="13">
        <v>22.439999999999998</v>
      </c>
      <c r="J478" s="11">
        <v>0</v>
      </c>
      <c r="K478" s="14">
        <v>22.439999999999998</v>
      </c>
      <c r="L478" s="29"/>
      <c r="M478" s="12">
        <v>39119</v>
      </c>
      <c r="N478" s="13">
        <v>509.52</v>
      </c>
      <c r="O478" s="11">
        <v>0</v>
      </c>
      <c r="P478" s="14">
        <v>509.52</v>
      </c>
      <c r="U478" s="13">
        <v>509.52</v>
      </c>
      <c r="V478" s="11">
        <v>0</v>
      </c>
      <c r="W478" s="14">
        <v>509.52</v>
      </c>
    </row>
    <row r="479" spans="1:23" x14ac:dyDescent="0.2">
      <c r="A479" s="12">
        <v>38091</v>
      </c>
      <c r="I479" s="13">
        <v>94.16</v>
      </c>
      <c r="J479" s="11">
        <v>0</v>
      </c>
      <c r="K479" s="14">
        <v>94.16</v>
      </c>
      <c r="L479" s="29"/>
      <c r="M479" s="12">
        <v>39120</v>
      </c>
      <c r="N479" s="13">
        <v>391.16</v>
      </c>
      <c r="O479" s="11">
        <v>0</v>
      </c>
      <c r="P479" s="14">
        <v>391.16</v>
      </c>
      <c r="U479" s="13">
        <v>391.16</v>
      </c>
      <c r="V479" s="11">
        <v>0</v>
      </c>
      <c r="W479" s="14">
        <v>391.16</v>
      </c>
    </row>
    <row r="480" spans="1:23" x14ac:dyDescent="0.2">
      <c r="A480" s="12">
        <v>38092</v>
      </c>
      <c r="I480" s="13">
        <v>32.119999999999997</v>
      </c>
      <c r="J480" s="11">
        <v>0</v>
      </c>
      <c r="K480" s="14">
        <v>32.119999999999997</v>
      </c>
      <c r="L480" s="29"/>
      <c r="M480" s="12">
        <v>39125</v>
      </c>
      <c r="N480" s="13">
        <v>818.40000000000009</v>
      </c>
      <c r="O480" s="11">
        <v>29.5</v>
      </c>
      <c r="P480" s="14">
        <v>847.90000000000009</v>
      </c>
      <c r="U480" s="13">
        <v>818.40000000000009</v>
      </c>
      <c r="V480" s="11">
        <v>29.5</v>
      </c>
      <c r="W480" s="14">
        <v>847.90000000000009</v>
      </c>
    </row>
    <row r="481" spans="1:23" x14ac:dyDescent="0.2">
      <c r="A481" s="12">
        <v>38292</v>
      </c>
      <c r="I481" s="13">
        <v>11.88</v>
      </c>
      <c r="J481" s="11">
        <v>0</v>
      </c>
      <c r="K481" s="14">
        <v>11.88</v>
      </c>
      <c r="L481" s="29"/>
      <c r="M481" s="12">
        <v>39126</v>
      </c>
      <c r="N481" s="13">
        <v>1305.48</v>
      </c>
      <c r="O481" s="11">
        <v>53.099999999999994</v>
      </c>
      <c r="P481" s="14">
        <v>1358.58</v>
      </c>
      <c r="U481" s="13">
        <v>1305.48</v>
      </c>
      <c r="V481" s="11">
        <v>53.099999999999994</v>
      </c>
      <c r="W481" s="14">
        <v>1358.58</v>
      </c>
    </row>
    <row r="482" spans="1:23" x14ac:dyDescent="0.2">
      <c r="A482" s="12">
        <v>38293</v>
      </c>
      <c r="I482" s="13">
        <v>18.920000000000002</v>
      </c>
      <c r="J482" s="11">
        <v>0</v>
      </c>
      <c r="K482" s="14">
        <v>18.920000000000002</v>
      </c>
      <c r="L482" s="29"/>
      <c r="M482" s="12">
        <v>39127</v>
      </c>
      <c r="N482" s="13">
        <v>19.8</v>
      </c>
      <c r="O482" s="11">
        <v>0</v>
      </c>
      <c r="P482" s="14">
        <v>19.8</v>
      </c>
      <c r="U482" s="13">
        <v>19.8</v>
      </c>
      <c r="V482" s="11">
        <v>0</v>
      </c>
      <c r="W482" s="14">
        <v>19.8</v>
      </c>
    </row>
    <row r="483" spans="1:23" x14ac:dyDescent="0.2">
      <c r="A483" s="12">
        <v>38296</v>
      </c>
      <c r="I483" s="13">
        <v>5.72</v>
      </c>
      <c r="J483" s="11">
        <v>0</v>
      </c>
      <c r="K483" s="14">
        <v>5.72</v>
      </c>
      <c r="L483" s="29"/>
      <c r="M483" s="12">
        <v>39128</v>
      </c>
      <c r="N483" s="13">
        <v>4.4000000000000004</v>
      </c>
      <c r="O483" s="11">
        <v>0</v>
      </c>
      <c r="P483" s="14">
        <v>4.4000000000000004</v>
      </c>
      <c r="U483" s="13">
        <v>4.4000000000000004</v>
      </c>
      <c r="V483" s="11">
        <v>0</v>
      </c>
      <c r="W483" s="14">
        <v>4.4000000000000004</v>
      </c>
    </row>
    <row r="484" spans="1:23" x14ac:dyDescent="0.2">
      <c r="A484" s="12">
        <v>38297</v>
      </c>
      <c r="I484" s="13">
        <v>90.64</v>
      </c>
      <c r="J484" s="11">
        <v>0</v>
      </c>
      <c r="K484" s="14">
        <v>90.64</v>
      </c>
      <c r="L484" s="29"/>
      <c r="M484" s="12">
        <v>39133</v>
      </c>
      <c r="N484" s="13">
        <v>98.12</v>
      </c>
      <c r="O484" s="11">
        <v>0</v>
      </c>
      <c r="P484" s="14">
        <v>98.12</v>
      </c>
      <c r="U484" s="13">
        <v>98.12</v>
      </c>
      <c r="V484" s="11">
        <v>0</v>
      </c>
      <c r="W484" s="14">
        <v>98.12</v>
      </c>
    </row>
    <row r="485" spans="1:23" x14ac:dyDescent="0.2">
      <c r="A485" s="12">
        <v>38299</v>
      </c>
      <c r="I485" s="13">
        <v>3.96</v>
      </c>
      <c r="J485" s="11">
        <v>0</v>
      </c>
      <c r="K485" s="14">
        <v>3.96</v>
      </c>
      <c r="L485" s="29"/>
      <c r="M485" s="12">
        <v>39134</v>
      </c>
      <c r="N485" s="13">
        <v>407.44</v>
      </c>
      <c r="O485" s="11">
        <v>0</v>
      </c>
      <c r="P485" s="14">
        <v>407.44</v>
      </c>
      <c r="U485" s="13">
        <v>407.44</v>
      </c>
      <c r="V485" s="11">
        <v>0</v>
      </c>
      <c r="W485" s="14">
        <v>407.44</v>
      </c>
    </row>
    <row r="486" spans="1:23" x14ac:dyDescent="0.2">
      <c r="A486" s="12">
        <v>38300</v>
      </c>
      <c r="I486" s="13">
        <v>87.12</v>
      </c>
      <c r="J486" s="11">
        <v>0</v>
      </c>
      <c r="K486" s="14">
        <v>87.12</v>
      </c>
      <c r="L486" s="29"/>
      <c r="M486" s="12">
        <v>39137</v>
      </c>
      <c r="N486" s="13">
        <v>0</v>
      </c>
      <c r="O486" s="11">
        <v>38.35</v>
      </c>
      <c r="P486" s="14">
        <v>38.35</v>
      </c>
      <c r="U486" s="13">
        <v>0</v>
      </c>
      <c r="V486" s="11">
        <v>38.35</v>
      </c>
      <c r="W486" s="14">
        <v>38.35</v>
      </c>
    </row>
    <row r="487" spans="1:23" x14ac:dyDescent="0.2">
      <c r="A487" s="12">
        <v>38303</v>
      </c>
      <c r="I487" s="13">
        <v>87.12</v>
      </c>
      <c r="J487" s="11">
        <v>0</v>
      </c>
      <c r="K487" s="14">
        <v>87.12</v>
      </c>
      <c r="L487" s="29"/>
      <c r="M487" s="12">
        <v>39139</v>
      </c>
      <c r="N487" s="13">
        <v>156.63999999999999</v>
      </c>
      <c r="O487" s="11">
        <v>0</v>
      </c>
      <c r="P487" s="14">
        <v>156.63999999999999</v>
      </c>
      <c r="U487" s="13">
        <v>156.63999999999999</v>
      </c>
      <c r="V487" s="11">
        <v>0</v>
      </c>
      <c r="W487" s="14">
        <v>156.63999999999999</v>
      </c>
    </row>
    <row r="488" spans="1:23" x14ac:dyDescent="0.2">
      <c r="A488" s="12">
        <v>38304</v>
      </c>
      <c r="I488" s="13">
        <v>145.63999999999999</v>
      </c>
      <c r="J488" s="11">
        <v>0</v>
      </c>
      <c r="K488" s="14">
        <v>145.63999999999999</v>
      </c>
      <c r="L488" s="29"/>
      <c r="M488" s="12">
        <v>39140</v>
      </c>
      <c r="N488" s="13">
        <v>558.36</v>
      </c>
      <c r="O488" s="11">
        <v>47.199999999999996</v>
      </c>
      <c r="P488" s="14">
        <v>605.55999999999995</v>
      </c>
      <c r="U488" s="13">
        <v>558.36</v>
      </c>
      <c r="V488" s="11">
        <v>47.199999999999996</v>
      </c>
      <c r="W488" s="14">
        <v>605.55999999999995</v>
      </c>
    </row>
    <row r="489" spans="1:23" x14ac:dyDescent="0.2">
      <c r="A489" s="12">
        <v>38305</v>
      </c>
      <c r="I489" s="13">
        <v>97.68</v>
      </c>
      <c r="J489" s="11">
        <v>0</v>
      </c>
      <c r="K489" s="14">
        <v>97.68</v>
      </c>
      <c r="L489" s="29"/>
      <c r="M489" s="12">
        <v>39141</v>
      </c>
      <c r="N489" s="13">
        <v>338.8</v>
      </c>
      <c r="O489" s="11">
        <v>0</v>
      </c>
      <c r="P489" s="14">
        <v>338.8</v>
      </c>
      <c r="U489" s="13">
        <v>338.8</v>
      </c>
      <c r="V489" s="11">
        <v>0</v>
      </c>
      <c r="W489" s="14">
        <v>338.8</v>
      </c>
    </row>
    <row r="490" spans="1:23" x14ac:dyDescent="0.2">
      <c r="A490" s="12">
        <v>38306</v>
      </c>
      <c r="I490" s="13">
        <v>301.39999999999998</v>
      </c>
      <c r="J490" s="11">
        <v>0</v>
      </c>
      <c r="K490" s="14">
        <v>301.39999999999998</v>
      </c>
      <c r="L490" s="29"/>
      <c r="M490" s="12">
        <v>39142</v>
      </c>
      <c r="N490" s="13">
        <v>721.77600000000007</v>
      </c>
      <c r="O490" s="11">
        <v>67.849999999999994</v>
      </c>
      <c r="P490" s="14">
        <v>789.62600000000009</v>
      </c>
      <c r="U490" s="13">
        <v>721.77600000000007</v>
      </c>
      <c r="V490" s="11">
        <v>67.849999999999994</v>
      </c>
      <c r="W490" s="14">
        <v>789.62600000000009</v>
      </c>
    </row>
    <row r="491" spans="1:23" x14ac:dyDescent="0.2">
      <c r="A491" s="12">
        <v>38310</v>
      </c>
      <c r="I491" s="13">
        <v>149.6</v>
      </c>
      <c r="J491" s="11">
        <v>0</v>
      </c>
      <c r="K491" s="14">
        <v>149.6</v>
      </c>
      <c r="L491" s="29"/>
      <c r="M491" s="12">
        <v>39143</v>
      </c>
      <c r="N491" s="13">
        <v>124.08</v>
      </c>
      <c r="O491" s="11">
        <v>5.8999999999999995</v>
      </c>
      <c r="P491" s="14">
        <v>129.98000000000002</v>
      </c>
      <c r="U491" s="13">
        <v>124.08</v>
      </c>
      <c r="V491" s="11">
        <v>5.8999999999999995</v>
      </c>
      <c r="W491" s="14">
        <v>129.98000000000002</v>
      </c>
    </row>
    <row r="492" spans="1:23" x14ac:dyDescent="0.2">
      <c r="A492" s="12">
        <v>38311</v>
      </c>
      <c r="I492" s="13">
        <v>26.84</v>
      </c>
      <c r="J492" s="11">
        <v>0</v>
      </c>
      <c r="K492" s="14">
        <v>26.84</v>
      </c>
      <c r="L492" s="29"/>
      <c r="M492" s="12">
        <v>39144</v>
      </c>
      <c r="N492" s="13">
        <v>67.583999999999989</v>
      </c>
      <c r="O492" s="11">
        <v>73.75</v>
      </c>
      <c r="P492" s="14">
        <v>141.334</v>
      </c>
      <c r="U492" s="13">
        <v>67.583999999999989</v>
      </c>
      <c r="V492" s="11">
        <v>73.75</v>
      </c>
      <c r="W492" s="14">
        <v>141.334</v>
      </c>
    </row>
    <row r="493" spans="1:23" x14ac:dyDescent="0.2">
      <c r="A493" s="12">
        <v>38312</v>
      </c>
      <c r="I493" s="13">
        <v>7.48</v>
      </c>
      <c r="J493" s="11">
        <v>0</v>
      </c>
      <c r="K493" s="14">
        <v>7.48</v>
      </c>
      <c r="L493" s="29"/>
      <c r="M493" s="12">
        <v>39147</v>
      </c>
      <c r="N493" s="13">
        <v>586.96</v>
      </c>
      <c r="O493" s="11">
        <v>398.25</v>
      </c>
      <c r="P493" s="14">
        <v>985.21</v>
      </c>
      <c r="U493" s="13">
        <v>586.96</v>
      </c>
      <c r="V493" s="11">
        <v>398.25</v>
      </c>
      <c r="W493" s="14">
        <v>985.21</v>
      </c>
    </row>
    <row r="494" spans="1:23" x14ac:dyDescent="0.2">
      <c r="A494" s="12">
        <v>38313</v>
      </c>
      <c r="I494" s="13">
        <v>209.88</v>
      </c>
      <c r="J494" s="11">
        <v>0</v>
      </c>
      <c r="K494" s="14">
        <v>209.88</v>
      </c>
      <c r="L494" s="29"/>
      <c r="M494" s="12">
        <v>39148</v>
      </c>
      <c r="N494" s="13">
        <v>540.31999999999994</v>
      </c>
      <c r="O494" s="11">
        <v>70.8</v>
      </c>
      <c r="P494" s="14">
        <v>611.11999999999989</v>
      </c>
      <c r="U494" s="13">
        <v>540.31999999999994</v>
      </c>
      <c r="V494" s="11">
        <v>70.8</v>
      </c>
      <c r="W494" s="14">
        <v>611.11999999999989</v>
      </c>
    </row>
    <row r="495" spans="1:23" x14ac:dyDescent="0.2">
      <c r="A495" s="12">
        <v>38314</v>
      </c>
      <c r="I495" s="13">
        <v>94.600000000000009</v>
      </c>
      <c r="J495" s="11">
        <v>0</v>
      </c>
      <c r="K495" s="14">
        <v>94.600000000000009</v>
      </c>
      <c r="L495" s="29"/>
      <c r="M495" s="12">
        <v>39150</v>
      </c>
      <c r="N495" s="13">
        <v>30.8</v>
      </c>
      <c r="O495" s="11">
        <v>0</v>
      </c>
      <c r="P495" s="14">
        <v>30.8</v>
      </c>
      <c r="U495" s="13">
        <v>30.8</v>
      </c>
      <c r="V495" s="11">
        <v>0</v>
      </c>
      <c r="W495" s="14">
        <v>30.8</v>
      </c>
    </row>
    <row r="496" spans="1:23" x14ac:dyDescent="0.2">
      <c r="A496" s="12">
        <v>38315</v>
      </c>
      <c r="I496" s="13">
        <v>1.76</v>
      </c>
      <c r="J496" s="11">
        <v>0</v>
      </c>
      <c r="K496" s="14">
        <v>1.76</v>
      </c>
      <c r="L496" s="29"/>
      <c r="M496" s="12">
        <v>39157</v>
      </c>
      <c r="N496" s="13">
        <v>108.24</v>
      </c>
      <c r="O496" s="11">
        <v>0</v>
      </c>
      <c r="P496" s="14">
        <v>108.24</v>
      </c>
      <c r="U496" s="13">
        <v>108.24</v>
      </c>
      <c r="V496" s="11">
        <v>0</v>
      </c>
      <c r="W496" s="14">
        <v>108.24</v>
      </c>
    </row>
    <row r="497" spans="1:23" x14ac:dyDescent="0.2">
      <c r="A497" s="12">
        <v>38316</v>
      </c>
      <c r="I497" s="13">
        <v>309.76000000000005</v>
      </c>
      <c r="J497" s="11">
        <v>35.989999999999995</v>
      </c>
      <c r="K497" s="14">
        <v>345.75000000000006</v>
      </c>
      <c r="L497" s="29"/>
      <c r="M497" s="12">
        <v>39158</v>
      </c>
      <c r="N497" s="13">
        <v>17.600000000000001</v>
      </c>
      <c r="O497" s="11">
        <v>0</v>
      </c>
      <c r="P497" s="14">
        <v>17.600000000000001</v>
      </c>
      <c r="U497" s="13">
        <v>17.600000000000001</v>
      </c>
      <c r="V497" s="11">
        <v>0</v>
      </c>
      <c r="W497" s="14">
        <v>17.600000000000001</v>
      </c>
    </row>
    <row r="498" spans="1:23" x14ac:dyDescent="0.2">
      <c r="A498" s="12">
        <v>38317</v>
      </c>
      <c r="I498" s="13">
        <v>417.12</v>
      </c>
      <c r="J498" s="11">
        <v>0</v>
      </c>
      <c r="K498" s="14">
        <v>417.12</v>
      </c>
      <c r="L498" s="29"/>
      <c r="M498" s="12">
        <v>39180</v>
      </c>
      <c r="N498" s="13">
        <v>83.16</v>
      </c>
      <c r="O498" s="11">
        <v>0</v>
      </c>
      <c r="P498" s="14">
        <v>83.16</v>
      </c>
      <c r="U498" s="13">
        <v>83.16</v>
      </c>
      <c r="V498" s="11">
        <v>0</v>
      </c>
      <c r="W498" s="14">
        <v>83.16</v>
      </c>
    </row>
    <row r="499" spans="1:23" x14ac:dyDescent="0.2">
      <c r="A499" s="12">
        <v>38318</v>
      </c>
      <c r="I499" s="13">
        <v>82.28</v>
      </c>
      <c r="J499" s="11">
        <v>0</v>
      </c>
      <c r="K499" s="14">
        <v>82.28</v>
      </c>
      <c r="L499" s="29"/>
      <c r="M499" s="12">
        <v>39182</v>
      </c>
      <c r="N499" s="13">
        <v>79.2</v>
      </c>
      <c r="O499" s="11">
        <v>0</v>
      </c>
      <c r="P499" s="14">
        <v>79.2</v>
      </c>
      <c r="U499" s="13">
        <v>79.2</v>
      </c>
      <c r="V499" s="11">
        <v>0</v>
      </c>
      <c r="W499" s="14">
        <v>79.2</v>
      </c>
    </row>
    <row r="500" spans="1:23" x14ac:dyDescent="0.2">
      <c r="A500" s="12">
        <v>38320</v>
      </c>
      <c r="I500" s="13">
        <v>12.32</v>
      </c>
      <c r="J500" s="11">
        <v>0</v>
      </c>
      <c r="K500" s="14">
        <v>12.32</v>
      </c>
      <c r="L500" s="29"/>
      <c r="M500" s="12">
        <v>39183</v>
      </c>
      <c r="N500" s="13">
        <v>281.60000000000002</v>
      </c>
      <c r="O500" s="11">
        <v>174.05</v>
      </c>
      <c r="P500" s="14">
        <v>455.65</v>
      </c>
      <c r="U500" s="13">
        <v>281.60000000000002</v>
      </c>
      <c r="V500" s="11">
        <v>174.05</v>
      </c>
      <c r="W500" s="14">
        <v>455.65</v>
      </c>
    </row>
    <row r="501" spans="1:23" x14ac:dyDescent="0.2">
      <c r="A501" s="12">
        <v>38321</v>
      </c>
      <c r="I501" s="13">
        <v>136.4</v>
      </c>
      <c r="J501" s="11">
        <v>0</v>
      </c>
      <c r="K501" s="14">
        <v>136.4</v>
      </c>
      <c r="L501" s="29"/>
      <c r="M501" s="12">
        <v>39184</v>
      </c>
      <c r="N501" s="13">
        <v>638.44000000000005</v>
      </c>
      <c r="O501" s="11">
        <v>0</v>
      </c>
      <c r="P501" s="14">
        <v>638.44000000000005</v>
      </c>
      <c r="U501" s="13">
        <v>638.44000000000005</v>
      </c>
      <c r="V501" s="11">
        <v>0</v>
      </c>
      <c r="W501" s="14">
        <v>638.44000000000005</v>
      </c>
    </row>
    <row r="502" spans="1:23" x14ac:dyDescent="0.2">
      <c r="A502" s="12">
        <v>38322</v>
      </c>
      <c r="I502" s="13">
        <v>2549.58</v>
      </c>
      <c r="J502" s="11">
        <v>404.73999999999995</v>
      </c>
      <c r="K502" s="14">
        <v>2954.32</v>
      </c>
      <c r="L502" s="29"/>
    </row>
    <row r="503" spans="1:23" x14ac:dyDescent="0.2">
      <c r="A503" s="12">
        <v>38323</v>
      </c>
      <c r="I503" s="13">
        <v>3787.96</v>
      </c>
      <c r="J503" s="11">
        <v>0</v>
      </c>
      <c r="K503" s="14">
        <v>3787.96</v>
      </c>
      <c r="L503" s="29"/>
    </row>
    <row r="504" spans="1:23" x14ac:dyDescent="0.2">
      <c r="A504" s="12">
        <v>38324</v>
      </c>
      <c r="I504" s="13">
        <v>416.68</v>
      </c>
      <c r="J504" s="11">
        <v>0</v>
      </c>
      <c r="K504" s="14">
        <v>416.68</v>
      </c>
      <c r="L504" s="29"/>
    </row>
    <row r="505" spans="1:23" x14ac:dyDescent="0.2">
      <c r="A505" s="12">
        <v>38325</v>
      </c>
      <c r="I505" s="13">
        <v>409.64</v>
      </c>
      <c r="J505" s="11">
        <v>0</v>
      </c>
      <c r="K505" s="14">
        <v>409.64</v>
      </c>
      <c r="L505" s="29"/>
    </row>
    <row r="506" spans="1:23" x14ac:dyDescent="0.2">
      <c r="A506" s="12">
        <v>38326</v>
      </c>
      <c r="I506" s="13">
        <v>197.56</v>
      </c>
      <c r="J506" s="11">
        <v>0</v>
      </c>
      <c r="K506" s="14">
        <v>197.56</v>
      </c>
      <c r="L506" s="29"/>
    </row>
    <row r="507" spans="1:23" x14ac:dyDescent="0.2">
      <c r="A507" s="12">
        <v>38327</v>
      </c>
      <c r="I507" s="13">
        <v>379.28</v>
      </c>
      <c r="J507" s="11">
        <v>0</v>
      </c>
      <c r="K507" s="14">
        <v>379.28</v>
      </c>
      <c r="L507" s="29"/>
    </row>
    <row r="508" spans="1:23" x14ac:dyDescent="0.2">
      <c r="A508" s="12">
        <v>38328</v>
      </c>
      <c r="I508" s="13">
        <v>85.8</v>
      </c>
      <c r="J508" s="11">
        <v>0</v>
      </c>
      <c r="K508" s="14">
        <v>85.8</v>
      </c>
      <c r="L508" s="29"/>
    </row>
    <row r="509" spans="1:23" x14ac:dyDescent="0.2">
      <c r="A509" s="12">
        <v>38329</v>
      </c>
      <c r="I509" s="13">
        <v>27.28</v>
      </c>
      <c r="J509" s="11">
        <v>0</v>
      </c>
      <c r="K509" s="14">
        <v>27.28</v>
      </c>
      <c r="L509" s="29"/>
    </row>
    <row r="510" spans="1:23" x14ac:dyDescent="0.2">
      <c r="A510" s="12">
        <v>38330</v>
      </c>
      <c r="I510" s="13">
        <v>12.76</v>
      </c>
      <c r="J510" s="11">
        <v>0</v>
      </c>
      <c r="K510" s="14">
        <v>12.76</v>
      </c>
      <c r="L510" s="29"/>
    </row>
    <row r="511" spans="1:23" x14ac:dyDescent="0.2">
      <c r="A511" s="12">
        <v>38331</v>
      </c>
      <c r="I511" s="13">
        <v>22.44</v>
      </c>
      <c r="J511" s="11">
        <v>0</v>
      </c>
      <c r="K511" s="14">
        <v>22.44</v>
      </c>
      <c r="L511" s="29"/>
    </row>
    <row r="512" spans="1:23" x14ac:dyDescent="0.2">
      <c r="A512" s="12">
        <v>38332</v>
      </c>
      <c r="I512" s="13">
        <v>105.16</v>
      </c>
      <c r="J512" s="11">
        <v>23.009999999999998</v>
      </c>
      <c r="K512" s="14">
        <v>128.16999999999999</v>
      </c>
      <c r="L512" s="29"/>
    </row>
    <row r="513" spans="1:12" x14ac:dyDescent="0.2">
      <c r="A513" s="12">
        <v>38333</v>
      </c>
      <c r="I513" s="13">
        <v>17.600000000000001</v>
      </c>
      <c r="J513" s="11">
        <v>0</v>
      </c>
      <c r="K513" s="14">
        <v>17.600000000000001</v>
      </c>
      <c r="L513" s="29"/>
    </row>
    <row r="514" spans="1:12" x14ac:dyDescent="0.2">
      <c r="A514" s="12">
        <v>38334</v>
      </c>
      <c r="I514" s="13">
        <v>225.06</v>
      </c>
      <c r="J514" s="11">
        <v>0</v>
      </c>
      <c r="K514" s="14">
        <v>225.06</v>
      </c>
      <c r="L514" s="29"/>
    </row>
    <row r="515" spans="1:12" x14ac:dyDescent="0.2">
      <c r="A515" s="12">
        <v>38335</v>
      </c>
      <c r="I515" s="13">
        <v>87.56</v>
      </c>
      <c r="J515" s="11">
        <v>0</v>
      </c>
      <c r="K515" s="14">
        <v>87.56</v>
      </c>
      <c r="L515" s="29"/>
    </row>
    <row r="516" spans="1:12" x14ac:dyDescent="0.2">
      <c r="A516" s="12">
        <v>38336</v>
      </c>
      <c r="I516" s="13">
        <v>216.92000000000002</v>
      </c>
      <c r="J516" s="11">
        <v>0</v>
      </c>
      <c r="K516" s="14">
        <v>216.92000000000002</v>
      </c>
      <c r="L516" s="29"/>
    </row>
    <row r="517" spans="1:12" x14ac:dyDescent="0.2">
      <c r="A517" s="12">
        <v>38337</v>
      </c>
      <c r="I517" s="13">
        <v>287.76</v>
      </c>
      <c r="J517" s="11">
        <v>0</v>
      </c>
      <c r="K517" s="14">
        <v>287.76</v>
      </c>
      <c r="L517" s="29"/>
    </row>
    <row r="518" spans="1:12" x14ac:dyDescent="0.2">
      <c r="A518" s="12">
        <v>38338</v>
      </c>
      <c r="I518" s="13">
        <v>3.74</v>
      </c>
      <c r="J518" s="11">
        <v>0</v>
      </c>
      <c r="K518" s="14">
        <v>3.74</v>
      </c>
      <c r="L518" s="29"/>
    </row>
    <row r="519" spans="1:12" x14ac:dyDescent="0.2">
      <c r="A519" s="12">
        <v>38339</v>
      </c>
      <c r="I519" s="13">
        <v>225.85199999999998</v>
      </c>
      <c r="J519" s="11">
        <v>0.56640000000000001</v>
      </c>
      <c r="K519" s="14">
        <v>226.41839999999999</v>
      </c>
      <c r="L519" s="29"/>
    </row>
    <row r="520" spans="1:12" x14ac:dyDescent="0.2">
      <c r="A520" s="12">
        <v>38340</v>
      </c>
      <c r="I520" s="13">
        <v>777.2600000000001</v>
      </c>
      <c r="J520" s="11">
        <v>33.629999999999995</v>
      </c>
      <c r="K520" s="14">
        <v>810.89</v>
      </c>
      <c r="L520" s="29"/>
    </row>
    <row r="521" spans="1:12" x14ac:dyDescent="0.2">
      <c r="A521" s="12">
        <v>38341</v>
      </c>
      <c r="I521" s="13">
        <v>227.92000000000002</v>
      </c>
      <c r="J521" s="11">
        <v>0</v>
      </c>
      <c r="K521" s="14">
        <v>227.92000000000002</v>
      </c>
      <c r="L521" s="29"/>
    </row>
    <row r="522" spans="1:12" x14ac:dyDescent="0.2">
      <c r="A522" s="12">
        <v>38342</v>
      </c>
      <c r="I522" s="13">
        <v>1882.144</v>
      </c>
      <c r="J522" s="11">
        <v>228.32999999999998</v>
      </c>
      <c r="K522" s="14">
        <v>2110.4740000000002</v>
      </c>
      <c r="L522" s="29"/>
    </row>
    <row r="523" spans="1:12" x14ac:dyDescent="0.2">
      <c r="A523" s="12">
        <v>38343</v>
      </c>
      <c r="I523" s="13">
        <v>2858.2400000000002</v>
      </c>
      <c r="J523" s="11">
        <v>0</v>
      </c>
      <c r="K523" s="14">
        <v>2858.2400000000002</v>
      </c>
      <c r="L523" s="29"/>
    </row>
    <row r="524" spans="1:12" x14ac:dyDescent="0.2">
      <c r="A524" s="12">
        <v>38344</v>
      </c>
      <c r="I524" s="13">
        <v>300.74</v>
      </c>
      <c r="J524" s="11">
        <v>0</v>
      </c>
      <c r="K524" s="14">
        <v>300.74</v>
      </c>
      <c r="L524" s="29"/>
    </row>
    <row r="525" spans="1:12" x14ac:dyDescent="0.2">
      <c r="A525" s="12">
        <v>38345</v>
      </c>
      <c r="I525" s="13">
        <v>194.04000000000002</v>
      </c>
      <c r="J525" s="11">
        <v>0</v>
      </c>
      <c r="K525" s="14">
        <v>194.04000000000002</v>
      </c>
      <c r="L525" s="29"/>
    </row>
    <row r="526" spans="1:12" x14ac:dyDescent="0.2">
      <c r="A526" s="12">
        <v>38346</v>
      </c>
      <c r="I526" s="13">
        <v>70.84</v>
      </c>
      <c r="J526" s="11">
        <v>0</v>
      </c>
      <c r="K526" s="14">
        <v>70.84</v>
      </c>
      <c r="L526" s="29"/>
    </row>
    <row r="527" spans="1:12" x14ac:dyDescent="0.2">
      <c r="A527" s="12">
        <v>38347</v>
      </c>
      <c r="I527" s="13">
        <v>956.20799999999997</v>
      </c>
      <c r="J527" s="11">
        <v>237.18</v>
      </c>
      <c r="K527" s="14">
        <v>1193.3879999999999</v>
      </c>
      <c r="L527" s="29"/>
    </row>
    <row r="528" spans="1:12" x14ac:dyDescent="0.2">
      <c r="A528" s="12">
        <v>38348</v>
      </c>
      <c r="I528" s="13">
        <v>1390.752</v>
      </c>
      <c r="J528" s="11">
        <v>135.10999999999999</v>
      </c>
      <c r="K528" s="14">
        <v>1525.8619999999999</v>
      </c>
      <c r="L528" s="29"/>
    </row>
    <row r="529" spans="1:12" x14ac:dyDescent="0.2">
      <c r="A529" s="12">
        <v>38349</v>
      </c>
      <c r="I529" s="13">
        <v>603.59199999999998</v>
      </c>
      <c r="J529" s="11">
        <v>0</v>
      </c>
      <c r="K529" s="14">
        <v>603.59199999999998</v>
      </c>
      <c r="L529" s="29"/>
    </row>
    <row r="530" spans="1:12" x14ac:dyDescent="0.2">
      <c r="A530" s="12">
        <v>38350</v>
      </c>
      <c r="I530" s="13">
        <v>160.16</v>
      </c>
      <c r="J530" s="11">
        <v>0</v>
      </c>
      <c r="K530" s="14">
        <v>160.16</v>
      </c>
      <c r="L530" s="29"/>
    </row>
    <row r="531" spans="1:12" x14ac:dyDescent="0.2">
      <c r="A531" s="12">
        <v>38351</v>
      </c>
      <c r="I531" s="13">
        <v>774.31200000000001</v>
      </c>
      <c r="J531" s="11">
        <v>0</v>
      </c>
      <c r="K531" s="14">
        <v>774.31200000000001</v>
      </c>
      <c r="L531" s="29"/>
    </row>
    <row r="532" spans="1:12" x14ac:dyDescent="0.2">
      <c r="A532" s="12">
        <v>38353</v>
      </c>
      <c r="I532" s="13">
        <v>366.08000000000004</v>
      </c>
      <c r="J532" s="11">
        <v>0</v>
      </c>
      <c r="K532" s="14">
        <v>366.08000000000004</v>
      </c>
      <c r="L532" s="29"/>
    </row>
    <row r="533" spans="1:12" x14ac:dyDescent="0.2">
      <c r="A533" s="12">
        <v>38354</v>
      </c>
      <c r="I533" s="13">
        <v>1095.5999999999999</v>
      </c>
      <c r="J533" s="11">
        <v>271.39999999999998</v>
      </c>
      <c r="K533" s="14">
        <v>1367</v>
      </c>
      <c r="L533" s="29"/>
    </row>
    <row r="534" spans="1:12" x14ac:dyDescent="0.2">
      <c r="A534" s="12">
        <v>38355</v>
      </c>
      <c r="I534" s="13">
        <v>36.08</v>
      </c>
      <c r="J534" s="11">
        <v>0</v>
      </c>
      <c r="K534" s="14">
        <v>36.08</v>
      </c>
      <c r="L534" s="29"/>
    </row>
    <row r="535" spans="1:12" x14ac:dyDescent="0.2">
      <c r="A535" s="12">
        <v>38356</v>
      </c>
      <c r="I535" s="13">
        <v>5581.268</v>
      </c>
      <c r="J535" s="11">
        <v>834.85</v>
      </c>
      <c r="K535" s="14">
        <v>6416.1180000000004</v>
      </c>
      <c r="L535" s="29"/>
    </row>
    <row r="536" spans="1:12" x14ac:dyDescent="0.2">
      <c r="A536" s="12">
        <v>38357</v>
      </c>
      <c r="I536" s="13">
        <v>1459.568</v>
      </c>
      <c r="J536" s="11">
        <v>160.47999999999999</v>
      </c>
      <c r="K536" s="14">
        <v>1620.048</v>
      </c>
      <c r="L536" s="29"/>
    </row>
    <row r="537" spans="1:12" x14ac:dyDescent="0.2">
      <c r="A537" s="12">
        <v>38358</v>
      </c>
      <c r="I537" s="13">
        <v>5896.0000000000009</v>
      </c>
      <c r="J537" s="11">
        <v>1433.7</v>
      </c>
      <c r="K537" s="14">
        <v>7329.7</v>
      </c>
      <c r="L537" s="29"/>
    </row>
    <row r="538" spans="1:12" x14ac:dyDescent="0.2">
      <c r="A538" s="12">
        <v>38359</v>
      </c>
      <c r="I538" s="13">
        <v>8523.9439999999995</v>
      </c>
      <c r="J538" s="11">
        <v>828.36</v>
      </c>
      <c r="K538" s="14">
        <v>9352.3039999999983</v>
      </c>
      <c r="L538" s="29"/>
    </row>
    <row r="539" spans="1:12" x14ac:dyDescent="0.2">
      <c r="A539" s="12">
        <v>38360</v>
      </c>
      <c r="I539" s="13">
        <v>1202.08</v>
      </c>
      <c r="J539" s="11">
        <v>85.55</v>
      </c>
      <c r="K539" s="14">
        <v>1287.6299999999999</v>
      </c>
      <c r="L539" s="29"/>
    </row>
    <row r="540" spans="1:12" x14ac:dyDescent="0.2">
      <c r="A540" s="12">
        <v>38361</v>
      </c>
      <c r="I540" s="13">
        <v>767.8</v>
      </c>
      <c r="J540" s="11">
        <v>0</v>
      </c>
      <c r="K540" s="14">
        <v>767.8</v>
      </c>
      <c r="L540" s="29"/>
    </row>
    <row r="541" spans="1:12" x14ac:dyDescent="0.2">
      <c r="A541" s="12">
        <v>38362</v>
      </c>
      <c r="I541" s="13">
        <v>3176.7999999999997</v>
      </c>
      <c r="J541" s="11">
        <v>105.60999999999999</v>
      </c>
      <c r="K541" s="14">
        <v>3282.4099999999994</v>
      </c>
      <c r="L541" s="29"/>
    </row>
    <row r="542" spans="1:12" x14ac:dyDescent="0.2">
      <c r="A542" s="12">
        <v>38363</v>
      </c>
      <c r="I542" s="13">
        <v>553.08000000000004</v>
      </c>
      <c r="J542" s="11">
        <v>0</v>
      </c>
      <c r="K542" s="14">
        <v>553.08000000000004</v>
      </c>
      <c r="L542" s="29"/>
    </row>
    <row r="543" spans="1:12" x14ac:dyDescent="0.2">
      <c r="A543" s="12">
        <v>38364</v>
      </c>
      <c r="I543" s="13">
        <v>357.28000000000003</v>
      </c>
      <c r="J543" s="11">
        <v>5.8999999999999995</v>
      </c>
      <c r="K543" s="14">
        <v>363.18</v>
      </c>
      <c r="L543" s="29"/>
    </row>
    <row r="544" spans="1:12" x14ac:dyDescent="0.2">
      <c r="A544" s="12">
        <v>38365</v>
      </c>
      <c r="I544" s="13">
        <v>1474.704</v>
      </c>
      <c r="J544" s="11">
        <v>211.80999999999997</v>
      </c>
      <c r="K544" s="14">
        <v>1686.5139999999999</v>
      </c>
      <c r="L544" s="29"/>
    </row>
    <row r="545" spans="1:12" x14ac:dyDescent="0.2">
      <c r="A545" s="12">
        <v>38366</v>
      </c>
      <c r="I545" s="13">
        <v>587.88400000000001</v>
      </c>
      <c r="J545" s="11">
        <v>44.25</v>
      </c>
      <c r="K545" s="14">
        <v>632.13400000000001</v>
      </c>
      <c r="L545" s="29"/>
    </row>
    <row r="546" spans="1:12" x14ac:dyDescent="0.2">
      <c r="A546" s="12">
        <v>38367</v>
      </c>
      <c r="I546" s="13">
        <v>220</v>
      </c>
      <c r="J546" s="11">
        <v>0</v>
      </c>
      <c r="K546" s="14">
        <v>220</v>
      </c>
      <c r="L546" s="29"/>
    </row>
    <row r="547" spans="1:12" x14ac:dyDescent="0.2">
      <c r="A547" s="12">
        <v>38368</v>
      </c>
      <c r="I547" s="13">
        <v>176</v>
      </c>
      <c r="J547" s="11">
        <v>0</v>
      </c>
      <c r="K547" s="14">
        <v>176</v>
      </c>
      <c r="L547" s="29"/>
    </row>
    <row r="548" spans="1:12" x14ac:dyDescent="0.2">
      <c r="A548" s="12">
        <v>38369</v>
      </c>
      <c r="I548" s="13">
        <v>179.52</v>
      </c>
      <c r="J548" s="11">
        <v>0</v>
      </c>
      <c r="K548" s="14">
        <v>179.52</v>
      </c>
      <c r="L548" s="29"/>
    </row>
    <row r="549" spans="1:12" x14ac:dyDescent="0.2">
      <c r="A549" s="12">
        <v>38370</v>
      </c>
      <c r="I549" s="13">
        <v>233.42</v>
      </c>
      <c r="J549" s="11">
        <v>0</v>
      </c>
      <c r="K549" s="14">
        <v>233.42</v>
      </c>
      <c r="L549" s="29"/>
    </row>
    <row r="550" spans="1:12" x14ac:dyDescent="0.2">
      <c r="A550" s="12">
        <v>38371</v>
      </c>
      <c r="I550" s="13">
        <v>1424.72</v>
      </c>
      <c r="J550" s="11">
        <v>300.90000000000003</v>
      </c>
      <c r="K550" s="14">
        <v>1725.6200000000001</v>
      </c>
      <c r="L550" s="29"/>
    </row>
    <row r="551" spans="1:12" x14ac:dyDescent="0.2">
      <c r="A551" s="12">
        <v>38372</v>
      </c>
      <c r="I551" s="13">
        <v>2756.5120000000002</v>
      </c>
      <c r="J551" s="11">
        <v>20.65</v>
      </c>
      <c r="K551" s="14">
        <v>2777.1619999999998</v>
      </c>
      <c r="L551" s="29"/>
    </row>
    <row r="552" spans="1:12" x14ac:dyDescent="0.2">
      <c r="A552" s="12">
        <v>38373</v>
      </c>
      <c r="I552" s="13">
        <v>9377.0600000000013</v>
      </c>
      <c r="J552" s="11">
        <v>1205.3699999999999</v>
      </c>
      <c r="K552" s="14">
        <v>10582.429999999998</v>
      </c>
      <c r="L552" s="29"/>
    </row>
    <row r="553" spans="1:12" x14ac:dyDescent="0.2">
      <c r="A553" s="12">
        <v>38374</v>
      </c>
      <c r="I553" s="13">
        <v>3483.48</v>
      </c>
      <c r="J553" s="11">
        <v>571.70999999999992</v>
      </c>
      <c r="K553" s="14">
        <v>4055.19</v>
      </c>
      <c r="L553" s="29"/>
    </row>
    <row r="554" spans="1:12" x14ac:dyDescent="0.2">
      <c r="A554" s="12">
        <v>38375</v>
      </c>
      <c r="I554" s="13">
        <v>12158.080000000002</v>
      </c>
      <c r="J554" s="11">
        <v>1463.1999999999994</v>
      </c>
      <c r="K554" s="14">
        <v>13621.279999999999</v>
      </c>
      <c r="L554" s="29"/>
    </row>
    <row r="555" spans="1:12" x14ac:dyDescent="0.2">
      <c r="A555" s="12">
        <v>38376</v>
      </c>
      <c r="I555" s="13">
        <v>852.72</v>
      </c>
      <c r="J555" s="11">
        <v>0</v>
      </c>
      <c r="K555" s="14">
        <v>852.72</v>
      </c>
      <c r="L555" s="29"/>
    </row>
    <row r="556" spans="1:12" x14ac:dyDescent="0.2">
      <c r="A556" s="12">
        <v>38377</v>
      </c>
      <c r="I556" s="13">
        <v>190.96</v>
      </c>
      <c r="J556" s="11">
        <v>0</v>
      </c>
      <c r="K556" s="14">
        <v>190.96</v>
      </c>
      <c r="L556" s="29"/>
    </row>
    <row r="557" spans="1:12" x14ac:dyDescent="0.2">
      <c r="A557" s="12">
        <v>38378</v>
      </c>
      <c r="I557" s="13">
        <v>406.12</v>
      </c>
      <c r="J557" s="11">
        <v>4.72</v>
      </c>
      <c r="K557" s="14">
        <v>410.84000000000003</v>
      </c>
      <c r="L557" s="29"/>
    </row>
    <row r="558" spans="1:12" x14ac:dyDescent="0.2">
      <c r="A558" s="12">
        <v>38379</v>
      </c>
      <c r="I558" s="13">
        <v>2409</v>
      </c>
      <c r="J558" s="11">
        <v>688.23500000000001</v>
      </c>
      <c r="K558" s="14">
        <v>3097.2349999999997</v>
      </c>
      <c r="L558" s="29"/>
    </row>
    <row r="559" spans="1:12" x14ac:dyDescent="0.2">
      <c r="A559" s="12">
        <v>38380</v>
      </c>
      <c r="I559" s="13">
        <v>4689.9599999999991</v>
      </c>
      <c r="J559" s="11">
        <v>450.76</v>
      </c>
      <c r="K559" s="14">
        <v>5140.72</v>
      </c>
      <c r="L559" s="29"/>
    </row>
    <row r="560" spans="1:12" x14ac:dyDescent="0.2">
      <c r="A560" s="12">
        <v>38381</v>
      </c>
      <c r="I560" s="13">
        <v>737.88</v>
      </c>
      <c r="J560" s="11">
        <v>0</v>
      </c>
      <c r="K560" s="14">
        <v>737.88</v>
      </c>
      <c r="L560" s="29"/>
    </row>
    <row r="561" spans="1:12" x14ac:dyDescent="0.2">
      <c r="A561" s="12">
        <v>38382</v>
      </c>
      <c r="I561" s="13">
        <v>225.28</v>
      </c>
      <c r="J561" s="11">
        <v>0</v>
      </c>
      <c r="K561" s="14">
        <v>225.28</v>
      </c>
      <c r="L561" s="29"/>
    </row>
    <row r="562" spans="1:12" x14ac:dyDescent="0.2">
      <c r="A562" s="12">
        <v>38383</v>
      </c>
      <c r="I562" s="13">
        <v>972.84000000000015</v>
      </c>
      <c r="J562" s="11">
        <v>0</v>
      </c>
      <c r="K562" s="14">
        <v>972.84000000000015</v>
      </c>
      <c r="L562" s="29"/>
    </row>
    <row r="563" spans="1:12" x14ac:dyDescent="0.2">
      <c r="A563" s="12">
        <v>38384</v>
      </c>
      <c r="I563" s="13">
        <v>138.38</v>
      </c>
      <c r="J563" s="11">
        <v>0</v>
      </c>
      <c r="K563" s="14">
        <v>138.38</v>
      </c>
      <c r="L563" s="29"/>
    </row>
    <row r="564" spans="1:12" x14ac:dyDescent="0.2">
      <c r="A564" s="12">
        <v>38385</v>
      </c>
      <c r="I564" s="13">
        <v>122.76</v>
      </c>
      <c r="J564" s="11">
        <v>0</v>
      </c>
      <c r="K564" s="14">
        <v>122.76</v>
      </c>
      <c r="L564" s="29"/>
    </row>
    <row r="565" spans="1:12" x14ac:dyDescent="0.2">
      <c r="A565" s="12">
        <v>38386</v>
      </c>
      <c r="I565" s="13">
        <v>23.32</v>
      </c>
      <c r="J565" s="11">
        <v>0</v>
      </c>
      <c r="K565" s="14">
        <v>23.32</v>
      </c>
      <c r="L565" s="29"/>
    </row>
    <row r="566" spans="1:12" x14ac:dyDescent="0.2">
      <c r="A566" s="12">
        <v>38387</v>
      </c>
      <c r="I566" s="13">
        <v>535.48</v>
      </c>
      <c r="J566" s="11">
        <v>0</v>
      </c>
      <c r="K566" s="14">
        <v>535.48</v>
      </c>
      <c r="L566" s="29"/>
    </row>
    <row r="567" spans="1:12" x14ac:dyDescent="0.2">
      <c r="A567" s="12">
        <v>38388</v>
      </c>
      <c r="I567" s="13">
        <v>686.4</v>
      </c>
      <c r="J567" s="11">
        <v>0</v>
      </c>
      <c r="K567" s="14">
        <v>686.4</v>
      </c>
      <c r="L567" s="29"/>
    </row>
    <row r="568" spans="1:12" x14ac:dyDescent="0.2">
      <c r="A568" s="12">
        <v>38389</v>
      </c>
      <c r="I568" s="13">
        <v>518.32000000000005</v>
      </c>
      <c r="J568" s="11">
        <v>0</v>
      </c>
      <c r="K568" s="14">
        <v>518.32000000000005</v>
      </c>
      <c r="L568" s="29"/>
    </row>
    <row r="569" spans="1:12" x14ac:dyDescent="0.2">
      <c r="A569" s="12">
        <v>38390</v>
      </c>
      <c r="I569" s="13">
        <v>156.19999999999999</v>
      </c>
      <c r="J569" s="11">
        <v>0</v>
      </c>
      <c r="K569" s="14">
        <v>156.19999999999999</v>
      </c>
      <c r="L569" s="29"/>
    </row>
    <row r="570" spans="1:12" x14ac:dyDescent="0.2">
      <c r="A570" s="12">
        <v>38391</v>
      </c>
      <c r="I570" s="13">
        <v>155.32</v>
      </c>
      <c r="J570" s="11">
        <v>0</v>
      </c>
      <c r="K570" s="14">
        <v>155.32</v>
      </c>
      <c r="L570" s="29"/>
    </row>
    <row r="571" spans="1:12" x14ac:dyDescent="0.2">
      <c r="A571" s="12">
        <v>38392</v>
      </c>
      <c r="I571" s="13">
        <v>1296.944</v>
      </c>
      <c r="J571" s="11">
        <v>76.699999999999989</v>
      </c>
      <c r="K571" s="14">
        <v>1373.6440000000002</v>
      </c>
      <c r="L571" s="29"/>
    </row>
    <row r="572" spans="1:12" x14ac:dyDescent="0.2">
      <c r="A572" s="12">
        <v>38393</v>
      </c>
      <c r="I572" s="13">
        <v>4999.72</v>
      </c>
      <c r="J572" s="11">
        <v>564.04</v>
      </c>
      <c r="K572" s="14">
        <v>5563.76</v>
      </c>
      <c r="L572" s="29"/>
    </row>
    <row r="573" spans="1:12" x14ac:dyDescent="0.2">
      <c r="A573" s="12">
        <v>38394</v>
      </c>
      <c r="I573" s="13">
        <v>764.72</v>
      </c>
      <c r="J573" s="11">
        <v>0</v>
      </c>
      <c r="K573" s="14">
        <v>764.72</v>
      </c>
      <c r="L573" s="29"/>
    </row>
    <row r="574" spans="1:12" x14ac:dyDescent="0.2">
      <c r="A574" s="12">
        <v>38395</v>
      </c>
      <c r="I574" s="13">
        <v>881.1</v>
      </c>
      <c r="J574" s="11">
        <v>0</v>
      </c>
      <c r="K574" s="14">
        <v>881.1</v>
      </c>
      <c r="L574" s="29"/>
    </row>
    <row r="575" spans="1:12" x14ac:dyDescent="0.2">
      <c r="A575" s="12">
        <v>38396</v>
      </c>
      <c r="I575" s="13">
        <v>337.48</v>
      </c>
      <c r="J575" s="11">
        <v>0</v>
      </c>
      <c r="K575" s="14">
        <v>337.48</v>
      </c>
      <c r="L575" s="29"/>
    </row>
    <row r="576" spans="1:12" x14ac:dyDescent="0.2">
      <c r="A576" s="12">
        <v>38397</v>
      </c>
      <c r="I576" s="13">
        <v>556.16000000000008</v>
      </c>
      <c r="J576" s="11">
        <v>30.09</v>
      </c>
      <c r="K576" s="14">
        <v>586.25</v>
      </c>
      <c r="L576" s="29"/>
    </row>
    <row r="577" spans="1:12" x14ac:dyDescent="0.2">
      <c r="A577" s="12">
        <v>38398</v>
      </c>
      <c r="I577" s="13">
        <v>104.28</v>
      </c>
      <c r="J577" s="11">
        <v>20.65</v>
      </c>
      <c r="K577" s="14">
        <v>124.92999999999999</v>
      </c>
      <c r="L577" s="29"/>
    </row>
    <row r="578" spans="1:12" x14ac:dyDescent="0.2">
      <c r="A578" s="12">
        <v>38399</v>
      </c>
      <c r="I578" s="13">
        <v>34.760000000000005</v>
      </c>
      <c r="J578" s="11">
        <v>0</v>
      </c>
      <c r="K578" s="14">
        <v>34.760000000000005</v>
      </c>
      <c r="L578" s="29"/>
    </row>
    <row r="579" spans="1:12" x14ac:dyDescent="0.2">
      <c r="A579" s="12">
        <v>38400</v>
      </c>
      <c r="I579" s="13">
        <v>1054.68</v>
      </c>
      <c r="J579" s="11">
        <v>157.53</v>
      </c>
      <c r="K579" s="14">
        <v>1212.21</v>
      </c>
      <c r="L579" s="29"/>
    </row>
    <row r="580" spans="1:12" x14ac:dyDescent="0.2">
      <c r="A580" s="12">
        <v>38401</v>
      </c>
      <c r="I580" s="13">
        <v>306.68</v>
      </c>
      <c r="J580" s="11">
        <v>21.24</v>
      </c>
      <c r="K580" s="14">
        <v>327.92</v>
      </c>
      <c r="L580" s="29"/>
    </row>
    <row r="581" spans="1:12" x14ac:dyDescent="0.2">
      <c r="A581" s="12">
        <v>38402</v>
      </c>
      <c r="I581" s="13">
        <v>162.80000000000001</v>
      </c>
      <c r="J581" s="11">
        <v>0</v>
      </c>
      <c r="K581" s="14">
        <v>162.80000000000001</v>
      </c>
      <c r="L581" s="29"/>
    </row>
    <row r="582" spans="1:12" x14ac:dyDescent="0.2">
      <c r="A582" s="12">
        <v>38403</v>
      </c>
      <c r="I582" s="13">
        <v>161.04</v>
      </c>
      <c r="J582" s="11">
        <v>0</v>
      </c>
      <c r="K582" s="14">
        <v>161.04</v>
      </c>
      <c r="L582" s="29"/>
    </row>
    <row r="583" spans="1:12" x14ac:dyDescent="0.2">
      <c r="A583" s="12">
        <v>38404</v>
      </c>
      <c r="I583" s="13">
        <v>11678.92</v>
      </c>
      <c r="J583" s="11">
        <v>2624.91</v>
      </c>
      <c r="K583" s="14">
        <v>14303.83</v>
      </c>
      <c r="L583" s="29"/>
    </row>
    <row r="584" spans="1:12" x14ac:dyDescent="0.2">
      <c r="A584" s="12">
        <v>38405</v>
      </c>
      <c r="I584" s="13">
        <v>465.08</v>
      </c>
      <c r="J584" s="11">
        <v>0</v>
      </c>
      <c r="K584" s="14">
        <v>465.08</v>
      </c>
      <c r="L584" s="29"/>
    </row>
    <row r="585" spans="1:12" x14ac:dyDescent="0.2">
      <c r="A585" s="12">
        <v>38406</v>
      </c>
      <c r="I585" s="13">
        <v>1689.6000000000001</v>
      </c>
      <c r="J585" s="11">
        <v>66.67</v>
      </c>
      <c r="K585" s="14">
        <v>1756.2700000000002</v>
      </c>
      <c r="L585" s="29"/>
    </row>
    <row r="586" spans="1:12" x14ac:dyDescent="0.2">
      <c r="A586" s="12">
        <v>38407</v>
      </c>
      <c r="I586" s="13">
        <v>572.88</v>
      </c>
      <c r="J586" s="11">
        <v>0</v>
      </c>
      <c r="K586" s="14">
        <v>572.88</v>
      </c>
      <c r="L586" s="29"/>
    </row>
    <row r="587" spans="1:12" x14ac:dyDescent="0.2">
      <c r="A587" s="12">
        <v>38408</v>
      </c>
      <c r="I587" s="13">
        <v>124.74000000000001</v>
      </c>
      <c r="J587" s="11">
        <v>0</v>
      </c>
      <c r="K587" s="14">
        <v>124.74000000000001</v>
      </c>
      <c r="L587" s="29"/>
    </row>
    <row r="588" spans="1:12" x14ac:dyDescent="0.2">
      <c r="A588" s="12">
        <v>38409</v>
      </c>
      <c r="I588" s="13">
        <v>3739.1200000000003</v>
      </c>
      <c r="J588" s="11">
        <v>582.32999999999993</v>
      </c>
      <c r="K588" s="14">
        <v>4321.4500000000007</v>
      </c>
      <c r="L588" s="29"/>
    </row>
    <row r="589" spans="1:12" x14ac:dyDescent="0.2">
      <c r="A589" s="12">
        <v>38410</v>
      </c>
      <c r="I589" s="13">
        <v>402.59999999999997</v>
      </c>
      <c r="J589" s="11">
        <v>11.799999999999999</v>
      </c>
      <c r="K589" s="14">
        <v>414.4</v>
      </c>
      <c r="L589" s="29"/>
    </row>
    <row r="590" spans="1:12" x14ac:dyDescent="0.2">
      <c r="A590" s="12">
        <v>38411</v>
      </c>
      <c r="I590" s="13">
        <v>622.6</v>
      </c>
      <c r="J590" s="11">
        <v>64.899999999999991</v>
      </c>
      <c r="K590" s="14">
        <v>687.5</v>
      </c>
      <c r="L590" s="29"/>
    </row>
    <row r="591" spans="1:12" x14ac:dyDescent="0.2">
      <c r="A591" s="12">
        <v>38412</v>
      </c>
      <c r="I591" s="13">
        <v>4918.1440000000002</v>
      </c>
      <c r="J591" s="11">
        <v>361.67</v>
      </c>
      <c r="K591" s="14">
        <v>5279.8140000000003</v>
      </c>
      <c r="L591" s="29"/>
    </row>
    <row r="592" spans="1:12" x14ac:dyDescent="0.2">
      <c r="A592" s="12">
        <v>38413</v>
      </c>
      <c r="I592" s="13">
        <v>1254.4399999999998</v>
      </c>
      <c r="J592" s="11">
        <v>0</v>
      </c>
      <c r="K592" s="14">
        <v>1254.4399999999998</v>
      </c>
      <c r="L592" s="29"/>
    </row>
    <row r="593" spans="1:12" x14ac:dyDescent="0.2">
      <c r="A593" s="12">
        <v>38414</v>
      </c>
      <c r="I593" s="13">
        <v>201.52000000000004</v>
      </c>
      <c r="J593" s="11">
        <v>0</v>
      </c>
      <c r="K593" s="14">
        <v>201.52000000000004</v>
      </c>
      <c r="L593" s="29"/>
    </row>
    <row r="594" spans="1:12" x14ac:dyDescent="0.2">
      <c r="A594" s="12">
        <v>38415</v>
      </c>
      <c r="I594" s="13">
        <v>179.74</v>
      </c>
      <c r="J594" s="11">
        <v>0</v>
      </c>
      <c r="K594" s="14">
        <v>179.74</v>
      </c>
      <c r="L594" s="29"/>
    </row>
    <row r="595" spans="1:12" x14ac:dyDescent="0.2">
      <c r="A595" s="12">
        <v>38416</v>
      </c>
      <c r="I595" s="13">
        <v>535.04000000000008</v>
      </c>
      <c r="J595" s="11">
        <v>0</v>
      </c>
      <c r="K595" s="14">
        <v>535.04000000000008</v>
      </c>
      <c r="L595" s="29"/>
    </row>
    <row r="596" spans="1:12" x14ac:dyDescent="0.2">
      <c r="A596" s="12">
        <v>38417</v>
      </c>
      <c r="I596" s="13">
        <v>127.16</v>
      </c>
      <c r="J596" s="11">
        <v>0</v>
      </c>
      <c r="K596" s="14">
        <v>127.16</v>
      </c>
      <c r="L596" s="29"/>
    </row>
    <row r="597" spans="1:12" x14ac:dyDescent="0.2">
      <c r="A597" s="12">
        <v>38418</v>
      </c>
      <c r="I597" s="13">
        <v>94.16</v>
      </c>
      <c r="J597" s="11">
        <v>0</v>
      </c>
      <c r="K597" s="14">
        <v>94.16</v>
      </c>
      <c r="L597" s="29"/>
    </row>
    <row r="598" spans="1:12" x14ac:dyDescent="0.2">
      <c r="A598" s="12">
        <v>38419</v>
      </c>
      <c r="I598" s="13">
        <v>424.6</v>
      </c>
      <c r="J598" s="11">
        <v>0</v>
      </c>
      <c r="K598" s="14">
        <v>424.6</v>
      </c>
      <c r="L598" s="29"/>
    </row>
    <row r="599" spans="1:12" x14ac:dyDescent="0.2">
      <c r="A599" s="12">
        <v>38420</v>
      </c>
      <c r="I599" s="13">
        <v>89.320000000000007</v>
      </c>
      <c r="J599" s="11">
        <v>0</v>
      </c>
      <c r="K599" s="14">
        <v>89.320000000000007</v>
      </c>
      <c r="L599" s="29"/>
    </row>
    <row r="600" spans="1:12" x14ac:dyDescent="0.2">
      <c r="A600" s="12">
        <v>38421</v>
      </c>
      <c r="I600" s="13">
        <v>79.2</v>
      </c>
      <c r="J600" s="11">
        <v>0</v>
      </c>
      <c r="K600" s="14">
        <v>79.2</v>
      </c>
      <c r="L600" s="29"/>
    </row>
    <row r="601" spans="1:12" x14ac:dyDescent="0.2">
      <c r="A601" s="12">
        <v>38422</v>
      </c>
      <c r="I601" s="13">
        <v>3363.5800000000004</v>
      </c>
      <c r="J601" s="11">
        <v>869.07</v>
      </c>
      <c r="K601" s="14">
        <v>4232.6499999999996</v>
      </c>
      <c r="L601" s="29"/>
    </row>
    <row r="602" spans="1:12" x14ac:dyDescent="0.2">
      <c r="A602" s="12">
        <v>38423</v>
      </c>
      <c r="I602" s="13">
        <v>3053.6</v>
      </c>
      <c r="J602" s="11">
        <v>308.57</v>
      </c>
      <c r="K602" s="14">
        <v>3362.1699999999996</v>
      </c>
      <c r="L602" s="29"/>
    </row>
    <row r="603" spans="1:12" x14ac:dyDescent="0.2">
      <c r="A603" s="12">
        <v>38424</v>
      </c>
      <c r="I603" s="13">
        <v>1069.6400000000001</v>
      </c>
      <c r="J603" s="11">
        <v>0</v>
      </c>
      <c r="K603" s="14">
        <v>1069.6400000000001</v>
      </c>
      <c r="L603" s="29"/>
    </row>
    <row r="604" spans="1:12" x14ac:dyDescent="0.2">
      <c r="A604" s="12">
        <v>38425</v>
      </c>
      <c r="I604" s="13">
        <v>79.2</v>
      </c>
      <c r="J604" s="11">
        <v>0</v>
      </c>
      <c r="K604" s="14">
        <v>79.2</v>
      </c>
      <c r="L604" s="29"/>
    </row>
    <row r="605" spans="1:12" x14ac:dyDescent="0.2">
      <c r="A605" s="12">
        <v>38426</v>
      </c>
      <c r="I605" s="13">
        <v>159.28</v>
      </c>
      <c r="J605" s="11">
        <v>0</v>
      </c>
      <c r="K605" s="14">
        <v>159.28</v>
      </c>
      <c r="L605" s="29"/>
    </row>
    <row r="606" spans="1:12" x14ac:dyDescent="0.2">
      <c r="A606" s="12">
        <v>38427</v>
      </c>
      <c r="I606" s="13">
        <v>388.08</v>
      </c>
      <c r="J606" s="11">
        <v>0</v>
      </c>
      <c r="K606" s="14">
        <v>388.08</v>
      </c>
      <c r="L606" s="29"/>
    </row>
    <row r="607" spans="1:12" x14ac:dyDescent="0.2">
      <c r="A607" s="12">
        <v>38428</v>
      </c>
      <c r="I607" s="13">
        <v>471.24</v>
      </c>
      <c r="J607" s="11">
        <v>17.7</v>
      </c>
      <c r="K607" s="14">
        <v>488.93999999999994</v>
      </c>
      <c r="L607" s="29"/>
    </row>
    <row r="608" spans="1:12" x14ac:dyDescent="0.2">
      <c r="A608" s="12">
        <v>38429</v>
      </c>
      <c r="I608" s="13">
        <v>2632.96</v>
      </c>
      <c r="J608" s="11">
        <v>442.49999999999994</v>
      </c>
      <c r="K608" s="14">
        <v>3075.46</v>
      </c>
      <c r="L608" s="29"/>
    </row>
    <row r="609" spans="1:12" x14ac:dyDescent="0.2">
      <c r="A609" s="12">
        <v>38430</v>
      </c>
      <c r="I609" s="13">
        <v>2416.48</v>
      </c>
      <c r="J609" s="11">
        <v>0</v>
      </c>
      <c r="K609" s="14">
        <v>2416.48</v>
      </c>
      <c r="L609" s="29"/>
    </row>
    <row r="610" spans="1:12" x14ac:dyDescent="0.2">
      <c r="A610" s="12">
        <v>38431</v>
      </c>
      <c r="I610" s="13">
        <v>185.68</v>
      </c>
      <c r="J610" s="11">
        <v>30.089999999999996</v>
      </c>
      <c r="K610" s="14">
        <v>215.76999999999998</v>
      </c>
      <c r="L610" s="29"/>
    </row>
    <row r="611" spans="1:12" x14ac:dyDescent="0.2">
      <c r="A611" s="12">
        <v>38432</v>
      </c>
      <c r="I611" s="13">
        <v>128.04000000000002</v>
      </c>
      <c r="J611" s="11">
        <v>0</v>
      </c>
      <c r="K611" s="14">
        <v>128.04000000000002</v>
      </c>
      <c r="L611" s="29"/>
    </row>
    <row r="612" spans="1:12" x14ac:dyDescent="0.2">
      <c r="A612" s="12">
        <v>38433</v>
      </c>
      <c r="I612" s="13">
        <v>606.1</v>
      </c>
      <c r="J612" s="11">
        <v>0</v>
      </c>
      <c r="K612" s="14">
        <v>606.1</v>
      </c>
      <c r="L612" s="29"/>
    </row>
    <row r="613" spans="1:12" x14ac:dyDescent="0.2">
      <c r="A613" s="12">
        <v>38434</v>
      </c>
      <c r="I613" s="13">
        <v>550.88</v>
      </c>
      <c r="J613" s="11">
        <v>0</v>
      </c>
      <c r="K613" s="14">
        <v>550.88</v>
      </c>
      <c r="L613" s="29"/>
    </row>
    <row r="614" spans="1:12" x14ac:dyDescent="0.2">
      <c r="A614" s="12">
        <v>38435</v>
      </c>
      <c r="I614" s="13">
        <v>142.56</v>
      </c>
      <c r="J614" s="11">
        <v>0</v>
      </c>
      <c r="K614" s="14">
        <v>142.56</v>
      </c>
      <c r="L614" s="29"/>
    </row>
    <row r="615" spans="1:12" x14ac:dyDescent="0.2">
      <c r="A615" s="12">
        <v>38436</v>
      </c>
      <c r="I615" s="13">
        <v>430.76</v>
      </c>
      <c r="J615" s="11">
        <v>0</v>
      </c>
      <c r="K615" s="14">
        <v>430.76</v>
      </c>
      <c r="L615" s="29"/>
    </row>
    <row r="616" spans="1:12" x14ac:dyDescent="0.2">
      <c r="A616" s="12">
        <v>38437</v>
      </c>
      <c r="I616" s="13">
        <v>104.28</v>
      </c>
      <c r="J616" s="11">
        <v>0</v>
      </c>
      <c r="K616" s="14">
        <v>104.28</v>
      </c>
      <c r="L616" s="29"/>
    </row>
    <row r="617" spans="1:12" x14ac:dyDescent="0.2">
      <c r="A617" s="12">
        <v>38438</v>
      </c>
      <c r="I617" s="13">
        <v>320.76</v>
      </c>
      <c r="J617" s="11">
        <v>0</v>
      </c>
      <c r="K617" s="14">
        <v>320.76</v>
      </c>
      <c r="L617" s="29"/>
    </row>
    <row r="618" spans="1:12" x14ac:dyDescent="0.2">
      <c r="A618" s="12">
        <v>38439</v>
      </c>
      <c r="I618" s="13">
        <v>417.56</v>
      </c>
      <c r="J618" s="11">
        <v>0</v>
      </c>
      <c r="K618" s="14">
        <v>417.56</v>
      </c>
      <c r="L618" s="29"/>
    </row>
    <row r="619" spans="1:12" x14ac:dyDescent="0.2">
      <c r="A619" s="12">
        <v>38441</v>
      </c>
      <c r="I619" s="13">
        <v>120.56</v>
      </c>
      <c r="J619" s="11">
        <v>0</v>
      </c>
      <c r="K619" s="14">
        <v>120.56</v>
      </c>
      <c r="L619" s="29"/>
    </row>
    <row r="620" spans="1:12" x14ac:dyDescent="0.2">
      <c r="A620" s="12">
        <v>38442</v>
      </c>
      <c r="I620" s="13">
        <v>4.4000000000000004</v>
      </c>
      <c r="J620" s="11">
        <v>0</v>
      </c>
      <c r="K620" s="14">
        <v>4.4000000000000004</v>
      </c>
      <c r="L620" s="29"/>
    </row>
    <row r="621" spans="1:12" x14ac:dyDescent="0.2">
      <c r="A621" s="12">
        <v>38671</v>
      </c>
      <c r="I621" s="13">
        <v>7.48</v>
      </c>
      <c r="J621" s="11">
        <v>0</v>
      </c>
      <c r="K621" s="14">
        <v>7.48</v>
      </c>
      <c r="L621" s="29"/>
    </row>
    <row r="622" spans="1:12" x14ac:dyDescent="0.2">
      <c r="A622" s="12">
        <v>38672</v>
      </c>
      <c r="I622" s="13">
        <v>73.92</v>
      </c>
      <c r="J622" s="11">
        <v>0</v>
      </c>
      <c r="K622" s="14">
        <v>73.92</v>
      </c>
      <c r="L622" s="29"/>
    </row>
    <row r="623" spans="1:12" x14ac:dyDescent="0.2">
      <c r="A623" s="12">
        <v>38673</v>
      </c>
      <c r="I623" s="13">
        <v>3783.119999999999</v>
      </c>
      <c r="J623" s="11">
        <v>189.98000000000002</v>
      </c>
      <c r="K623" s="14">
        <v>3973.099999999999</v>
      </c>
      <c r="L623" s="29"/>
    </row>
    <row r="624" spans="1:12" x14ac:dyDescent="0.2">
      <c r="A624" s="12">
        <v>38674</v>
      </c>
      <c r="I624" s="13">
        <v>816.6400000000001</v>
      </c>
      <c r="J624" s="11">
        <v>22.419999999999998</v>
      </c>
      <c r="K624" s="14">
        <v>839.06000000000006</v>
      </c>
      <c r="L624" s="29"/>
    </row>
    <row r="625" spans="1:12" x14ac:dyDescent="0.2">
      <c r="A625" s="12">
        <v>38675</v>
      </c>
      <c r="I625" s="13">
        <v>1427.36</v>
      </c>
      <c r="J625" s="11">
        <v>35.4</v>
      </c>
      <c r="K625" s="14">
        <v>1462.76</v>
      </c>
      <c r="L625" s="29"/>
    </row>
    <row r="626" spans="1:12" x14ac:dyDescent="0.2">
      <c r="A626" s="12">
        <v>38676</v>
      </c>
      <c r="I626" s="13">
        <v>333.52</v>
      </c>
      <c r="J626" s="11">
        <v>0</v>
      </c>
      <c r="K626" s="14">
        <v>333.52</v>
      </c>
      <c r="L626" s="29"/>
    </row>
    <row r="627" spans="1:12" x14ac:dyDescent="0.2">
      <c r="A627" s="12">
        <v>38677</v>
      </c>
      <c r="I627" s="13">
        <v>158.4</v>
      </c>
      <c r="J627" s="11">
        <v>0</v>
      </c>
      <c r="K627" s="14">
        <v>158.4</v>
      </c>
      <c r="L627" s="29"/>
    </row>
    <row r="628" spans="1:12" x14ac:dyDescent="0.2">
      <c r="A628" s="12">
        <v>38679</v>
      </c>
      <c r="I628" s="13">
        <v>13.2</v>
      </c>
      <c r="J628" s="11">
        <v>0</v>
      </c>
      <c r="K628" s="14">
        <v>13.2</v>
      </c>
      <c r="L628" s="29"/>
    </row>
    <row r="629" spans="1:12" x14ac:dyDescent="0.2">
      <c r="A629" s="12">
        <v>38680</v>
      </c>
      <c r="I629" s="13">
        <v>9863.92</v>
      </c>
      <c r="J629" s="11">
        <v>1535.18</v>
      </c>
      <c r="K629" s="14">
        <v>11399.1</v>
      </c>
      <c r="L629" s="29"/>
    </row>
    <row r="630" spans="1:12" x14ac:dyDescent="0.2">
      <c r="A630" s="12">
        <v>38681</v>
      </c>
      <c r="I630" s="13">
        <v>551.76</v>
      </c>
      <c r="J630" s="11">
        <v>0</v>
      </c>
      <c r="K630" s="14">
        <v>551.76</v>
      </c>
      <c r="L630" s="29"/>
    </row>
    <row r="631" spans="1:12" x14ac:dyDescent="0.2">
      <c r="A631" s="12">
        <v>38682</v>
      </c>
      <c r="I631" s="13">
        <v>6867.52</v>
      </c>
      <c r="J631" s="11">
        <v>1769.9999999999998</v>
      </c>
      <c r="K631" s="14">
        <v>8637.5199999999986</v>
      </c>
      <c r="L631" s="29"/>
    </row>
    <row r="632" spans="1:12" x14ac:dyDescent="0.2">
      <c r="A632" s="12">
        <v>38683</v>
      </c>
      <c r="I632" s="13">
        <v>2730.639999999999</v>
      </c>
      <c r="J632" s="11">
        <v>0</v>
      </c>
      <c r="K632" s="14">
        <v>2730.639999999999</v>
      </c>
      <c r="L632" s="29"/>
    </row>
    <row r="633" spans="1:12" x14ac:dyDescent="0.2">
      <c r="A633" s="12">
        <v>38684</v>
      </c>
      <c r="I633" s="13">
        <v>73.040000000000006</v>
      </c>
      <c r="J633" s="11">
        <v>0</v>
      </c>
      <c r="K633" s="14">
        <v>73.040000000000006</v>
      </c>
      <c r="L633" s="29"/>
    </row>
    <row r="634" spans="1:12" x14ac:dyDescent="0.2">
      <c r="A634" s="12">
        <v>38685</v>
      </c>
      <c r="I634" s="13">
        <v>14.96</v>
      </c>
      <c r="J634" s="11">
        <v>0</v>
      </c>
      <c r="K634" s="14">
        <v>14.96</v>
      </c>
      <c r="L634" s="29"/>
    </row>
    <row r="635" spans="1:12" x14ac:dyDescent="0.2">
      <c r="A635" s="12">
        <v>38686</v>
      </c>
      <c r="I635" s="13">
        <v>3241.92</v>
      </c>
      <c r="J635" s="11">
        <v>53.099999999999994</v>
      </c>
      <c r="K635" s="14">
        <v>3295.0200000000004</v>
      </c>
      <c r="L635" s="29"/>
    </row>
    <row r="636" spans="1:12" x14ac:dyDescent="0.2">
      <c r="A636" s="12">
        <v>38687</v>
      </c>
      <c r="I636" s="13">
        <v>626.56000000000006</v>
      </c>
      <c r="J636" s="11">
        <v>29.5</v>
      </c>
      <c r="K636" s="14">
        <v>656.06000000000006</v>
      </c>
      <c r="L636" s="29"/>
    </row>
    <row r="637" spans="1:12" x14ac:dyDescent="0.2">
      <c r="A637" s="12">
        <v>38688</v>
      </c>
      <c r="I637" s="13">
        <v>4079.68</v>
      </c>
      <c r="J637" s="11">
        <v>1052.56</v>
      </c>
      <c r="K637" s="14">
        <v>5132.2400000000007</v>
      </c>
      <c r="L637" s="29"/>
    </row>
    <row r="638" spans="1:12" x14ac:dyDescent="0.2">
      <c r="A638" s="12">
        <v>38689</v>
      </c>
      <c r="I638" s="13">
        <v>81.84</v>
      </c>
      <c r="J638" s="11">
        <v>0</v>
      </c>
      <c r="K638" s="14">
        <v>81.84</v>
      </c>
      <c r="L638" s="29"/>
    </row>
    <row r="639" spans="1:12" x14ac:dyDescent="0.2">
      <c r="A639" s="12">
        <v>38690</v>
      </c>
      <c r="I639" s="13">
        <v>2929.52</v>
      </c>
      <c r="J639" s="11">
        <v>502.09</v>
      </c>
      <c r="K639" s="14">
        <v>3431.61</v>
      </c>
      <c r="L639" s="29"/>
    </row>
    <row r="640" spans="1:12" x14ac:dyDescent="0.2">
      <c r="A640" s="12">
        <v>38691</v>
      </c>
      <c r="I640" s="13">
        <v>3762.44</v>
      </c>
      <c r="J640" s="11">
        <v>113.86999999999999</v>
      </c>
      <c r="K640" s="14">
        <v>3876.31</v>
      </c>
      <c r="L640" s="29"/>
    </row>
    <row r="641" spans="1:12" x14ac:dyDescent="0.2">
      <c r="A641" s="12">
        <v>38692</v>
      </c>
      <c r="I641" s="13">
        <v>534.16</v>
      </c>
      <c r="J641" s="11">
        <v>0</v>
      </c>
      <c r="K641" s="14">
        <v>534.16</v>
      </c>
      <c r="L641" s="29"/>
    </row>
    <row r="642" spans="1:12" x14ac:dyDescent="0.2">
      <c r="A642" s="12">
        <v>38693</v>
      </c>
      <c r="I642" s="13">
        <v>294.36</v>
      </c>
      <c r="J642" s="11">
        <v>0</v>
      </c>
      <c r="K642" s="14">
        <v>294.36</v>
      </c>
      <c r="L642" s="29"/>
    </row>
    <row r="643" spans="1:12" x14ac:dyDescent="0.2">
      <c r="A643" s="12">
        <v>38694</v>
      </c>
      <c r="I643" s="13">
        <v>318.56000000000006</v>
      </c>
      <c r="J643" s="11">
        <v>0</v>
      </c>
      <c r="K643" s="14">
        <v>318.56000000000006</v>
      </c>
      <c r="L643" s="29"/>
    </row>
    <row r="644" spans="1:12" x14ac:dyDescent="0.2">
      <c r="A644" s="12">
        <v>38695</v>
      </c>
      <c r="I644" s="13">
        <v>4362.16</v>
      </c>
      <c r="J644" s="11">
        <v>998.86999999999989</v>
      </c>
      <c r="K644" s="14">
        <v>5361.0299999999988</v>
      </c>
      <c r="L644" s="29"/>
    </row>
    <row r="645" spans="1:12" x14ac:dyDescent="0.2">
      <c r="A645" s="12">
        <v>38696</v>
      </c>
      <c r="I645" s="13">
        <v>3663.88</v>
      </c>
      <c r="J645" s="11">
        <v>0</v>
      </c>
      <c r="K645" s="14">
        <v>3663.88</v>
      </c>
      <c r="L645" s="29"/>
    </row>
    <row r="646" spans="1:12" x14ac:dyDescent="0.2">
      <c r="A646" s="12">
        <v>38697</v>
      </c>
      <c r="I646" s="13">
        <v>1871.3200000000002</v>
      </c>
      <c r="J646" s="11">
        <v>436.01</v>
      </c>
      <c r="K646" s="14">
        <v>2307.33</v>
      </c>
      <c r="L646" s="29"/>
    </row>
    <row r="647" spans="1:12" x14ac:dyDescent="0.2">
      <c r="A647" s="12">
        <v>38698</v>
      </c>
      <c r="I647" s="13">
        <v>1311.6399999999999</v>
      </c>
      <c r="J647" s="11">
        <v>38.35</v>
      </c>
      <c r="K647" s="14">
        <v>1349.99</v>
      </c>
      <c r="L647" s="29"/>
    </row>
    <row r="648" spans="1:12" x14ac:dyDescent="0.2">
      <c r="A648" s="12">
        <v>38699</v>
      </c>
      <c r="I648" s="13">
        <v>804.32</v>
      </c>
      <c r="J648" s="11">
        <v>0</v>
      </c>
      <c r="K648" s="14">
        <v>804.32</v>
      </c>
      <c r="L648" s="29"/>
    </row>
    <row r="649" spans="1:12" x14ac:dyDescent="0.2">
      <c r="A649" s="12">
        <v>38700</v>
      </c>
      <c r="I649" s="13">
        <v>264.88</v>
      </c>
      <c r="J649" s="11">
        <v>0</v>
      </c>
      <c r="K649" s="14">
        <v>264.88</v>
      </c>
      <c r="L649" s="29"/>
    </row>
    <row r="650" spans="1:12" x14ac:dyDescent="0.2">
      <c r="A650" s="12">
        <v>38701</v>
      </c>
      <c r="I650" s="13">
        <v>6593.4</v>
      </c>
      <c r="J650" s="11">
        <v>1900.3899999999999</v>
      </c>
      <c r="K650" s="14">
        <v>8493.7899999999991</v>
      </c>
      <c r="L650" s="29"/>
    </row>
    <row r="651" spans="1:12" x14ac:dyDescent="0.2">
      <c r="A651" s="12">
        <v>38702</v>
      </c>
      <c r="I651" s="13">
        <v>1391.72</v>
      </c>
      <c r="J651" s="11">
        <v>149.85999999999999</v>
      </c>
      <c r="K651" s="14">
        <v>1541.5800000000002</v>
      </c>
      <c r="L651" s="29"/>
    </row>
    <row r="652" spans="1:12" x14ac:dyDescent="0.2">
      <c r="A652" s="12">
        <v>38703</v>
      </c>
      <c r="I652" s="13">
        <v>3168.0000000000005</v>
      </c>
      <c r="J652" s="11">
        <v>513.89</v>
      </c>
      <c r="K652" s="14">
        <v>3681.89</v>
      </c>
      <c r="L652" s="29"/>
    </row>
    <row r="653" spans="1:12" x14ac:dyDescent="0.2">
      <c r="A653" s="12">
        <v>38704</v>
      </c>
      <c r="I653" s="13">
        <v>472.56</v>
      </c>
      <c r="J653" s="11">
        <v>0</v>
      </c>
      <c r="K653" s="14">
        <v>472.56</v>
      </c>
      <c r="L653" s="29"/>
    </row>
    <row r="654" spans="1:12" x14ac:dyDescent="0.2">
      <c r="A654" s="12">
        <v>38705</v>
      </c>
      <c r="I654" s="13">
        <v>672.32</v>
      </c>
      <c r="J654" s="11">
        <v>0</v>
      </c>
      <c r="K654" s="14">
        <v>672.32</v>
      </c>
      <c r="L654" s="29"/>
    </row>
    <row r="655" spans="1:12" x14ac:dyDescent="0.2">
      <c r="A655" s="12">
        <v>38706</v>
      </c>
      <c r="I655" s="13">
        <v>506.44000000000005</v>
      </c>
      <c r="J655" s="11">
        <v>0</v>
      </c>
      <c r="K655" s="14">
        <v>506.44000000000005</v>
      </c>
      <c r="L655" s="29"/>
    </row>
    <row r="656" spans="1:12" x14ac:dyDescent="0.2">
      <c r="A656" s="12">
        <v>38707</v>
      </c>
      <c r="I656" s="13">
        <v>741.4</v>
      </c>
      <c r="J656" s="11">
        <v>0</v>
      </c>
      <c r="K656" s="14">
        <v>741.4</v>
      </c>
      <c r="L656" s="29"/>
    </row>
    <row r="657" spans="1:12" x14ac:dyDescent="0.2">
      <c r="A657" s="12">
        <v>38708</v>
      </c>
      <c r="I657" s="13">
        <v>1477.96</v>
      </c>
      <c r="J657" s="11">
        <v>0</v>
      </c>
      <c r="K657" s="14">
        <v>1477.96</v>
      </c>
      <c r="L657" s="29"/>
    </row>
    <row r="658" spans="1:12" x14ac:dyDescent="0.2">
      <c r="A658" s="12">
        <v>38709</v>
      </c>
      <c r="I658" s="13">
        <v>616.44000000000005</v>
      </c>
      <c r="J658" s="11">
        <v>0</v>
      </c>
      <c r="K658" s="14">
        <v>616.44000000000005</v>
      </c>
      <c r="L658" s="29"/>
    </row>
    <row r="659" spans="1:12" x14ac:dyDescent="0.2">
      <c r="A659" s="12">
        <v>38710</v>
      </c>
      <c r="I659" s="13">
        <v>60.72</v>
      </c>
      <c r="J659" s="11">
        <v>0</v>
      </c>
      <c r="K659" s="14">
        <v>60.72</v>
      </c>
      <c r="L659" s="29"/>
    </row>
    <row r="660" spans="1:12" x14ac:dyDescent="0.2">
      <c r="A660" s="12">
        <v>38711</v>
      </c>
      <c r="I660" s="13">
        <v>167.2</v>
      </c>
      <c r="J660" s="11">
        <v>0</v>
      </c>
      <c r="K660" s="14">
        <v>167.2</v>
      </c>
      <c r="L660" s="29"/>
    </row>
    <row r="661" spans="1:12" x14ac:dyDescent="0.2">
      <c r="A661" s="12">
        <v>38712</v>
      </c>
      <c r="I661" s="13">
        <v>276.76</v>
      </c>
      <c r="J661" s="11">
        <v>0</v>
      </c>
      <c r="K661" s="14">
        <v>276.76</v>
      </c>
      <c r="L661" s="29"/>
    </row>
    <row r="662" spans="1:12" x14ac:dyDescent="0.2">
      <c r="A662" s="12">
        <v>38713</v>
      </c>
      <c r="I662" s="13">
        <v>190.51999999999998</v>
      </c>
      <c r="J662" s="11">
        <v>0</v>
      </c>
      <c r="K662" s="14">
        <v>190.51999999999998</v>
      </c>
      <c r="L662" s="29"/>
    </row>
    <row r="663" spans="1:12" x14ac:dyDescent="0.2">
      <c r="A663" s="12">
        <v>38714</v>
      </c>
      <c r="I663" s="13">
        <v>323.83999999999997</v>
      </c>
      <c r="J663" s="11">
        <v>0</v>
      </c>
      <c r="K663" s="14">
        <v>323.83999999999997</v>
      </c>
      <c r="L663" s="29"/>
    </row>
    <row r="664" spans="1:12" x14ac:dyDescent="0.2">
      <c r="A664" s="12">
        <v>38715</v>
      </c>
      <c r="I664" s="13">
        <v>275.88</v>
      </c>
      <c r="J664" s="11">
        <v>0</v>
      </c>
      <c r="K664" s="14">
        <v>275.88</v>
      </c>
      <c r="L664" s="29"/>
    </row>
    <row r="665" spans="1:12" x14ac:dyDescent="0.2">
      <c r="A665" s="12">
        <v>38716</v>
      </c>
      <c r="I665" s="13">
        <v>53.239999999999995</v>
      </c>
      <c r="J665" s="11">
        <v>0</v>
      </c>
      <c r="K665" s="14">
        <v>53.239999999999995</v>
      </c>
      <c r="L665" s="29"/>
    </row>
    <row r="666" spans="1:12" x14ac:dyDescent="0.2">
      <c r="A666" s="12">
        <v>38717</v>
      </c>
      <c r="I666" s="13">
        <v>1720.3999999999999</v>
      </c>
      <c r="J666" s="11">
        <v>432.46999999999997</v>
      </c>
      <c r="K666" s="14">
        <v>2152.87</v>
      </c>
      <c r="L666" s="29"/>
    </row>
    <row r="667" spans="1:12" x14ac:dyDescent="0.2">
      <c r="A667" s="12">
        <v>38718</v>
      </c>
      <c r="I667" s="13">
        <v>552.20000000000005</v>
      </c>
      <c r="J667" s="11">
        <v>100.29999999999998</v>
      </c>
      <c r="K667" s="14">
        <v>652.5</v>
      </c>
      <c r="L667" s="29"/>
    </row>
    <row r="668" spans="1:12" x14ac:dyDescent="0.2">
      <c r="A668" s="12">
        <v>38719</v>
      </c>
      <c r="I668" s="13">
        <v>443.52</v>
      </c>
      <c r="J668" s="11">
        <v>17.7</v>
      </c>
      <c r="K668" s="14">
        <v>461.21999999999997</v>
      </c>
      <c r="L668" s="29"/>
    </row>
    <row r="669" spans="1:12" x14ac:dyDescent="0.2">
      <c r="A669" s="12">
        <v>38720</v>
      </c>
      <c r="I669" s="13">
        <v>100.76</v>
      </c>
      <c r="J669" s="11">
        <v>20.65</v>
      </c>
      <c r="K669" s="14">
        <v>121.41</v>
      </c>
      <c r="L669" s="29"/>
    </row>
    <row r="670" spans="1:12" x14ac:dyDescent="0.2">
      <c r="A670" s="12">
        <v>38721</v>
      </c>
      <c r="I670" s="13">
        <v>58.96</v>
      </c>
      <c r="J670" s="11">
        <v>0</v>
      </c>
      <c r="K670" s="14">
        <v>58.96</v>
      </c>
      <c r="L670" s="29"/>
    </row>
    <row r="671" spans="1:12" x14ac:dyDescent="0.2">
      <c r="A671" s="12">
        <v>38722</v>
      </c>
      <c r="I671" s="13">
        <v>77</v>
      </c>
      <c r="J671" s="11">
        <v>0</v>
      </c>
      <c r="K671" s="14">
        <v>77</v>
      </c>
      <c r="L671" s="29"/>
    </row>
    <row r="672" spans="1:12" x14ac:dyDescent="0.2">
      <c r="A672" s="12">
        <v>38723</v>
      </c>
      <c r="I672" s="13">
        <v>542.52</v>
      </c>
      <c r="J672" s="11">
        <v>0</v>
      </c>
      <c r="K672" s="14">
        <v>542.52</v>
      </c>
      <c r="L672" s="29"/>
    </row>
    <row r="673" spans="1:12" x14ac:dyDescent="0.2">
      <c r="A673" s="12">
        <v>38724</v>
      </c>
      <c r="I673" s="13">
        <v>204.6</v>
      </c>
      <c r="J673" s="11">
        <v>0</v>
      </c>
      <c r="K673" s="14">
        <v>204.6</v>
      </c>
      <c r="L673" s="29"/>
    </row>
    <row r="674" spans="1:12" x14ac:dyDescent="0.2">
      <c r="A674" s="12">
        <v>38725</v>
      </c>
      <c r="I674" s="13">
        <v>226.16</v>
      </c>
      <c r="J674" s="11">
        <v>0</v>
      </c>
      <c r="K674" s="14">
        <v>226.16</v>
      </c>
      <c r="L674" s="29"/>
    </row>
    <row r="675" spans="1:12" x14ac:dyDescent="0.2">
      <c r="A675" s="12">
        <v>38726</v>
      </c>
      <c r="I675" s="13">
        <v>297.88</v>
      </c>
      <c r="J675" s="11">
        <v>0</v>
      </c>
      <c r="K675" s="14">
        <v>297.88</v>
      </c>
      <c r="L675" s="29"/>
    </row>
    <row r="676" spans="1:12" x14ac:dyDescent="0.2">
      <c r="A676" s="12">
        <v>38727</v>
      </c>
      <c r="I676" s="13">
        <v>349.8</v>
      </c>
      <c r="J676" s="11">
        <v>0</v>
      </c>
      <c r="K676" s="14">
        <v>349.8</v>
      </c>
      <c r="L676" s="29"/>
    </row>
    <row r="677" spans="1:12" x14ac:dyDescent="0.2">
      <c r="A677" s="12">
        <v>38728</v>
      </c>
      <c r="I677" s="13">
        <v>515.67999999999995</v>
      </c>
      <c r="J677" s="11">
        <v>0</v>
      </c>
      <c r="K677" s="14">
        <v>515.67999999999995</v>
      </c>
      <c r="L677" s="29"/>
    </row>
    <row r="678" spans="1:12" x14ac:dyDescent="0.2">
      <c r="A678" s="12">
        <v>38729</v>
      </c>
      <c r="I678" s="13">
        <v>108.68</v>
      </c>
      <c r="J678" s="11">
        <v>0</v>
      </c>
      <c r="K678" s="14">
        <v>108.68</v>
      </c>
      <c r="L678" s="29"/>
    </row>
    <row r="679" spans="1:12" x14ac:dyDescent="0.2">
      <c r="A679" s="12">
        <v>38730</v>
      </c>
      <c r="I679" s="13">
        <v>223.52</v>
      </c>
      <c r="J679" s="11">
        <v>0</v>
      </c>
      <c r="K679" s="14">
        <v>223.52</v>
      </c>
      <c r="L679" s="29"/>
    </row>
    <row r="680" spans="1:12" x14ac:dyDescent="0.2">
      <c r="A680" s="12">
        <v>38731</v>
      </c>
      <c r="I680" s="13">
        <v>277.64</v>
      </c>
      <c r="J680" s="11">
        <v>64.31</v>
      </c>
      <c r="K680" s="14">
        <v>341.94999999999993</v>
      </c>
      <c r="L680" s="29"/>
    </row>
    <row r="681" spans="1:12" x14ac:dyDescent="0.2">
      <c r="A681" s="12">
        <v>38732</v>
      </c>
      <c r="I681" s="13">
        <v>22.44</v>
      </c>
      <c r="J681" s="11">
        <v>0</v>
      </c>
      <c r="K681" s="14">
        <v>22.44</v>
      </c>
      <c r="L681" s="29"/>
    </row>
    <row r="682" spans="1:12" x14ac:dyDescent="0.2">
      <c r="A682" s="12">
        <v>38733</v>
      </c>
      <c r="I682" s="13">
        <v>181.72</v>
      </c>
      <c r="J682" s="11">
        <v>0</v>
      </c>
      <c r="K682" s="14">
        <v>181.72</v>
      </c>
      <c r="L682" s="29"/>
    </row>
    <row r="683" spans="1:12" x14ac:dyDescent="0.2">
      <c r="A683" s="12">
        <v>38734</v>
      </c>
      <c r="I683" s="13">
        <v>292.15999999999997</v>
      </c>
      <c r="J683" s="11">
        <v>0</v>
      </c>
      <c r="K683" s="14">
        <v>292.15999999999997</v>
      </c>
      <c r="L683" s="29"/>
    </row>
    <row r="684" spans="1:12" x14ac:dyDescent="0.2">
      <c r="A684" s="12">
        <v>38735</v>
      </c>
      <c r="I684" s="13">
        <v>1178.76</v>
      </c>
      <c r="J684" s="11">
        <v>51.919999999999995</v>
      </c>
      <c r="K684" s="14">
        <v>1230.6799999999998</v>
      </c>
      <c r="L684" s="29"/>
    </row>
    <row r="685" spans="1:12" x14ac:dyDescent="0.2">
      <c r="A685" s="12">
        <v>38736</v>
      </c>
      <c r="I685" s="13">
        <v>67.760000000000005</v>
      </c>
      <c r="J685" s="11">
        <v>0</v>
      </c>
      <c r="K685" s="14">
        <v>67.760000000000005</v>
      </c>
      <c r="L685" s="29"/>
    </row>
    <row r="686" spans="1:12" x14ac:dyDescent="0.2">
      <c r="A686" s="12">
        <v>38737</v>
      </c>
      <c r="I686" s="13">
        <v>392.48</v>
      </c>
      <c r="J686" s="11">
        <v>0</v>
      </c>
      <c r="K686" s="14">
        <v>392.48</v>
      </c>
      <c r="L686" s="29"/>
    </row>
    <row r="687" spans="1:12" x14ac:dyDescent="0.2">
      <c r="A687" s="12">
        <v>38738</v>
      </c>
      <c r="I687" s="13">
        <v>4761.68</v>
      </c>
      <c r="J687" s="11">
        <v>1087.9599999999998</v>
      </c>
      <c r="K687" s="14">
        <v>5849.6399999999994</v>
      </c>
      <c r="L687" s="29"/>
    </row>
    <row r="688" spans="1:12" x14ac:dyDescent="0.2">
      <c r="A688" s="12">
        <v>38739</v>
      </c>
      <c r="I688" s="13">
        <v>4893.24</v>
      </c>
      <c r="J688" s="11">
        <v>156.35</v>
      </c>
      <c r="K688" s="14">
        <v>5049.59</v>
      </c>
      <c r="L688" s="29"/>
    </row>
    <row r="689" spans="1:12" x14ac:dyDescent="0.2">
      <c r="A689" s="12">
        <v>38740</v>
      </c>
      <c r="I689" s="13">
        <v>869.87999999999988</v>
      </c>
      <c r="J689" s="11">
        <v>0</v>
      </c>
      <c r="K689" s="14">
        <v>869.87999999999988</v>
      </c>
      <c r="L689" s="29"/>
    </row>
    <row r="690" spans="1:12" x14ac:dyDescent="0.2">
      <c r="A690" s="12">
        <v>38741</v>
      </c>
      <c r="I690" s="13">
        <v>632.28000000000009</v>
      </c>
      <c r="J690" s="11">
        <v>0</v>
      </c>
      <c r="K690" s="14">
        <v>632.28000000000009</v>
      </c>
      <c r="L690" s="29"/>
    </row>
    <row r="691" spans="1:12" x14ac:dyDescent="0.2">
      <c r="A691" s="12">
        <v>38742</v>
      </c>
      <c r="I691" s="13">
        <v>693.43999999999994</v>
      </c>
      <c r="J691" s="11">
        <v>128.03</v>
      </c>
      <c r="K691" s="14">
        <v>821.47</v>
      </c>
      <c r="L691" s="29"/>
    </row>
    <row r="692" spans="1:12" x14ac:dyDescent="0.2">
      <c r="A692" s="12">
        <v>38743</v>
      </c>
      <c r="I692" s="13">
        <v>10.119999999999999</v>
      </c>
      <c r="J692" s="11">
        <v>0</v>
      </c>
      <c r="K692" s="14">
        <v>10.119999999999999</v>
      </c>
      <c r="L692" s="29"/>
    </row>
    <row r="693" spans="1:12" x14ac:dyDescent="0.2">
      <c r="A693" s="12">
        <v>38744</v>
      </c>
      <c r="I693" s="13">
        <v>224.84</v>
      </c>
      <c r="J693" s="11">
        <v>0</v>
      </c>
      <c r="K693" s="14">
        <v>224.84</v>
      </c>
      <c r="L693" s="29"/>
    </row>
    <row r="694" spans="1:12" x14ac:dyDescent="0.2">
      <c r="A694" s="12">
        <v>38745</v>
      </c>
      <c r="I694" s="13">
        <v>167.2</v>
      </c>
      <c r="J694" s="11">
        <v>0</v>
      </c>
      <c r="K694" s="14">
        <v>167.2</v>
      </c>
      <c r="L694" s="29"/>
    </row>
    <row r="695" spans="1:12" x14ac:dyDescent="0.2">
      <c r="A695" s="12">
        <v>38746</v>
      </c>
      <c r="I695" s="13">
        <v>278.52</v>
      </c>
      <c r="J695" s="11">
        <v>17.7</v>
      </c>
      <c r="K695" s="14">
        <v>296.22000000000003</v>
      </c>
      <c r="L695" s="29"/>
    </row>
    <row r="696" spans="1:12" x14ac:dyDescent="0.2">
      <c r="A696" s="12">
        <v>38747</v>
      </c>
      <c r="I696" s="13">
        <v>52.36</v>
      </c>
      <c r="J696" s="11">
        <v>0</v>
      </c>
      <c r="K696" s="14">
        <v>52.36</v>
      </c>
      <c r="L696" s="29"/>
    </row>
    <row r="697" spans="1:12" x14ac:dyDescent="0.2">
      <c r="A697" s="12">
        <v>38748</v>
      </c>
      <c r="I697" s="13">
        <v>1746.0608000000002</v>
      </c>
      <c r="J697" s="11">
        <v>294.40999999999997</v>
      </c>
      <c r="K697" s="14">
        <v>2040.4708000000001</v>
      </c>
      <c r="L697" s="29"/>
    </row>
    <row r="698" spans="1:12" x14ac:dyDescent="0.2">
      <c r="A698" s="12">
        <v>38749</v>
      </c>
      <c r="I698" s="13">
        <v>473.88</v>
      </c>
      <c r="J698" s="11">
        <v>0</v>
      </c>
      <c r="K698" s="14">
        <v>473.88</v>
      </c>
      <c r="L698" s="29"/>
    </row>
    <row r="699" spans="1:12" x14ac:dyDescent="0.2">
      <c r="A699" s="12">
        <v>38750</v>
      </c>
      <c r="I699" s="13">
        <v>65.56</v>
      </c>
      <c r="J699" s="11">
        <v>0</v>
      </c>
      <c r="K699" s="14">
        <v>65.56</v>
      </c>
      <c r="L699" s="29"/>
    </row>
    <row r="700" spans="1:12" x14ac:dyDescent="0.2">
      <c r="A700" s="12">
        <v>38751</v>
      </c>
      <c r="I700" s="13">
        <v>285.12</v>
      </c>
      <c r="J700" s="11">
        <v>0</v>
      </c>
      <c r="K700" s="14">
        <v>285.12</v>
      </c>
      <c r="L700" s="29"/>
    </row>
    <row r="701" spans="1:12" x14ac:dyDescent="0.2">
      <c r="A701" s="12">
        <v>38752</v>
      </c>
      <c r="I701" s="13">
        <v>452.76</v>
      </c>
      <c r="J701" s="11">
        <v>5.8999999999999995</v>
      </c>
      <c r="K701" s="14">
        <v>458.65999999999997</v>
      </c>
      <c r="L701" s="29"/>
    </row>
    <row r="702" spans="1:12" x14ac:dyDescent="0.2">
      <c r="A702" s="12">
        <v>38753</v>
      </c>
      <c r="I702" s="13">
        <v>1792.1200000000001</v>
      </c>
      <c r="J702" s="11">
        <v>14.75</v>
      </c>
      <c r="K702" s="14">
        <v>1806.8700000000001</v>
      </c>
      <c r="L702" s="29"/>
    </row>
    <row r="703" spans="1:12" x14ac:dyDescent="0.2">
      <c r="A703" s="12">
        <v>38754</v>
      </c>
      <c r="I703" s="13">
        <v>254.76</v>
      </c>
      <c r="J703" s="11">
        <v>0</v>
      </c>
      <c r="K703" s="14">
        <v>254.76</v>
      </c>
      <c r="L703" s="29"/>
    </row>
    <row r="704" spans="1:12" x14ac:dyDescent="0.2">
      <c r="A704" s="12">
        <v>38755</v>
      </c>
      <c r="I704" s="13">
        <v>66</v>
      </c>
      <c r="J704" s="11">
        <v>0</v>
      </c>
      <c r="K704" s="14">
        <v>66</v>
      </c>
      <c r="L704" s="29"/>
    </row>
    <row r="705" spans="1:12" x14ac:dyDescent="0.2">
      <c r="A705" s="12">
        <v>38756</v>
      </c>
      <c r="I705" s="13">
        <v>66</v>
      </c>
      <c r="J705" s="11">
        <v>0</v>
      </c>
      <c r="K705" s="14">
        <v>66</v>
      </c>
      <c r="L705" s="29"/>
    </row>
    <row r="706" spans="1:12" x14ac:dyDescent="0.2">
      <c r="A706" s="12">
        <v>38757</v>
      </c>
      <c r="I706" s="13">
        <v>1167.76</v>
      </c>
      <c r="J706" s="11">
        <v>169.92000000000002</v>
      </c>
      <c r="K706" s="14">
        <v>1337.6799999999998</v>
      </c>
      <c r="L706" s="29"/>
    </row>
    <row r="707" spans="1:12" x14ac:dyDescent="0.2">
      <c r="A707" s="12">
        <v>38758</v>
      </c>
      <c r="I707" s="13">
        <v>261.8</v>
      </c>
      <c r="J707" s="11">
        <v>0</v>
      </c>
      <c r="K707" s="14">
        <v>261.8</v>
      </c>
      <c r="L707" s="29"/>
    </row>
    <row r="708" spans="1:12" x14ac:dyDescent="0.2">
      <c r="A708" s="12">
        <v>38759</v>
      </c>
      <c r="I708" s="13">
        <v>3248.5200000000004</v>
      </c>
      <c r="J708" s="11">
        <v>141.6</v>
      </c>
      <c r="K708" s="14">
        <v>3390.12</v>
      </c>
      <c r="L708" s="29"/>
    </row>
    <row r="709" spans="1:12" x14ac:dyDescent="0.2">
      <c r="A709" s="12">
        <v>38760</v>
      </c>
      <c r="I709" s="13">
        <v>1717.76</v>
      </c>
      <c r="J709" s="11">
        <v>308.57</v>
      </c>
      <c r="K709" s="14">
        <v>2026.3300000000002</v>
      </c>
      <c r="L709" s="29"/>
    </row>
    <row r="710" spans="1:12" x14ac:dyDescent="0.2">
      <c r="A710" s="12">
        <v>38761</v>
      </c>
      <c r="I710" s="13">
        <v>798.16</v>
      </c>
      <c r="J710" s="11">
        <v>0</v>
      </c>
      <c r="K710" s="14">
        <v>798.16</v>
      </c>
      <c r="L710" s="29"/>
    </row>
    <row r="711" spans="1:12" x14ac:dyDescent="0.2">
      <c r="A711" s="12">
        <v>38762</v>
      </c>
      <c r="I711" s="13">
        <v>138.16</v>
      </c>
      <c r="J711" s="11">
        <v>0</v>
      </c>
      <c r="K711" s="14">
        <v>138.16</v>
      </c>
      <c r="L711" s="29"/>
    </row>
    <row r="712" spans="1:12" x14ac:dyDescent="0.2">
      <c r="A712" s="12">
        <v>38763</v>
      </c>
      <c r="I712" s="13">
        <v>142.56</v>
      </c>
      <c r="J712" s="11">
        <v>0</v>
      </c>
      <c r="K712" s="14">
        <v>142.56</v>
      </c>
      <c r="L712" s="29"/>
    </row>
    <row r="713" spans="1:12" x14ac:dyDescent="0.2">
      <c r="A713" s="12">
        <v>38764</v>
      </c>
      <c r="I713" s="13">
        <v>462.44</v>
      </c>
      <c r="J713" s="11">
        <v>87.32</v>
      </c>
      <c r="K713" s="14">
        <v>549.76</v>
      </c>
      <c r="L713" s="29"/>
    </row>
    <row r="714" spans="1:12" x14ac:dyDescent="0.2">
      <c r="A714" s="12">
        <v>38765</v>
      </c>
      <c r="I714" s="13">
        <v>7969.28</v>
      </c>
      <c r="J714" s="11">
        <v>1601.8499999999997</v>
      </c>
      <c r="K714" s="14">
        <v>9571.1299999999992</v>
      </c>
      <c r="L714" s="29"/>
    </row>
    <row r="715" spans="1:12" x14ac:dyDescent="0.2">
      <c r="A715" s="12">
        <v>38767</v>
      </c>
      <c r="I715" s="13">
        <v>389.84000000000003</v>
      </c>
      <c r="J715" s="11">
        <v>41.3</v>
      </c>
      <c r="K715" s="14">
        <v>431.14000000000004</v>
      </c>
      <c r="L715" s="29"/>
    </row>
    <row r="716" spans="1:12" x14ac:dyDescent="0.2">
      <c r="A716" s="12">
        <v>38768</v>
      </c>
      <c r="I716" s="13">
        <v>186.56</v>
      </c>
      <c r="J716" s="11">
        <v>0</v>
      </c>
      <c r="K716" s="14">
        <v>186.56</v>
      </c>
      <c r="L716" s="29"/>
    </row>
    <row r="717" spans="1:12" x14ac:dyDescent="0.2">
      <c r="A717" s="12">
        <v>38769</v>
      </c>
      <c r="I717" s="13">
        <v>201.96</v>
      </c>
      <c r="J717" s="11">
        <v>0</v>
      </c>
      <c r="K717" s="14">
        <v>201.96</v>
      </c>
      <c r="L717" s="29"/>
    </row>
    <row r="718" spans="1:12" x14ac:dyDescent="0.2">
      <c r="A718" s="12">
        <v>38770</v>
      </c>
      <c r="I718" s="13">
        <v>261.36</v>
      </c>
      <c r="J718" s="11">
        <v>0</v>
      </c>
      <c r="K718" s="14">
        <v>261.36</v>
      </c>
      <c r="L718" s="29"/>
    </row>
    <row r="719" spans="1:12" x14ac:dyDescent="0.2">
      <c r="A719" s="12">
        <v>38771</v>
      </c>
      <c r="I719" s="13">
        <v>240.68</v>
      </c>
      <c r="J719" s="11">
        <v>0</v>
      </c>
      <c r="K719" s="14">
        <v>240.68</v>
      </c>
      <c r="L719" s="29"/>
    </row>
    <row r="720" spans="1:12" x14ac:dyDescent="0.2">
      <c r="A720" s="12">
        <v>38772</v>
      </c>
      <c r="I720" s="13">
        <v>166.32</v>
      </c>
      <c r="J720" s="11">
        <v>11.799999999999999</v>
      </c>
      <c r="K720" s="14">
        <v>178.12</v>
      </c>
      <c r="L720" s="29"/>
    </row>
    <row r="721" spans="1:12" x14ac:dyDescent="0.2">
      <c r="A721" s="12">
        <v>38773</v>
      </c>
      <c r="I721" s="13">
        <v>161.04</v>
      </c>
      <c r="J721" s="11">
        <v>0</v>
      </c>
      <c r="K721" s="14">
        <v>161.04</v>
      </c>
      <c r="L721" s="29"/>
    </row>
    <row r="722" spans="1:12" x14ac:dyDescent="0.2">
      <c r="A722" s="12">
        <v>38774</v>
      </c>
      <c r="I722" s="13">
        <v>74.36</v>
      </c>
      <c r="J722" s="11">
        <v>0</v>
      </c>
      <c r="K722" s="14">
        <v>74.36</v>
      </c>
      <c r="L722" s="29"/>
    </row>
    <row r="723" spans="1:12" x14ac:dyDescent="0.2">
      <c r="A723" s="12">
        <v>38775</v>
      </c>
      <c r="I723" s="13">
        <v>73.48</v>
      </c>
      <c r="J723" s="11">
        <v>0</v>
      </c>
      <c r="K723" s="14">
        <v>73.48</v>
      </c>
      <c r="L723" s="29"/>
    </row>
    <row r="724" spans="1:12" x14ac:dyDescent="0.2">
      <c r="A724" s="12">
        <v>38776</v>
      </c>
      <c r="I724" s="13">
        <v>345.40000000000003</v>
      </c>
      <c r="J724" s="11">
        <v>66.67</v>
      </c>
      <c r="K724" s="14">
        <v>412.07</v>
      </c>
      <c r="L724" s="29"/>
    </row>
    <row r="725" spans="1:12" x14ac:dyDescent="0.2">
      <c r="A725" s="12">
        <v>38777</v>
      </c>
      <c r="I725" s="13">
        <v>66</v>
      </c>
      <c r="J725" s="11">
        <v>0</v>
      </c>
      <c r="K725" s="14">
        <v>66</v>
      </c>
      <c r="L725" s="29"/>
    </row>
    <row r="726" spans="1:12" x14ac:dyDescent="0.2">
      <c r="A726" s="12">
        <v>38778</v>
      </c>
      <c r="I726" s="13">
        <v>159.28</v>
      </c>
      <c r="J726" s="11">
        <v>32.450000000000003</v>
      </c>
      <c r="K726" s="14">
        <v>191.73000000000002</v>
      </c>
      <c r="L726" s="29"/>
    </row>
    <row r="727" spans="1:12" x14ac:dyDescent="0.2">
      <c r="A727" s="12">
        <v>38779</v>
      </c>
      <c r="I727" s="13">
        <v>2151.6</v>
      </c>
      <c r="J727" s="11">
        <v>291.45999999999998</v>
      </c>
      <c r="K727" s="14">
        <v>2443.0599999999995</v>
      </c>
      <c r="L727" s="29"/>
    </row>
    <row r="728" spans="1:12" x14ac:dyDescent="0.2">
      <c r="A728" s="12">
        <v>38780</v>
      </c>
      <c r="I728" s="13">
        <v>4.4000000000000004</v>
      </c>
      <c r="J728" s="11">
        <v>0</v>
      </c>
      <c r="K728" s="14">
        <v>4.4000000000000004</v>
      </c>
      <c r="L728" s="29"/>
    </row>
    <row r="729" spans="1:12" x14ac:dyDescent="0.2">
      <c r="A729" s="12">
        <v>38781</v>
      </c>
      <c r="I729" s="13">
        <v>417.12</v>
      </c>
      <c r="J729" s="11">
        <v>0</v>
      </c>
      <c r="K729" s="14">
        <v>417.12</v>
      </c>
      <c r="L729" s="29"/>
    </row>
    <row r="730" spans="1:12" x14ac:dyDescent="0.2">
      <c r="A730" s="12">
        <v>38782</v>
      </c>
      <c r="I730" s="13">
        <v>5405.4</v>
      </c>
      <c r="J730" s="11">
        <v>1248.44</v>
      </c>
      <c r="K730" s="14">
        <v>6653.8399999999992</v>
      </c>
      <c r="L730" s="29"/>
    </row>
    <row r="731" spans="1:12" x14ac:dyDescent="0.2">
      <c r="A731" s="12">
        <v>38783</v>
      </c>
      <c r="I731" s="13">
        <v>3449.6000000000004</v>
      </c>
      <c r="J731" s="11">
        <v>760.51</v>
      </c>
      <c r="K731" s="14">
        <v>4210.1099999999997</v>
      </c>
      <c r="L731" s="29"/>
    </row>
    <row r="732" spans="1:12" x14ac:dyDescent="0.2">
      <c r="A732" s="12">
        <v>38784</v>
      </c>
      <c r="I732" s="13">
        <v>719.84000000000015</v>
      </c>
      <c r="J732" s="11">
        <v>0</v>
      </c>
      <c r="K732" s="14">
        <v>719.84000000000015</v>
      </c>
      <c r="L732" s="29"/>
    </row>
    <row r="733" spans="1:12" x14ac:dyDescent="0.2">
      <c r="A733" s="12">
        <v>38785</v>
      </c>
      <c r="I733" s="13">
        <v>358.6</v>
      </c>
      <c r="J733" s="11">
        <v>0</v>
      </c>
      <c r="K733" s="14">
        <v>358.6</v>
      </c>
      <c r="L733" s="29"/>
    </row>
    <row r="734" spans="1:12" x14ac:dyDescent="0.2">
      <c r="A734" s="12">
        <v>38786</v>
      </c>
      <c r="I734" s="13">
        <v>119.24</v>
      </c>
      <c r="J734" s="11">
        <v>0</v>
      </c>
      <c r="K734" s="14">
        <v>119.24</v>
      </c>
      <c r="L734" s="29"/>
    </row>
    <row r="735" spans="1:12" x14ac:dyDescent="0.2">
      <c r="A735" s="12">
        <v>38787</v>
      </c>
      <c r="I735" s="13">
        <v>40.04</v>
      </c>
      <c r="J735" s="11">
        <v>0</v>
      </c>
      <c r="K735" s="14">
        <v>40.04</v>
      </c>
      <c r="L735" s="29"/>
    </row>
    <row r="736" spans="1:12" x14ac:dyDescent="0.2">
      <c r="A736" s="12">
        <v>38788</v>
      </c>
      <c r="I736" s="13">
        <v>9.24</v>
      </c>
      <c r="J736" s="11">
        <v>0</v>
      </c>
      <c r="K736" s="14">
        <v>9.24</v>
      </c>
      <c r="L736" s="29"/>
    </row>
    <row r="737" spans="1:12" x14ac:dyDescent="0.2">
      <c r="A737" s="12">
        <v>38789</v>
      </c>
      <c r="I737" s="13">
        <v>44</v>
      </c>
      <c r="J737" s="11">
        <v>0</v>
      </c>
      <c r="K737" s="14">
        <v>44</v>
      </c>
      <c r="L737" s="29"/>
    </row>
    <row r="738" spans="1:12" x14ac:dyDescent="0.2">
      <c r="A738" s="12">
        <v>38790</v>
      </c>
      <c r="I738" s="13">
        <v>42.680000000000007</v>
      </c>
      <c r="J738" s="11">
        <v>0</v>
      </c>
      <c r="K738" s="14">
        <v>42.680000000000007</v>
      </c>
      <c r="L738" s="29"/>
    </row>
    <row r="739" spans="1:12" x14ac:dyDescent="0.2">
      <c r="A739" s="12">
        <v>38792</v>
      </c>
      <c r="I739" s="13">
        <v>9.68</v>
      </c>
      <c r="J739" s="11">
        <v>0</v>
      </c>
      <c r="K739" s="14">
        <v>9.68</v>
      </c>
      <c r="L739" s="29"/>
    </row>
    <row r="740" spans="1:12" x14ac:dyDescent="0.2">
      <c r="A740" s="12">
        <v>38793</v>
      </c>
      <c r="I740" s="13">
        <v>3302.0240000000003</v>
      </c>
      <c r="J740" s="11">
        <v>1028.96</v>
      </c>
      <c r="K740" s="14">
        <v>4330.9839999999995</v>
      </c>
      <c r="L740" s="29"/>
    </row>
    <row r="741" spans="1:12" x14ac:dyDescent="0.2">
      <c r="A741" s="12">
        <v>38794</v>
      </c>
      <c r="I741" s="13">
        <v>144.32</v>
      </c>
      <c r="J741" s="11">
        <v>0</v>
      </c>
      <c r="K741" s="14">
        <v>144.32</v>
      </c>
      <c r="L741" s="29"/>
    </row>
    <row r="742" spans="1:12" x14ac:dyDescent="0.2">
      <c r="A742" s="12">
        <v>38795</v>
      </c>
      <c r="I742" s="13">
        <v>419.76000000000005</v>
      </c>
      <c r="J742" s="11">
        <v>0</v>
      </c>
      <c r="K742" s="14">
        <v>419.76000000000005</v>
      </c>
      <c r="L742" s="29"/>
    </row>
    <row r="743" spans="1:12" x14ac:dyDescent="0.2">
      <c r="A743" s="12">
        <v>38796</v>
      </c>
      <c r="I743" s="13">
        <v>66</v>
      </c>
      <c r="J743" s="11">
        <v>0</v>
      </c>
      <c r="K743" s="14">
        <v>66</v>
      </c>
      <c r="L743" s="29"/>
    </row>
    <row r="744" spans="1:12" x14ac:dyDescent="0.2">
      <c r="A744" s="12">
        <v>38797</v>
      </c>
      <c r="I744" s="13">
        <v>88.44</v>
      </c>
      <c r="J744" s="11">
        <v>0</v>
      </c>
      <c r="K744" s="14">
        <v>88.44</v>
      </c>
      <c r="L744" s="29"/>
    </row>
    <row r="745" spans="1:12" x14ac:dyDescent="0.2">
      <c r="A745" s="12">
        <v>38798</v>
      </c>
      <c r="I745" s="13">
        <v>47.52000000000001</v>
      </c>
      <c r="J745" s="11">
        <v>0</v>
      </c>
      <c r="K745" s="14">
        <v>47.52000000000001</v>
      </c>
      <c r="L745" s="29"/>
    </row>
    <row r="746" spans="1:12" x14ac:dyDescent="0.2">
      <c r="A746" s="12">
        <v>38799</v>
      </c>
      <c r="I746" s="13">
        <v>77.88</v>
      </c>
      <c r="J746" s="11">
        <v>0</v>
      </c>
      <c r="K746" s="14">
        <v>77.88</v>
      </c>
      <c r="L746" s="29"/>
    </row>
    <row r="747" spans="1:12" x14ac:dyDescent="0.2">
      <c r="A747" s="12">
        <v>38800</v>
      </c>
      <c r="I747" s="13">
        <v>828.95999999999992</v>
      </c>
      <c r="J747" s="11">
        <v>177.59</v>
      </c>
      <c r="K747" s="14">
        <v>1006.5500000000001</v>
      </c>
      <c r="L747" s="29"/>
    </row>
    <row r="748" spans="1:12" x14ac:dyDescent="0.2">
      <c r="A748" s="12">
        <v>38801</v>
      </c>
      <c r="I748" s="13">
        <v>2483.3599999999997</v>
      </c>
      <c r="J748" s="11">
        <v>310.93</v>
      </c>
      <c r="K748" s="14">
        <v>2794.2899999999995</v>
      </c>
      <c r="L748" s="29"/>
    </row>
    <row r="749" spans="1:12" x14ac:dyDescent="0.2">
      <c r="A749" s="12">
        <v>38802</v>
      </c>
      <c r="I749" s="13">
        <v>237.60000000000002</v>
      </c>
      <c r="J749" s="11">
        <v>0</v>
      </c>
      <c r="K749" s="14">
        <v>237.60000000000002</v>
      </c>
      <c r="L749" s="29"/>
    </row>
    <row r="750" spans="1:12" x14ac:dyDescent="0.2">
      <c r="A750" s="12">
        <v>38803</v>
      </c>
      <c r="I750" s="13">
        <v>347.16</v>
      </c>
      <c r="J750" s="11">
        <v>0</v>
      </c>
      <c r="K750" s="14">
        <v>347.16</v>
      </c>
      <c r="L750" s="29"/>
    </row>
    <row r="751" spans="1:12" x14ac:dyDescent="0.2">
      <c r="A751" s="12">
        <v>38804</v>
      </c>
      <c r="I751" s="13">
        <v>566.28</v>
      </c>
      <c r="J751" s="11">
        <v>0</v>
      </c>
      <c r="K751" s="14">
        <v>566.28</v>
      </c>
      <c r="L751" s="29"/>
    </row>
    <row r="752" spans="1:12" x14ac:dyDescent="0.2">
      <c r="A752" s="12">
        <v>38805</v>
      </c>
      <c r="I752" s="13">
        <v>55.879999999999995</v>
      </c>
      <c r="J752" s="11">
        <v>0</v>
      </c>
      <c r="K752" s="14">
        <v>55.879999999999995</v>
      </c>
      <c r="L752" s="29"/>
    </row>
    <row r="753" spans="1:12" x14ac:dyDescent="0.2">
      <c r="A753" s="12">
        <v>38806</v>
      </c>
      <c r="I753" s="13">
        <v>399.08000000000004</v>
      </c>
      <c r="J753" s="11">
        <v>0</v>
      </c>
      <c r="K753" s="14">
        <v>399.08000000000004</v>
      </c>
      <c r="L753" s="29"/>
    </row>
    <row r="754" spans="1:12" x14ac:dyDescent="0.2">
      <c r="A754" s="12">
        <v>38807</v>
      </c>
      <c r="I754" s="13">
        <v>11</v>
      </c>
      <c r="J754" s="11">
        <v>0</v>
      </c>
      <c r="K754" s="14">
        <v>11</v>
      </c>
      <c r="L754" s="29"/>
    </row>
    <row r="755" spans="1:12" x14ac:dyDescent="0.2">
      <c r="A755" s="12">
        <v>38808</v>
      </c>
      <c r="I755" s="13">
        <v>24.2</v>
      </c>
      <c r="J755" s="11">
        <v>0</v>
      </c>
      <c r="K755" s="14">
        <v>24.2</v>
      </c>
      <c r="L755" s="29"/>
    </row>
    <row r="756" spans="1:12" x14ac:dyDescent="0.2">
      <c r="A756" s="12">
        <v>38809</v>
      </c>
      <c r="I756" s="13">
        <v>4.84</v>
      </c>
      <c r="J756" s="11">
        <v>0</v>
      </c>
      <c r="K756" s="14">
        <v>4.84</v>
      </c>
      <c r="L756" s="29"/>
    </row>
    <row r="757" spans="1:12" x14ac:dyDescent="0.2">
      <c r="A757" s="12">
        <v>38810</v>
      </c>
      <c r="I757" s="13">
        <v>35.200000000000003</v>
      </c>
      <c r="J757" s="11">
        <v>0</v>
      </c>
      <c r="K757" s="14">
        <v>35.200000000000003</v>
      </c>
      <c r="L757" s="29"/>
    </row>
    <row r="758" spans="1:12" x14ac:dyDescent="0.2">
      <c r="A758" s="12">
        <v>38811</v>
      </c>
      <c r="I758" s="13">
        <v>22.44</v>
      </c>
      <c r="J758" s="11">
        <v>0</v>
      </c>
      <c r="K758" s="14">
        <v>22.44</v>
      </c>
      <c r="L758" s="29"/>
    </row>
    <row r="759" spans="1:12" x14ac:dyDescent="0.2">
      <c r="A759" s="12">
        <v>38814</v>
      </c>
      <c r="I759" s="13">
        <v>6.16</v>
      </c>
      <c r="J759" s="11">
        <v>0</v>
      </c>
      <c r="K759" s="14">
        <v>6.16</v>
      </c>
      <c r="L759" s="29"/>
    </row>
    <row r="760" spans="1:12" x14ac:dyDescent="0.2">
      <c r="A760" s="12">
        <v>38816</v>
      </c>
      <c r="I760" s="13">
        <v>31.68</v>
      </c>
      <c r="J760" s="11">
        <v>8.85</v>
      </c>
      <c r="K760" s="14">
        <v>40.53</v>
      </c>
      <c r="L760" s="29"/>
    </row>
    <row r="761" spans="1:12" x14ac:dyDescent="0.2">
      <c r="A761" s="12">
        <v>38817</v>
      </c>
      <c r="I761" s="13">
        <v>414.04</v>
      </c>
      <c r="J761" s="11">
        <v>0</v>
      </c>
      <c r="K761" s="14">
        <v>414.04</v>
      </c>
      <c r="L761" s="29"/>
    </row>
    <row r="762" spans="1:12" x14ac:dyDescent="0.2">
      <c r="A762" s="12">
        <v>38819</v>
      </c>
      <c r="I762" s="13">
        <v>16.28</v>
      </c>
      <c r="J762" s="11">
        <v>0</v>
      </c>
      <c r="K762" s="14">
        <v>16.28</v>
      </c>
      <c r="L762" s="29"/>
    </row>
    <row r="763" spans="1:12" x14ac:dyDescent="0.2">
      <c r="A763" s="12">
        <v>38821</v>
      </c>
      <c r="I763" s="13">
        <v>11.44</v>
      </c>
      <c r="J763" s="11">
        <v>0</v>
      </c>
      <c r="K763" s="14">
        <v>11.44</v>
      </c>
      <c r="L763" s="29"/>
    </row>
    <row r="764" spans="1:12" x14ac:dyDescent="0.2">
      <c r="A764" s="12">
        <v>38822</v>
      </c>
      <c r="I764" s="13">
        <v>6.16</v>
      </c>
      <c r="J764" s="11">
        <v>0</v>
      </c>
      <c r="K764" s="14">
        <v>6.16</v>
      </c>
      <c r="L764" s="29"/>
    </row>
    <row r="765" spans="1:12" x14ac:dyDescent="0.2">
      <c r="A765" s="12">
        <v>39036</v>
      </c>
      <c r="I765" s="13">
        <v>6.16</v>
      </c>
      <c r="J765" s="11">
        <v>0</v>
      </c>
      <c r="K765" s="14">
        <v>6.16</v>
      </c>
      <c r="L765" s="29"/>
    </row>
    <row r="766" spans="1:12" x14ac:dyDescent="0.2">
      <c r="A766" s="12">
        <v>39037</v>
      </c>
      <c r="I766" s="13">
        <v>17.600000000000001</v>
      </c>
      <c r="J766" s="11">
        <v>0</v>
      </c>
      <c r="K766" s="14">
        <v>17.600000000000001</v>
      </c>
      <c r="L766" s="29"/>
    </row>
    <row r="767" spans="1:12" x14ac:dyDescent="0.2">
      <c r="A767" s="12">
        <v>39039</v>
      </c>
      <c r="I767" s="13">
        <v>1.32</v>
      </c>
      <c r="J767" s="11">
        <v>0</v>
      </c>
      <c r="K767" s="14">
        <v>1.32</v>
      </c>
      <c r="L767" s="29"/>
    </row>
    <row r="768" spans="1:12" x14ac:dyDescent="0.2">
      <c r="A768" s="12">
        <v>39040</v>
      </c>
      <c r="I768" s="13">
        <v>50.16</v>
      </c>
      <c r="J768" s="11">
        <v>0</v>
      </c>
      <c r="K768" s="14">
        <v>50.16</v>
      </c>
      <c r="L768" s="29"/>
    </row>
    <row r="769" spans="1:12" x14ac:dyDescent="0.2">
      <c r="A769" s="12">
        <v>39041</v>
      </c>
      <c r="I769" s="13">
        <v>265.76</v>
      </c>
      <c r="J769" s="11">
        <v>0</v>
      </c>
      <c r="K769" s="14">
        <v>265.76</v>
      </c>
      <c r="L769" s="29"/>
    </row>
    <row r="770" spans="1:12" x14ac:dyDescent="0.2">
      <c r="A770" s="12">
        <v>39042</v>
      </c>
      <c r="I770" s="13">
        <v>282.03999999999996</v>
      </c>
      <c r="J770" s="11">
        <v>0</v>
      </c>
      <c r="K770" s="14">
        <v>282.03999999999996</v>
      </c>
      <c r="L770" s="29"/>
    </row>
    <row r="771" spans="1:12" x14ac:dyDescent="0.2">
      <c r="A771" s="12">
        <v>39043</v>
      </c>
      <c r="I771" s="13">
        <v>144.76</v>
      </c>
      <c r="J771" s="11">
        <v>0</v>
      </c>
      <c r="K771" s="14">
        <v>144.76</v>
      </c>
      <c r="L771" s="29"/>
    </row>
    <row r="772" spans="1:12" x14ac:dyDescent="0.2">
      <c r="A772" s="12">
        <v>39044</v>
      </c>
      <c r="I772" s="13">
        <v>150.91999999999999</v>
      </c>
      <c r="J772" s="11">
        <v>0</v>
      </c>
      <c r="K772" s="14">
        <v>150.91999999999999</v>
      </c>
      <c r="L772" s="29"/>
    </row>
    <row r="773" spans="1:12" x14ac:dyDescent="0.2">
      <c r="A773" s="12">
        <v>39045</v>
      </c>
      <c r="I773" s="13">
        <v>129.36000000000001</v>
      </c>
      <c r="J773" s="11">
        <v>0</v>
      </c>
      <c r="K773" s="14">
        <v>129.36000000000001</v>
      </c>
      <c r="L773" s="29"/>
    </row>
    <row r="774" spans="1:12" x14ac:dyDescent="0.2">
      <c r="A774" s="12">
        <v>39046</v>
      </c>
      <c r="I774" s="13">
        <v>221.32</v>
      </c>
      <c r="J774" s="11">
        <v>0</v>
      </c>
      <c r="K774" s="14">
        <v>221.32</v>
      </c>
      <c r="L774" s="29"/>
    </row>
    <row r="775" spans="1:12" x14ac:dyDescent="0.2">
      <c r="A775" s="12">
        <v>39047</v>
      </c>
      <c r="I775" s="13">
        <v>30.8</v>
      </c>
      <c r="J775" s="11">
        <v>0</v>
      </c>
      <c r="K775" s="14">
        <v>30.8</v>
      </c>
      <c r="L775" s="29"/>
    </row>
    <row r="776" spans="1:12" x14ac:dyDescent="0.2">
      <c r="A776" s="12">
        <v>39048</v>
      </c>
      <c r="I776" s="13">
        <v>78.760000000000005</v>
      </c>
      <c r="J776" s="11">
        <v>0</v>
      </c>
      <c r="K776" s="14">
        <v>78.760000000000005</v>
      </c>
      <c r="L776" s="29"/>
    </row>
    <row r="777" spans="1:12" x14ac:dyDescent="0.2">
      <c r="A777" s="12">
        <v>39050</v>
      </c>
      <c r="I777" s="13">
        <v>22.44</v>
      </c>
      <c r="J777" s="11">
        <v>0</v>
      </c>
      <c r="K777" s="14">
        <v>22.44</v>
      </c>
      <c r="L777" s="29"/>
    </row>
    <row r="778" spans="1:12" x14ac:dyDescent="0.2">
      <c r="A778" s="12">
        <v>39051</v>
      </c>
      <c r="I778" s="13">
        <v>32.56</v>
      </c>
      <c r="J778" s="11">
        <v>0</v>
      </c>
      <c r="K778" s="14">
        <v>32.56</v>
      </c>
      <c r="L778" s="29"/>
    </row>
    <row r="779" spans="1:12" x14ac:dyDescent="0.2">
      <c r="A779" s="12">
        <v>39052</v>
      </c>
      <c r="I779" s="13">
        <v>403.92</v>
      </c>
      <c r="J779" s="11">
        <v>0</v>
      </c>
      <c r="K779" s="14">
        <v>403.92</v>
      </c>
      <c r="L779" s="29"/>
    </row>
    <row r="780" spans="1:12" x14ac:dyDescent="0.2">
      <c r="A780" s="12">
        <v>39053</v>
      </c>
      <c r="I780" s="13">
        <v>7901.52</v>
      </c>
      <c r="J780" s="11">
        <v>707.41</v>
      </c>
      <c r="K780" s="14">
        <v>8608.9299999999985</v>
      </c>
      <c r="L780" s="29"/>
    </row>
    <row r="781" spans="1:12" x14ac:dyDescent="0.2">
      <c r="A781" s="12">
        <v>39054</v>
      </c>
      <c r="I781" s="13">
        <v>628.31999999999994</v>
      </c>
      <c r="J781" s="11">
        <v>0</v>
      </c>
      <c r="K781" s="14">
        <v>628.31999999999994</v>
      </c>
      <c r="L781" s="29"/>
    </row>
    <row r="782" spans="1:12" x14ac:dyDescent="0.2">
      <c r="A782" s="12">
        <v>39055</v>
      </c>
      <c r="I782" s="13">
        <v>634.91999999999996</v>
      </c>
      <c r="J782" s="11">
        <v>0</v>
      </c>
      <c r="K782" s="14">
        <v>634.91999999999996</v>
      </c>
      <c r="L782" s="29"/>
    </row>
    <row r="783" spans="1:12" x14ac:dyDescent="0.2">
      <c r="A783" s="12">
        <v>39056</v>
      </c>
      <c r="I783" s="13">
        <v>1174.8</v>
      </c>
      <c r="J783" s="11">
        <v>183.49</v>
      </c>
      <c r="K783" s="14">
        <v>1358.2900000000002</v>
      </c>
      <c r="L783" s="29"/>
    </row>
    <row r="784" spans="1:12" x14ac:dyDescent="0.2">
      <c r="A784" s="12">
        <v>39057</v>
      </c>
      <c r="I784" s="13">
        <v>487.52000000000004</v>
      </c>
      <c r="J784" s="11">
        <v>59.589999999999989</v>
      </c>
      <c r="K784" s="14">
        <v>547.11</v>
      </c>
      <c r="L784" s="29"/>
    </row>
    <row r="785" spans="1:12" x14ac:dyDescent="0.2">
      <c r="A785" s="12">
        <v>39058</v>
      </c>
      <c r="I785" s="13">
        <v>379.28000000000003</v>
      </c>
      <c r="J785" s="11">
        <v>0</v>
      </c>
      <c r="K785" s="14">
        <v>379.28000000000003</v>
      </c>
      <c r="L785" s="29"/>
    </row>
    <row r="786" spans="1:12" x14ac:dyDescent="0.2">
      <c r="A786" s="12">
        <v>39059</v>
      </c>
      <c r="I786" s="13">
        <v>91.08</v>
      </c>
      <c r="J786" s="11">
        <v>0</v>
      </c>
      <c r="K786" s="14">
        <v>91.08</v>
      </c>
      <c r="L786" s="29"/>
    </row>
    <row r="787" spans="1:12" x14ac:dyDescent="0.2">
      <c r="A787" s="12">
        <v>39061</v>
      </c>
      <c r="I787" s="13">
        <v>292.15999999999997</v>
      </c>
      <c r="J787" s="11">
        <v>0</v>
      </c>
      <c r="K787" s="14">
        <v>292.15999999999997</v>
      </c>
      <c r="L787" s="29"/>
    </row>
    <row r="788" spans="1:12" x14ac:dyDescent="0.2">
      <c r="A788" s="12">
        <v>39062</v>
      </c>
      <c r="I788" s="13">
        <v>24.64</v>
      </c>
      <c r="J788" s="11">
        <v>0</v>
      </c>
      <c r="K788" s="14">
        <v>24.64</v>
      </c>
      <c r="L788" s="29"/>
    </row>
    <row r="789" spans="1:12" x14ac:dyDescent="0.2">
      <c r="A789" s="12">
        <v>39063</v>
      </c>
      <c r="I789" s="13">
        <v>15.84</v>
      </c>
      <c r="J789" s="11">
        <v>0</v>
      </c>
      <c r="K789" s="14">
        <v>15.84</v>
      </c>
      <c r="L789" s="29"/>
    </row>
    <row r="790" spans="1:12" x14ac:dyDescent="0.2">
      <c r="A790" s="12">
        <v>39064</v>
      </c>
      <c r="I790" s="13">
        <v>39.6</v>
      </c>
      <c r="J790" s="11">
        <v>0</v>
      </c>
      <c r="K790" s="14">
        <v>39.6</v>
      </c>
      <c r="L790" s="29"/>
    </row>
    <row r="791" spans="1:12" x14ac:dyDescent="0.2">
      <c r="A791" s="12">
        <v>39065</v>
      </c>
      <c r="I791" s="13">
        <v>68.2</v>
      </c>
      <c r="J791" s="11">
        <v>0</v>
      </c>
      <c r="K791" s="14">
        <v>68.2</v>
      </c>
      <c r="L791" s="29"/>
    </row>
    <row r="792" spans="1:12" x14ac:dyDescent="0.2">
      <c r="A792" s="12">
        <v>39066</v>
      </c>
      <c r="I792" s="13">
        <v>141.24</v>
      </c>
      <c r="J792" s="11">
        <v>0</v>
      </c>
      <c r="K792" s="14">
        <v>141.24</v>
      </c>
      <c r="L792" s="29"/>
    </row>
    <row r="793" spans="1:12" x14ac:dyDescent="0.2">
      <c r="A793" s="12">
        <v>39067</v>
      </c>
      <c r="I793" s="13">
        <v>4.84</v>
      </c>
      <c r="J793" s="11">
        <v>0</v>
      </c>
      <c r="K793" s="14">
        <v>4.84</v>
      </c>
      <c r="L793" s="29"/>
    </row>
    <row r="794" spans="1:12" x14ac:dyDescent="0.2">
      <c r="A794" s="12">
        <v>39069</v>
      </c>
      <c r="I794" s="13">
        <v>216.92000000000002</v>
      </c>
      <c r="J794" s="11">
        <v>0</v>
      </c>
      <c r="K794" s="14">
        <v>216.92000000000002</v>
      </c>
      <c r="L794" s="29"/>
    </row>
    <row r="795" spans="1:12" x14ac:dyDescent="0.2">
      <c r="A795" s="12">
        <v>39070</v>
      </c>
      <c r="I795" s="13">
        <v>12.76</v>
      </c>
      <c r="J795" s="11">
        <v>0</v>
      </c>
      <c r="K795" s="14">
        <v>12.76</v>
      </c>
      <c r="L795" s="29"/>
    </row>
    <row r="796" spans="1:12" x14ac:dyDescent="0.2">
      <c r="A796" s="12">
        <v>39071</v>
      </c>
      <c r="I796" s="13">
        <v>323.84000000000003</v>
      </c>
      <c r="J796" s="11">
        <v>0</v>
      </c>
      <c r="K796" s="14">
        <v>323.84000000000003</v>
      </c>
      <c r="L796" s="29"/>
    </row>
    <row r="797" spans="1:12" x14ac:dyDescent="0.2">
      <c r="A797" s="12">
        <v>39072</v>
      </c>
      <c r="I797" s="13">
        <v>217.36</v>
      </c>
      <c r="J797" s="11">
        <v>0</v>
      </c>
      <c r="K797" s="14">
        <v>217.36</v>
      </c>
      <c r="L797" s="29"/>
    </row>
    <row r="798" spans="1:12" x14ac:dyDescent="0.2">
      <c r="A798" s="12">
        <v>39073</v>
      </c>
      <c r="I798" s="13">
        <v>126.28</v>
      </c>
      <c r="J798" s="11">
        <v>41.89</v>
      </c>
      <c r="K798" s="14">
        <v>168.17000000000002</v>
      </c>
      <c r="L798" s="29"/>
    </row>
    <row r="799" spans="1:12" x14ac:dyDescent="0.2">
      <c r="A799" s="12">
        <v>39074</v>
      </c>
      <c r="I799" s="13">
        <v>116.6</v>
      </c>
      <c r="J799" s="11">
        <v>0</v>
      </c>
      <c r="K799" s="14">
        <v>116.6</v>
      </c>
      <c r="L799" s="29"/>
    </row>
    <row r="800" spans="1:12" x14ac:dyDescent="0.2">
      <c r="A800" s="12">
        <v>39075</v>
      </c>
      <c r="I800" s="13">
        <v>89.32</v>
      </c>
      <c r="J800" s="11">
        <v>0</v>
      </c>
      <c r="K800" s="14">
        <v>89.32</v>
      </c>
      <c r="L800" s="29"/>
    </row>
    <row r="801" spans="1:12" x14ac:dyDescent="0.2">
      <c r="A801" s="12">
        <v>39076</v>
      </c>
      <c r="I801" s="13">
        <v>874.28000000000009</v>
      </c>
      <c r="J801" s="11">
        <v>0</v>
      </c>
      <c r="K801" s="14">
        <v>874.28000000000009</v>
      </c>
      <c r="L801" s="29"/>
    </row>
    <row r="802" spans="1:12" x14ac:dyDescent="0.2">
      <c r="A802" s="12">
        <v>39077</v>
      </c>
      <c r="I802" s="13">
        <v>317.68</v>
      </c>
      <c r="J802" s="11">
        <v>0</v>
      </c>
      <c r="K802" s="14">
        <v>317.68</v>
      </c>
      <c r="L802" s="29"/>
    </row>
    <row r="803" spans="1:12" x14ac:dyDescent="0.2">
      <c r="A803" s="12">
        <v>39078</v>
      </c>
      <c r="I803" s="13">
        <v>49.72</v>
      </c>
      <c r="J803" s="11">
        <v>0</v>
      </c>
      <c r="K803" s="14">
        <v>49.72</v>
      </c>
      <c r="L803" s="29"/>
    </row>
    <row r="804" spans="1:12" x14ac:dyDescent="0.2">
      <c r="A804" s="12">
        <v>39079</v>
      </c>
      <c r="I804" s="13">
        <v>133.32</v>
      </c>
      <c r="J804" s="11">
        <v>0</v>
      </c>
      <c r="K804" s="14">
        <v>133.32</v>
      </c>
      <c r="L804" s="29"/>
    </row>
    <row r="805" spans="1:12" x14ac:dyDescent="0.2">
      <c r="A805" s="12">
        <v>39080</v>
      </c>
      <c r="I805" s="13">
        <v>45.32</v>
      </c>
      <c r="J805" s="11">
        <v>0</v>
      </c>
      <c r="K805" s="14">
        <v>45.32</v>
      </c>
      <c r="L805" s="29"/>
    </row>
    <row r="806" spans="1:12" x14ac:dyDescent="0.2">
      <c r="A806" s="12">
        <v>39081</v>
      </c>
      <c r="I806" s="13">
        <v>89.320000000000007</v>
      </c>
      <c r="J806" s="11">
        <v>0</v>
      </c>
      <c r="K806" s="14">
        <v>89.320000000000007</v>
      </c>
      <c r="L806" s="29"/>
    </row>
    <row r="807" spans="1:12" x14ac:dyDescent="0.2">
      <c r="A807" s="12">
        <v>39082</v>
      </c>
      <c r="I807" s="13">
        <v>5.72</v>
      </c>
      <c r="J807" s="11">
        <v>0</v>
      </c>
      <c r="K807" s="14">
        <v>5.72</v>
      </c>
      <c r="L807" s="29"/>
    </row>
    <row r="808" spans="1:12" x14ac:dyDescent="0.2">
      <c r="A808" s="12">
        <v>39084</v>
      </c>
      <c r="I808" s="13">
        <v>7.92</v>
      </c>
      <c r="J808" s="11">
        <v>0</v>
      </c>
      <c r="K808" s="14">
        <v>7.92</v>
      </c>
      <c r="L808" s="29"/>
    </row>
    <row r="809" spans="1:12" x14ac:dyDescent="0.2">
      <c r="A809" s="12">
        <v>39085</v>
      </c>
      <c r="I809" s="13">
        <v>207.24</v>
      </c>
      <c r="J809" s="11">
        <v>0</v>
      </c>
      <c r="K809" s="14">
        <v>207.24</v>
      </c>
      <c r="L809" s="29"/>
    </row>
    <row r="810" spans="1:12" x14ac:dyDescent="0.2">
      <c r="A810" s="12">
        <v>39086</v>
      </c>
      <c r="I810" s="13">
        <v>231.44</v>
      </c>
      <c r="J810" s="11">
        <v>0</v>
      </c>
      <c r="K810" s="14">
        <v>231.44</v>
      </c>
      <c r="L810" s="29"/>
    </row>
    <row r="811" spans="1:12" x14ac:dyDescent="0.2">
      <c r="A811" s="12">
        <v>39087</v>
      </c>
      <c r="I811" s="13">
        <v>6.16</v>
      </c>
      <c r="J811" s="11">
        <v>0</v>
      </c>
      <c r="K811" s="14">
        <v>6.16</v>
      </c>
      <c r="L811" s="29"/>
    </row>
    <row r="812" spans="1:12" x14ac:dyDescent="0.2">
      <c r="A812" s="12">
        <v>39088</v>
      </c>
      <c r="I812" s="13">
        <v>3.52</v>
      </c>
      <c r="J812" s="11">
        <v>0</v>
      </c>
      <c r="K812" s="14">
        <v>3.52</v>
      </c>
      <c r="L812" s="29"/>
    </row>
    <row r="813" spans="1:12" x14ac:dyDescent="0.2">
      <c r="A813" s="12">
        <v>39089</v>
      </c>
      <c r="I813" s="13">
        <v>22.88</v>
      </c>
      <c r="J813" s="11">
        <v>0</v>
      </c>
      <c r="K813" s="14">
        <v>22.88</v>
      </c>
      <c r="L813" s="29"/>
    </row>
    <row r="814" spans="1:12" x14ac:dyDescent="0.2">
      <c r="A814" s="12">
        <v>39090</v>
      </c>
      <c r="I814" s="13">
        <v>642.83999999999992</v>
      </c>
      <c r="J814" s="11">
        <v>0</v>
      </c>
      <c r="K814" s="14">
        <v>642.83999999999992</v>
      </c>
      <c r="L814" s="29"/>
    </row>
    <row r="815" spans="1:12" x14ac:dyDescent="0.2">
      <c r="A815" s="12">
        <v>39091</v>
      </c>
      <c r="I815" s="13">
        <v>133.32</v>
      </c>
      <c r="J815" s="11">
        <v>0</v>
      </c>
      <c r="K815" s="14">
        <v>133.32</v>
      </c>
      <c r="L815" s="29"/>
    </row>
    <row r="816" spans="1:12" x14ac:dyDescent="0.2">
      <c r="A816" s="12">
        <v>39092</v>
      </c>
      <c r="I816" s="13">
        <v>235.84</v>
      </c>
      <c r="J816" s="11">
        <v>5.8999999999999995</v>
      </c>
      <c r="K816" s="14">
        <v>241.74</v>
      </c>
      <c r="L816" s="29"/>
    </row>
    <row r="817" spans="1:12" x14ac:dyDescent="0.2">
      <c r="A817" s="12">
        <v>39093</v>
      </c>
      <c r="I817" s="13">
        <v>234.52</v>
      </c>
      <c r="J817" s="11">
        <v>0</v>
      </c>
      <c r="K817" s="14">
        <v>234.52</v>
      </c>
      <c r="L817" s="29"/>
    </row>
    <row r="818" spans="1:12" x14ac:dyDescent="0.2">
      <c r="A818" s="12">
        <v>39094</v>
      </c>
      <c r="I818" s="13">
        <v>18.48</v>
      </c>
      <c r="J818" s="11">
        <v>0</v>
      </c>
      <c r="K818" s="14">
        <v>18.48</v>
      </c>
      <c r="L818" s="29"/>
    </row>
    <row r="819" spans="1:12" x14ac:dyDescent="0.2">
      <c r="A819" s="12">
        <v>39095</v>
      </c>
      <c r="I819" s="13">
        <v>1044.1200000000001</v>
      </c>
      <c r="J819" s="11">
        <v>220.65999999999997</v>
      </c>
      <c r="K819" s="14">
        <v>1264.78</v>
      </c>
      <c r="L819" s="29"/>
    </row>
    <row r="820" spans="1:12" x14ac:dyDescent="0.2">
      <c r="A820" s="12">
        <v>39096</v>
      </c>
      <c r="I820" s="13">
        <v>1148.3999999999999</v>
      </c>
      <c r="J820" s="11">
        <v>10.62</v>
      </c>
      <c r="K820" s="14">
        <v>1159.02</v>
      </c>
      <c r="L820" s="29"/>
    </row>
    <row r="821" spans="1:12" x14ac:dyDescent="0.2">
      <c r="A821" s="12">
        <v>39097</v>
      </c>
      <c r="I821" s="13">
        <v>5934.2800000000007</v>
      </c>
      <c r="J821" s="11">
        <v>629.53</v>
      </c>
      <c r="K821" s="14">
        <v>6563.81</v>
      </c>
      <c r="L821" s="29"/>
    </row>
    <row r="822" spans="1:12" x14ac:dyDescent="0.2">
      <c r="A822" s="12">
        <v>39098</v>
      </c>
      <c r="I822" s="13">
        <v>6973.9999999999991</v>
      </c>
      <c r="J822" s="11">
        <v>1289.7399999999998</v>
      </c>
      <c r="K822" s="14">
        <v>8263.74</v>
      </c>
      <c r="L822" s="29"/>
    </row>
    <row r="823" spans="1:12" x14ac:dyDescent="0.2">
      <c r="A823" s="12">
        <v>39099</v>
      </c>
      <c r="I823" s="13">
        <v>545.16</v>
      </c>
      <c r="J823" s="11">
        <v>0</v>
      </c>
      <c r="K823" s="14">
        <v>545.16</v>
      </c>
      <c r="L823" s="29"/>
    </row>
    <row r="824" spans="1:12" x14ac:dyDescent="0.2">
      <c r="A824" s="12">
        <v>39100</v>
      </c>
      <c r="I824" s="13">
        <v>507.76</v>
      </c>
      <c r="J824" s="11">
        <v>0</v>
      </c>
      <c r="K824" s="14">
        <v>507.76</v>
      </c>
      <c r="L824" s="29"/>
    </row>
    <row r="825" spans="1:12" x14ac:dyDescent="0.2">
      <c r="A825" s="12">
        <v>39101</v>
      </c>
      <c r="I825" s="13">
        <v>3546.84</v>
      </c>
      <c r="J825" s="11">
        <v>715.07999999999993</v>
      </c>
      <c r="K825" s="14">
        <v>4261.92</v>
      </c>
      <c r="L825" s="29"/>
    </row>
    <row r="826" spans="1:12" x14ac:dyDescent="0.2">
      <c r="A826" s="12">
        <v>39102</v>
      </c>
      <c r="I826" s="13">
        <v>1337.6000000000001</v>
      </c>
      <c r="J826" s="11">
        <v>47.199999999999996</v>
      </c>
      <c r="K826" s="14">
        <v>1384.8000000000002</v>
      </c>
      <c r="L826" s="29"/>
    </row>
    <row r="827" spans="1:12" x14ac:dyDescent="0.2">
      <c r="A827" s="12">
        <v>39103</v>
      </c>
      <c r="I827" s="13">
        <v>494.12</v>
      </c>
      <c r="J827" s="11">
        <v>14.75</v>
      </c>
      <c r="K827" s="14">
        <v>508.87</v>
      </c>
      <c r="L827" s="29"/>
    </row>
    <row r="828" spans="1:12" x14ac:dyDescent="0.2">
      <c r="A828" s="12">
        <v>39104</v>
      </c>
      <c r="I828" s="13">
        <v>7409.16</v>
      </c>
      <c r="J828" s="11">
        <v>1630.1699999999996</v>
      </c>
      <c r="K828" s="14">
        <v>9039.33</v>
      </c>
      <c r="L828" s="29"/>
    </row>
    <row r="829" spans="1:12" x14ac:dyDescent="0.2">
      <c r="A829" s="12">
        <v>39105</v>
      </c>
      <c r="I829" s="13">
        <v>503.79999999999995</v>
      </c>
      <c r="J829" s="11">
        <v>0</v>
      </c>
      <c r="K829" s="14">
        <v>503.79999999999995</v>
      </c>
      <c r="L829" s="29"/>
    </row>
    <row r="830" spans="1:12" x14ac:dyDescent="0.2">
      <c r="A830" s="12">
        <v>39106</v>
      </c>
      <c r="I830" s="13">
        <v>643.28</v>
      </c>
      <c r="J830" s="11">
        <v>0</v>
      </c>
      <c r="K830" s="14">
        <v>643.28</v>
      </c>
      <c r="L830" s="29"/>
    </row>
    <row r="831" spans="1:12" x14ac:dyDescent="0.2">
      <c r="A831" s="12">
        <v>39107</v>
      </c>
      <c r="I831" s="13">
        <v>140.35999999999999</v>
      </c>
      <c r="J831" s="11">
        <v>26.549999999999997</v>
      </c>
      <c r="K831" s="14">
        <v>166.91</v>
      </c>
      <c r="L831" s="29"/>
    </row>
    <row r="832" spans="1:12" x14ac:dyDescent="0.2">
      <c r="A832" s="12">
        <v>39108</v>
      </c>
      <c r="I832" s="13">
        <v>282.48</v>
      </c>
      <c r="J832" s="11">
        <v>0</v>
      </c>
      <c r="K832" s="14">
        <v>282.48</v>
      </c>
      <c r="L832" s="29"/>
    </row>
    <row r="833" spans="1:12" x14ac:dyDescent="0.2">
      <c r="A833" s="12">
        <v>39109</v>
      </c>
      <c r="I833" s="13">
        <v>35.64</v>
      </c>
      <c r="J833" s="11">
        <v>0</v>
      </c>
      <c r="K833" s="14">
        <v>35.64</v>
      </c>
      <c r="L833" s="29"/>
    </row>
    <row r="834" spans="1:12" x14ac:dyDescent="0.2">
      <c r="A834" s="12">
        <v>39110</v>
      </c>
      <c r="I834" s="13">
        <v>418</v>
      </c>
      <c r="J834" s="11">
        <v>0</v>
      </c>
      <c r="K834" s="14">
        <v>418</v>
      </c>
      <c r="L834" s="29"/>
    </row>
    <row r="835" spans="1:12" x14ac:dyDescent="0.2">
      <c r="A835" s="12">
        <v>39111</v>
      </c>
      <c r="I835" s="13">
        <v>2438.04</v>
      </c>
      <c r="J835" s="11">
        <v>615.37</v>
      </c>
      <c r="K835" s="14">
        <v>3053.41</v>
      </c>
      <c r="L835" s="29"/>
    </row>
    <row r="836" spans="1:12" x14ac:dyDescent="0.2">
      <c r="A836" s="12">
        <v>39112</v>
      </c>
      <c r="I836" s="13">
        <v>1814.5600000000002</v>
      </c>
      <c r="J836" s="11">
        <v>421.84999999999997</v>
      </c>
      <c r="K836" s="14">
        <v>2236.41</v>
      </c>
      <c r="L836" s="29"/>
    </row>
    <row r="837" spans="1:12" x14ac:dyDescent="0.2">
      <c r="A837" s="12">
        <v>39113</v>
      </c>
      <c r="I837" s="13">
        <v>2245.7599999999998</v>
      </c>
      <c r="J837" s="11">
        <v>0</v>
      </c>
      <c r="K837" s="14">
        <v>2245.7599999999998</v>
      </c>
      <c r="L837" s="29"/>
    </row>
    <row r="838" spans="1:12" x14ac:dyDescent="0.2">
      <c r="A838" s="12">
        <v>39114</v>
      </c>
      <c r="I838" s="13">
        <v>616</v>
      </c>
      <c r="J838" s="11">
        <v>68.44</v>
      </c>
      <c r="K838" s="14">
        <v>684.43999999999994</v>
      </c>
      <c r="L838" s="29"/>
    </row>
    <row r="839" spans="1:12" x14ac:dyDescent="0.2">
      <c r="A839" s="12">
        <v>39115</v>
      </c>
      <c r="I839" s="13">
        <v>618.20000000000005</v>
      </c>
      <c r="J839" s="11">
        <v>51.33</v>
      </c>
      <c r="K839" s="14">
        <v>669.53</v>
      </c>
      <c r="L839" s="29"/>
    </row>
    <row r="840" spans="1:12" x14ac:dyDescent="0.2">
      <c r="A840" s="12">
        <v>39116</v>
      </c>
      <c r="I840" s="13">
        <v>538.55999999999995</v>
      </c>
      <c r="J840" s="11">
        <v>0</v>
      </c>
      <c r="K840" s="14">
        <v>538.55999999999995</v>
      </c>
      <c r="L840" s="29"/>
    </row>
    <row r="841" spans="1:12" x14ac:dyDescent="0.2">
      <c r="A841" s="12">
        <v>39117</v>
      </c>
      <c r="I841" s="13">
        <v>1438.3600000000001</v>
      </c>
      <c r="J841" s="11">
        <v>196.47</v>
      </c>
      <c r="K841" s="14">
        <v>1634.8300000000002</v>
      </c>
      <c r="L841" s="29"/>
    </row>
    <row r="842" spans="1:12" x14ac:dyDescent="0.2">
      <c r="A842" s="12">
        <v>39118</v>
      </c>
      <c r="I842" s="13">
        <v>851.84000000000015</v>
      </c>
      <c r="J842" s="11">
        <v>0</v>
      </c>
      <c r="K842" s="14">
        <v>851.84000000000015</v>
      </c>
      <c r="L842" s="29"/>
    </row>
    <row r="843" spans="1:12" x14ac:dyDescent="0.2">
      <c r="A843" s="12">
        <v>39119</v>
      </c>
      <c r="I843" s="13">
        <v>31.68</v>
      </c>
      <c r="J843" s="11">
        <v>0</v>
      </c>
      <c r="K843" s="14">
        <v>31.68</v>
      </c>
      <c r="L843" s="29"/>
    </row>
    <row r="844" spans="1:12" x14ac:dyDescent="0.2">
      <c r="A844" s="12">
        <v>39120</v>
      </c>
      <c r="I844" s="13">
        <v>2547.16</v>
      </c>
      <c r="J844" s="11">
        <v>471.40999999999997</v>
      </c>
      <c r="K844" s="14">
        <v>3018.57</v>
      </c>
      <c r="L844" s="29"/>
    </row>
    <row r="845" spans="1:12" x14ac:dyDescent="0.2">
      <c r="A845" s="12">
        <v>39121</v>
      </c>
      <c r="I845" s="13">
        <v>710.59999999999991</v>
      </c>
      <c r="J845" s="11">
        <v>0</v>
      </c>
      <c r="K845" s="14">
        <v>710.59999999999991</v>
      </c>
      <c r="L845" s="29"/>
    </row>
    <row r="846" spans="1:12" x14ac:dyDescent="0.2">
      <c r="A846" s="12">
        <v>39122</v>
      </c>
      <c r="I846" s="13">
        <v>23.32</v>
      </c>
      <c r="J846" s="11">
        <v>0</v>
      </c>
      <c r="K846" s="14">
        <v>23.32</v>
      </c>
      <c r="L846" s="29"/>
    </row>
    <row r="847" spans="1:12" x14ac:dyDescent="0.2">
      <c r="A847" s="12">
        <v>39123</v>
      </c>
      <c r="I847" s="13">
        <v>10.56</v>
      </c>
      <c r="J847" s="11">
        <v>0</v>
      </c>
      <c r="K847" s="14">
        <v>10.56</v>
      </c>
      <c r="L847" s="29"/>
    </row>
    <row r="848" spans="1:12" x14ac:dyDescent="0.2">
      <c r="A848" s="12">
        <v>39124</v>
      </c>
      <c r="I848" s="13">
        <v>80.08</v>
      </c>
      <c r="J848" s="11">
        <v>0</v>
      </c>
      <c r="K848" s="14">
        <v>80.08</v>
      </c>
      <c r="L848" s="29"/>
    </row>
    <row r="849" spans="1:12" x14ac:dyDescent="0.2">
      <c r="A849" s="12">
        <v>39125</v>
      </c>
      <c r="I849" s="13">
        <v>1723.04</v>
      </c>
      <c r="J849" s="11">
        <v>155.76</v>
      </c>
      <c r="K849" s="14">
        <v>1878.8</v>
      </c>
      <c r="L849" s="29"/>
    </row>
    <row r="850" spans="1:12" x14ac:dyDescent="0.2">
      <c r="A850" s="12">
        <v>39126</v>
      </c>
      <c r="I850" s="13">
        <v>7314.12</v>
      </c>
      <c r="J850" s="11">
        <v>1247.26</v>
      </c>
      <c r="K850" s="14">
        <v>8561.3799999999992</v>
      </c>
      <c r="L850" s="29"/>
    </row>
    <row r="851" spans="1:12" x14ac:dyDescent="0.2">
      <c r="A851" s="12">
        <v>39127</v>
      </c>
      <c r="I851" s="13">
        <v>2549.8000000000002</v>
      </c>
      <c r="J851" s="11">
        <v>848.41999999999985</v>
      </c>
      <c r="K851" s="14">
        <v>3398.2199999999993</v>
      </c>
      <c r="L851" s="29"/>
    </row>
    <row r="852" spans="1:12" x14ac:dyDescent="0.2">
      <c r="A852" s="12">
        <v>39128</v>
      </c>
      <c r="I852" s="13">
        <v>1725.2400000000002</v>
      </c>
      <c r="J852" s="11">
        <v>126.85</v>
      </c>
      <c r="K852" s="14">
        <v>1852.0900000000001</v>
      </c>
      <c r="L852" s="29"/>
    </row>
    <row r="853" spans="1:12" x14ac:dyDescent="0.2">
      <c r="A853" s="12">
        <v>39129</v>
      </c>
      <c r="I853" s="13">
        <v>126.28</v>
      </c>
      <c r="J853" s="11">
        <v>0</v>
      </c>
      <c r="K853" s="14">
        <v>126.28</v>
      </c>
      <c r="L853" s="29"/>
    </row>
    <row r="854" spans="1:12" x14ac:dyDescent="0.2">
      <c r="A854" s="12">
        <v>39130</v>
      </c>
      <c r="I854" s="13">
        <v>346.72</v>
      </c>
      <c r="J854" s="11">
        <v>0</v>
      </c>
      <c r="K854" s="14">
        <v>346.72</v>
      </c>
      <c r="L854" s="29"/>
    </row>
    <row r="855" spans="1:12" x14ac:dyDescent="0.2">
      <c r="A855" s="12">
        <v>39131</v>
      </c>
      <c r="I855" s="13">
        <v>345.4</v>
      </c>
      <c r="J855" s="11">
        <v>0</v>
      </c>
      <c r="K855" s="14">
        <v>345.4</v>
      </c>
      <c r="L855" s="29"/>
    </row>
    <row r="856" spans="1:12" x14ac:dyDescent="0.2">
      <c r="A856" s="12">
        <v>39132</v>
      </c>
      <c r="I856" s="13">
        <v>157.07999999999998</v>
      </c>
      <c r="J856" s="11">
        <v>13.569999999999999</v>
      </c>
      <c r="K856" s="14">
        <v>170.64999999999998</v>
      </c>
      <c r="L856" s="29"/>
    </row>
    <row r="857" spans="1:12" x14ac:dyDescent="0.2">
      <c r="A857" s="12">
        <v>39133</v>
      </c>
      <c r="I857" s="13">
        <v>11.879999999999999</v>
      </c>
      <c r="J857" s="11">
        <v>0</v>
      </c>
      <c r="K857" s="14">
        <v>11.879999999999999</v>
      </c>
      <c r="L857" s="29"/>
    </row>
    <row r="858" spans="1:12" x14ac:dyDescent="0.2">
      <c r="A858" s="12">
        <v>39134</v>
      </c>
      <c r="I858" s="13">
        <v>131.12</v>
      </c>
      <c r="J858" s="11">
        <v>0</v>
      </c>
      <c r="K858" s="14">
        <v>131.12</v>
      </c>
      <c r="L858" s="29"/>
    </row>
    <row r="859" spans="1:12" x14ac:dyDescent="0.2">
      <c r="A859" s="12">
        <v>39135</v>
      </c>
      <c r="I859" s="13">
        <v>679.36</v>
      </c>
      <c r="J859" s="11">
        <v>0</v>
      </c>
      <c r="K859" s="14">
        <v>679.36</v>
      </c>
      <c r="L859" s="29"/>
    </row>
    <row r="860" spans="1:12" x14ac:dyDescent="0.2">
      <c r="A860" s="12">
        <v>39136</v>
      </c>
      <c r="I860" s="13">
        <v>6.16</v>
      </c>
      <c r="J860" s="11">
        <v>0</v>
      </c>
      <c r="K860" s="14">
        <v>6.16</v>
      </c>
      <c r="L860" s="29"/>
    </row>
    <row r="861" spans="1:12" x14ac:dyDescent="0.2">
      <c r="A861" s="12">
        <v>39137</v>
      </c>
      <c r="I861" s="13">
        <v>186.56</v>
      </c>
      <c r="J861" s="11">
        <v>63.72</v>
      </c>
      <c r="K861" s="14">
        <v>250.28</v>
      </c>
      <c r="L861" s="29"/>
    </row>
    <row r="862" spans="1:12" x14ac:dyDescent="0.2">
      <c r="A862" s="12">
        <v>39138</v>
      </c>
      <c r="I862" s="13">
        <v>4444.4399999999996</v>
      </c>
      <c r="J862" s="11">
        <v>221.83999999999997</v>
      </c>
      <c r="K862" s="14">
        <v>4666.2800000000007</v>
      </c>
      <c r="L862" s="29"/>
    </row>
    <row r="863" spans="1:12" x14ac:dyDescent="0.2">
      <c r="A863" s="12">
        <v>39139</v>
      </c>
      <c r="I863" s="13">
        <v>4550.04</v>
      </c>
      <c r="J863" s="11">
        <v>607.1099999999999</v>
      </c>
      <c r="K863" s="14">
        <v>5157.1499999999996</v>
      </c>
      <c r="L863" s="29"/>
    </row>
    <row r="864" spans="1:12" x14ac:dyDescent="0.2">
      <c r="A864" s="12">
        <v>39140</v>
      </c>
      <c r="I864" s="13">
        <v>2880.6800000000003</v>
      </c>
      <c r="J864" s="11">
        <v>437.18999999999994</v>
      </c>
      <c r="K864" s="14">
        <v>3317.8700000000003</v>
      </c>
      <c r="L864" s="29"/>
    </row>
    <row r="865" spans="1:12" x14ac:dyDescent="0.2">
      <c r="A865" s="12">
        <v>39141</v>
      </c>
      <c r="I865" s="13">
        <v>600.16</v>
      </c>
      <c r="J865" s="11">
        <v>23.6</v>
      </c>
      <c r="K865" s="14">
        <v>623.76</v>
      </c>
      <c r="L865" s="29"/>
    </row>
    <row r="866" spans="1:12" x14ac:dyDescent="0.2">
      <c r="A866" s="12">
        <v>39142</v>
      </c>
      <c r="I866" s="13">
        <v>1416.3600000000001</v>
      </c>
      <c r="J866" s="11">
        <v>226.56</v>
      </c>
      <c r="K866" s="14">
        <v>1642.92</v>
      </c>
      <c r="L866" s="29"/>
    </row>
    <row r="867" spans="1:12" x14ac:dyDescent="0.2">
      <c r="A867" s="12">
        <v>39143</v>
      </c>
      <c r="I867" s="13">
        <v>5663.2400000000007</v>
      </c>
      <c r="J867" s="11">
        <v>749.8900000000001</v>
      </c>
      <c r="K867" s="14">
        <v>6413.13</v>
      </c>
      <c r="L867" s="29"/>
    </row>
    <row r="868" spans="1:12" x14ac:dyDescent="0.2">
      <c r="A868" s="12">
        <v>39144</v>
      </c>
      <c r="I868" s="13">
        <v>3305.7200000000003</v>
      </c>
      <c r="J868" s="11">
        <v>1126.3100000000002</v>
      </c>
      <c r="K868" s="14">
        <v>4432.0300000000007</v>
      </c>
      <c r="L868" s="29"/>
    </row>
    <row r="869" spans="1:12" x14ac:dyDescent="0.2">
      <c r="A869" s="12">
        <v>39145</v>
      </c>
      <c r="I869" s="13">
        <v>909.04000000000008</v>
      </c>
      <c r="J869" s="11">
        <v>119.77</v>
      </c>
      <c r="K869" s="14">
        <v>1028.81</v>
      </c>
      <c r="L869" s="29"/>
    </row>
    <row r="870" spans="1:12" x14ac:dyDescent="0.2">
      <c r="A870" s="12">
        <v>39147</v>
      </c>
      <c r="I870" s="13">
        <v>79.64</v>
      </c>
      <c r="J870" s="11">
        <v>0</v>
      </c>
      <c r="K870" s="14">
        <v>79.64</v>
      </c>
      <c r="L870" s="29"/>
    </row>
    <row r="871" spans="1:12" x14ac:dyDescent="0.2">
      <c r="A871" s="12">
        <v>39148</v>
      </c>
      <c r="I871" s="13">
        <v>3522.64</v>
      </c>
      <c r="J871" s="11">
        <v>860.22</v>
      </c>
      <c r="K871" s="14">
        <v>4382.8599999999997</v>
      </c>
      <c r="L871" s="29"/>
    </row>
    <row r="872" spans="1:12" x14ac:dyDescent="0.2">
      <c r="A872" s="12">
        <v>39149</v>
      </c>
      <c r="I872" s="13">
        <v>1799.6</v>
      </c>
      <c r="J872" s="11">
        <v>11.799999999999999</v>
      </c>
      <c r="K872" s="14">
        <v>1811.4</v>
      </c>
      <c r="L872" s="29"/>
    </row>
    <row r="873" spans="1:12" x14ac:dyDescent="0.2">
      <c r="A873" s="12">
        <v>39150</v>
      </c>
      <c r="I873" s="13">
        <v>177.76</v>
      </c>
      <c r="J873" s="11">
        <v>0</v>
      </c>
      <c r="K873" s="14">
        <v>177.76</v>
      </c>
      <c r="L873" s="29"/>
    </row>
    <row r="874" spans="1:12" x14ac:dyDescent="0.2">
      <c r="A874" s="12">
        <v>39151</v>
      </c>
      <c r="I874" s="13">
        <v>314.60000000000002</v>
      </c>
      <c r="J874" s="11">
        <v>0</v>
      </c>
      <c r="K874" s="14">
        <v>314.60000000000002</v>
      </c>
      <c r="L874" s="29"/>
    </row>
    <row r="875" spans="1:12" x14ac:dyDescent="0.2">
      <c r="A875" s="12">
        <v>39152</v>
      </c>
      <c r="I875" s="13">
        <v>348.47999999999996</v>
      </c>
      <c r="J875" s="11">
        <v>17.7</v>
      </c>
      <c r="K875" s="14">
        <v>366.18</v>
      </c>
      <c r="L875" s="29"/>
    </row>
    <row r="876" spans="1:12" x14ac:dyDescent="0.2">
      <c r="A876" s="12">
        <v>39155</v>
      </c>
      <c r="I876" s="13">
        <v>116.6</v>
      </c>
      <c r="J876" s="11">
        <v>0</v>
      </c>
      <c r="K876" s="14">
        <v>116.6</v>
      </c>
      <c r="L876" s="29"/>
    </row>
    <row r="877" spans="1:12" x14ac:dyDescent="0.2">
      <c r="A877" s="12">
        <v>39156</v>
      </c>
      <c r="I877" s="13">
        <v>169.83999999999997</v>
      </c>
      <c r="J877" s="11">
        <v>64.31</v>
      </c>
      <c r="K877" s="14">
        <v>234.14999999999998</v>
      </c>
      <c r="L877" s="29"/>
    </row>
    <row r="878" spans="1:12" x14ac:dyDescent="0.2">
      <c r="A878" s="12">
        <v>39157</v>
      </c>
      <c r="I878" s="13">
        <v>16.72</v>
      </c>
      <c r="J878" s="11">
        <v>0</v>
      </c>
      <c r="K878" s="14">
        <v>16.72</v>
      </c>
      <c r="L878" s="29"/>
    </row>
    <row r="879" spans="1:12" x14ac:dyDescent="0.2">
      <c r="A879" s="12">
        <v>39158</v>
      </c>
      <c r="I879" s="13">
        <v>629.64</v>
      </c>
      <c r="J879" s="11">
        <v>0</v>
      </c>
      <c r="K879" s="14">
        <v>629.64</v>
      </c>
      <c r="L879" s="29"/>
    </row>
    <row r="880" spans="1:12" x14ac:dyDescent="0.2">
      <c r="A880" s="12">
        <v>39159</v>
      </c>
      <c r="I880" s="13">
        <v>363.88000000000005</v>
      </c>
      <c r="J880" s="11">
        <v>0</v>
      </c>
      <c r="K880" s="14">
        <v>363.88000000000005</v>
      </c>
      <c r="L880" s="29"/>
    </row>
    <row r="881" spans="1:12" x14ac:dyDescent="0.2">
      <c r="A881" s="12">
        <v>39160</v>
      </c>
      <c r="I881" s="13">
        <v>370.92</v>
      </c>
      <c r="J881" s="11">
        <v>0</v>
      </c>
      <c r="K881" s="14">
        <v>370.92</v>
      </c>
      <c r="L881" s="29"/>
    </row>
    <row r="882" spans="1:12" x14ac:dyDescent="0.2">
      <c r="A882" s="12">
        <v>39162</v>
      </c>
      <c r="I882" s="13">
        <v>3.52</v>
      </c>
      <c r="J882" s="11">
        <v>0</v>
      </c>
      <c r="K882" s="14">
        <v>3.52</v>
      </c>
      <c r="L882" s="29"/>
    </row>
    <row r="883" spans="1:12" x14ac:dyDescent="0.2">
      <c r="A883" s="12">
        <v>39165</v>
      </c>
      <c r="I883" s="13">
        <v>51.92</v>
      </c>
      <c r="J883" s="11">
        <v>0</v>
      </c>
      <c r="K883" s="14">
        <v>51.92</v>
      </c>
      <c r="L883" s="29"/>
    </row>
    <row r="884" spans="1:12" x14ac:dyDescent="0.2">
      <c r="A884" s="12">
        <v>39169</v>
      </c>
      <c r="I884" s="13">
        <v>1.76</v>
      </c>
      <c r="J884" s="11">
        <v>0</v>
      </c>
      <c r="K884" s="14">
        <v>1.76</v>
      </c>
      <c r="L884" s="29"/>
    </row>
    <row r="885" spans="1:12" x14ac:dyDescent="0.2">
      <c r="A885" s="12">
        <v>39172</v>
      </c>
      <c r="I885" s="13">
        <v>35.200000000000003</v>
      </c>
      <c r="J885" s="11">
        <v>0</v>
      </c>
      <c r="K885" s="14">
        <v>35.200000000000003</v>
      </c>
      <c r="L885" s="29"/>
    </row>
    <row r="886" spans="1:12" x14ac:dyDescent="0.2">
      <c r="A886" s="12">
        <v>39174</v>
      </c>
      <c r="I886" s="13">
        <v>3.08</v>
      </c>
      <c r="J886" s="11">
        <v>0</v>
      </c>
      <c r="K886" s="14">
        <v>3.08</v>
      </c>
      <c r="L886" s="29"/>
    </row>
    <row r="887" spans="1:12" x14ac:dyDescent="0.2">
      <c r="A887" s="12">
        <v>39175</v>
      </c>
      <c r="I887" s="13">
        <v>18.48</v>
      </c>
      <c r="J887" s="11">
        <v>0</v>
      </c>
      <c r="K887" s="14">
        <v>18.48</v>
      </c>
      <c r="L887" s="29"/>
    </row>
    <row r="888" spans="1:12" x14ac:dyDescent="0.2">
      <c r="A888" s="12">
        <v>39176</v>
      </c>
      <c r="I888" s="13">
        <v>67.760000000000005</v>
      </c>
      <c r="J888" s="11">
        <v>0</v>
      </c>
      <c r="K888" s="14">
        <v>67.760000000000005</v>
      </c>
      <c r="L888" s="29"/>
    </row>
    <row r="889" spans="1:12" x14ac:dyDescent="0.2">
      <c r="A889" s="12">
        <v>39178</v>
      </c>
      <c r="I889" s="13">
        <v>135.08000000000001</v>
      </c>
      <c r="J889" s="11">
        <v>0</v>
      </c>
      <c r="K889" s="14">
        <v>135.08000000000001</v>
      </c>
      <c r="L889" s="29"/>
    </row>
    <row r="890" spans="1:12" x14ac:dyDescent="0.2">
      <c r="A890" s="12">
        <v>39179</v>
      </c>
      <c r="I890" s="13">
        <v>20.239999999999998</v>
      </c>
      <c r="J890" s="11">
        <v>0</v>
      </c>
      <c r="K890" s="14">
        <v>20.239999999999998</v>
      </c>
      <c r="L890" s="29"/>
    </row>
    <row r="891" spans="1:12" x14ac:dyDescent="0.2">
      <c r="A891" s="12">
        <v>39180</v>
      </c>
      <c r="I891" s="13">
        <v>111.76</v>
      </c>
      <c r="J891" s="11">
        <v>0</v>
      </c>
      <c r="K891" s="14">
        <v>111.76</v>
      </c>
      <c r="L891" s="29"/>
    </row>
    <row r="892" spans="1:12" x14ac:dyDescent="0.2">
      <c r="A892" s="12">
        <v>39181</v>
      </c>
      <c r="I892" s="13">
        <v>147.84</v>
      </c>
      <c r="J892" s="11">
        <v>0</v>
      </c>
      <c r="K892" s="14">
        <v>147.84</v>
      </c>
      <c r="L892" s="29"/>
    </row>
    <row r="893" spans="1:12" x14ac:dyDescent="0.2">
      <c r="A893" s="12">
        <v>39182</v>
      </c>
      <c r="I893" s="13">
        <v>144.32</v>
      </c>
      <c r="J893" s="11">
        <v>0</v>
      </c>
      <c r="K893" s="14">
        <v>144.32</v>
      </c>
      <c r="L893" s="29"/>
    </row>
    <row r="894" spans="1:12" x14ac:dyDescent="0.2">
      <c r="A894" s="12">
        <v>39183</v>
      </c>
      <c r="I894" s="13">
        <v>696.08</v>
      </c>
      <c r="J894" s="11">
        <v>0</v>
      </c>
      <c r="K894" s="14">
        <v>696.08</v>
      </c>
      <c r="L894" s="29"/>
    </row>
    <row r="895" spans="1:12" x14ac:dyDescent="0.2">
      <c r="A895" s="12">
        <v>39184</v>
      </c>
      <c r="I895" s="13">
        <v>5377.6799999999994</v>
      </c>
      <c r="J895" s="11">
        <v>1378.83</v>
      </c>
      <c r="K895" s="14">
        <v>6756.51</v>
      </c>
      <c r="L895" s="29"/>
    </row>
    <row r="896" spans="1:12" x14ac:dyDescent="0.2">
      <c r="A896" s="12">
        <v>39185</v>
      </c>
      <c r="I896" s="13">
        <v>106.04</v>
      </c>
      <c r="J896" s="11">
        <v>17.7</v>
      </c>
      <c r="K896" s="14">
        <v>123.74</v>
      </c>
      <c r="L896" s="29"/>
    </row>
    <row r="897" spans="1:22" x14ac:dyDescent="0.2">
      <c r="A897" s="12">
        <v>39186</v>
      </c>
      <c r="I897" s="13">
        <v>296.55999999999995</v>
      </c>
      <c r="J897" s="11">
        <v>0</v>
      </c>
      <c r="K897" s="14">
        <v>296.55999999999995</v>
      </c>
      <c r="L897" s="29"/>
    </row>
    <row r="898" spans="1:22" x14ac:dyDescent="0.2">
      <c r="A898" s="12">
        <v>39187</v>
      </c>
      <c r="I898" s="13">
        <v>10.56</v>
      </c>
      <c r="J898" s="11">
        <v>0</v>
      </c>
      <c r="K898" s="14">
        <v>10.56</v>
      </c>
      <c r="L898" s="29"/>
    </row>
    <row r="899" spans="1:22" x14ac:dyDescent="0.2">
      <c r="I899" s="13">
        <v>12.32</v>
      </c>
      <c r="J899" s="11">
        <v>0</v>
      </c>
      <c r="K899" s="14">
        <v>12.32</v>
      </c>
      <c r="L899" s="29"/>
    </row>
    <row r="900" spans="1:22" x14ac:dyDescent="0.2">
      <c r="B900" s="8" t="s">
        <v>8</v>
      </c>
      <c r="C900" s="8" t="s">
        <v>8</v>
      </c>
      <c r="D900" s="8" t="s">
        <v>8</v>
      </c>
      <c r="E900" s="8" t="s">
        <v>15</v>
      </c>
      <c r="F900" s="8" t="s">
        <v>15</v>
      </c>
      <c r="G900" s="8" t="s">
        <v>15</v>
      </c>
      <c r="I900" s="8" t="s">
        <v>8</v>
      </c>
      <c r="J900" s="8" t="s">
        <v>15</v>
      </c>
      <c r="N900" s="8" t="s">
        <v>8</v>
      </c>
      <c r="O900" s="8" t="s">
        <v>8</v>
      </c>
      <c r="P900" s="8" t="s">
        <v>8</v>
      </c>
      <c r="Q900" s="8" t="s">
        <v>15</v>
      </c>
      <c r="R900" s="8" t="s">
        <v>15</v>
      </c>
      <c r="S900" s="8" t="s">
        <v>15</v>
      </c>
      <c r="U900" s="8" t="s">
        <v>8</v>
      </c>
      <c r="V900" s="8" t="s">
        <v>15</v>
      </c>
    </row>
    <row r="901" spans="1:22" x14ac:dyDescent="0.2">
      <c r="B901" s="8" t="s">
        <v>9</v>
      </c>
      <c r="C901" s="8" t="s">
        <v>10</v>
      </c>
      <c r="D901" s="8" t="s">
        <v>11</v>
      </c>
      <c r="E901" s="8" t="s">
        <v>11</v>
      </c>
      <c r="F901" s="8" t="s">
        <v>10</v>
      </c>
      <c r="G901" s="8" t="s">
        <v>11</v>
      </c>
      <c r="I901" s="8" t="s">
        <v>11</v>
      </c>
      <c r="J901" s="8" t="s">
        <v>11</v>
      </c>
      <c r="N901" s="8" t="s">
        <v>9</v>
      </c>
      <c r="O901" s="8" t="s">
        <v>10</v>
      </c>
      <c r="P901" s="8" t="s">
        <v>11</v>
      </c>
      <c r="Q901" s="8" t="s">
        <v>11</v>
      </c>
      <c r="R901" s="8" t="s">
        <v>10</v>
      </c>
      <c r="S901" s="8" t="s">
        <v>11</v>
      </c>
      <c r="U901" s="8" t="s">
        <v>11</v>
      </c>
      <c r="V901" s="8" t="s">
        <v>11</v>
      </c>
    </row>
    <row r="902" spans="1:22" x14ac:dyDescent="0.2">
      <c r="B902" s="8" t="s">
        <v>12</v>
      </c>
      <c r="C902" s="8" t="s">
        <v>11</v>
      </c>
      <c r="D902" s="8" t="s">
        <v>13</v>
      </c>
      <c r="E902" s="8" t="s">
        <v>12</v>
      </c>
      <c r="F902" s="8" t="s">
        <v>11</v>
      </c>
      <c r="G902" s="8" t="s">
        <v>13</v>
      </c>
      <c r="I902" s="8" t="s">
        <v>13</v>
      </c>
      <c r="J902" s="8" t="s">
        <v>13</v>
      </c>
      <c r="N902" s="8" t="s">
        <v>12</v>
      </c>
      <c r="O902" s="8" t="s">
        <v>11</v>
      </c>
      <c r="P902" s="8" t="s">
        <v>13</v>
      </c>
      <c r="Q902" s="8" t="s">
        <v>12</v>
      </c>
      <c r="R902" s="8" t="s">
        <v>11</v>
      </c>
      <c r="S902" s="8" t="s">
        <v>13</v>
      </c>
      <c r="U902" s="8" t="s">
        <v>13</v>
      </c>
      <c r="V902" s="8" t="s">
        <v>13</v>
      </c>
    </row>
    <row r="903" spans="1:22" x14ac:dyDescent="0.2">
      <c r="A903" s="21">
        <v>39387</v>
      </c>
      <c r="B903" s="6" t="s">
        <v>14</v>
      </c>
      <c r="C903" s="6" t="s">
        <v>14</v>
      </c>
      <c r="D903" s="6" t="s">
        <v>14</v>
      </c>
      <c r="E903" s="6" t="s">
        <v>14</v>
      </c>
      <c r="F903" s="6" t="s">
        <v>14</v>
      </c>
      <c r="G903" s="6" t="s">
        <v>14</v>
      </c>
      <c r="I903" s="6" t="s">
        <v>14</v>
      </c>
      <c r="J903" s="6" t="s">
        <v>14</v>
      </c>
      <c r="M903" s="21">
        <v>39387</v>
      </c>
      <c r="N903" s="6" t="s">
        <v>14</v>
      </c>
      <c r="O903" s="6" t="s">
        <v>14</v>
      </c>
      <c r="P903" s="6" t="s">
        <v>14</v>
      </c>
      <c r="Q903" s="6" t="s">
        <v>14</v>
      </c>
      <c r="R903" s="6" t="s">
        <v>14</v>
      </c>
      <c r="S903" s="6" t="s">
        <v>14</v>
      </c>
      <c r="U903" s="6" t="s">
        <v>14</v>
      </c>
      <c r="V903" s="6" t="s">
        <v>14</v>
      </c>
    </row>
    <row r="904" spans="1:22" x14ac:dyDescent="0.2">
      <c r="A904" s="21">
        <v>39388</v>
      </c>
      <c r="B904" s="9" t="s">
        <v>14</v>
      </c>
      <c r="C904" s="9" t="s">
        <v>14</v>
      </c>
      <c r="D904" s="9" t="s">
        <v>14</v>
      </c>
      <c r="E904" s="9" t="s">
        <v>14</v>
      </c>
      <c r="F904" s="9" t="s">
        <v>14</v>
      </c>
      <c r="G904" s="9" t="s">
        <v>14</v>
      </c>
      <c r="I904" s="9" t="s">
        <v>14</v>
      </c>
      <c r="J904" s="9" t="s">
        <v>14</v>
      </c>
      <c r="M904" s="21">
        <v>39388</v>
      </c>
      <c r="N904" s="9" t="s">
        <v>14</v>
      </c>
      <c r="O904" s="9" t="s">
        <v>14</v>
      </c>
      <c r="P904" s="9" t="s">
        <v>14</v>
      </c>
      <c r="Q904" s="9" t="s">
        <v>14</v>
      </c>
      <c r="R904" s="9" t="s">
        <v>14</v>
      </c>
      <c r="S904" s="9" t="s">
        <v>14</v>
      </c>
      <c r="U904" s="9" t="s">
        <v>14</v>
      </c>
      <c r="V904" s="9" t="s">
        <v>14</v>
      </c>
    </row>
    <row r="905" spans="1:22" x14ac:dyDescent="0.2">
      <c r="A905" s="21">
        <v>39389</v>
      </c>
      <c r="B905" s="6" t="s">
        <v>14</v>
      </c>
      <c r="C905" s="6" t="s">
        <v>14</v>
      </c>
      <c r="D905" s="6" t="s">
        <v>14</v>
      </c>
      <c r="E905" s="6" t="s">
        <v>14</v>
      </c>
      <c r="F905" s="6" t="s">
        <v>14</v>
      </c>
      <c r="G905" s="6" t="s">
        <v>14</v>
      </c>
      <c r="I905" s="6" t="s">
        <v>14</v>
      </c>
      <c r="J905" s="6" t="s">
        <v>14</v>
      </c>
      <c r="M905" s="21">
        <v>39389</v>
      </c>
      <c r="N905" s="6" t="s">
        <v>14</v>
      </c>
      <c r="O905" s="6" t="s">
        <v>14</v>
      </c>
      <c r="P905" s="6" t="s">
        <v>14</v>
      </c>
      <c r="Q905" s="6" t="s">
        <v>14</v>
      </c>
      <c r="R905" s="6" t="s">
        <v>14</v>
      </c>
      <c r="S905" s="6" t="s">
        <v>14</v>
      </c>
      <c r="U905" s="6" t="s">
        <v>14</v>
      </c>
      <c r="V905" s="6" t="s">
        <v>14</v>
      </c>
    </row>
    <row r="906" spans="1:22" x14ac:dyDescent="0.2">
      <c r="A906" s="21">
        <v>39390</v>
      </c>
      <c r="B906" s="9" t="s">
        <v>14</v>
      </c>
      <c r="C906" s="9" t="s">
        <v>14</v>
      </c>
      <c r="D906" s="9" t="s">
        <v>14</v>
      </c>
      <c r="E906" s="9" t="s">
        <v>14</v>
      </c>
      <c r="F906" s="9" t="s">
        <v>14</v>
      </c>
      <c r="G906" s="9" t="s">
        <v>14</v>
      </c>
      <c r="I906" s="9" t="s">
        <v>14</v>
      </c>
      <c r="J906" s="9" t="s">
        <v>14</v>
      </c>
      <c r="M906" s="21">
        <v>39390</v>
      </c>
      <c r="N906" s="9" t="s">
        <v>14</v>
      </c>
      <c r="O906" s="9" t="s">
        <v>14</v>
      </c>
      <c r="P906" s="9" t="s">
        <v>14</v>
      </c>
      <c r="Q906" s="9" t="s">
        <v>14</v>
      </c>
      <c r="R906" s="9" t="s">
        <v>14</v>
      </c>
      <c r="S906" s="9" t="s">
        <v>14</v>
      </c>
      <c r="U906" s="9" t="s">
        <v>14</v>
      </c>
      <c r="V906" s="9" t="s">
        <v>14</v>
      </c>
    </row>
    <row r="907" spans="1:22" x14ac:dyDescent="0.2">
      <c r="A907" s="21">
        <v>39391</v>
      </c>
      <c r="B907" s="6" t="s">
        <v>14</v>
      </c>
      <c r="C907" s="6" t="s">
        <v>14</v>
      </c>
      <c r="D907" s="6" t="s">
        <v>14</v>
      </c>
      <c r="E907" s="6" t="s">
        <v>14</v>
      </c>
      <c r="F907" s="6" t="s">
        <v>14</v>
      </c>
      <c r="G907" s="6" t="s">
        <v>14</v>
      </c>
      <c r="I907" s="6" t="s">
        <v>14</v>
      </c>
      <c r="J907" s="6" t="s">
        <v>14</v>
      </c>
      <c r="M907" s="21">
        <v>39391</v>
      </c>
      <c r="N907" s="6" t="s">
        <v>14</v>
      </c>
      <c r="O907" s="6" t="s">
        <v>14</v>
      </c>
      <c r="P907" s="6" t="s">
        <v>14</v>
      </c>
      <c r="Q907" s="6" t="s">
        <v>14</v>
      </c>
      <c r="R907" s="6" t="s">
        <v>14</v>
      </c>
      <c r="S907" s="6" t="s">
        <v>14</v>
      </c>
      <c r="U907" s="6" t="s">
        <v>14</v>
      </c>
      <c r="V907" s="6" t="s">
        <v>14</v>
      </c>
    </row>
    <row r="908" spans="1:22" x14ac:dyDescent="0.2">
      <c r="A908" s="21">
        <v>39392</v>
      </c>
      <c r="B908" s="9" t="s">
        <v>14</v>
      </c>
      <c r="C908" s="9" t="s">
        <v>14</v>
      </c>
      <c r="D908" s="9" t="s">
        <v>14</v>
      </c>
      <c r="E908" s="9" t="s">
        <v>14</v>
      </c>
      <c r="F908" s="9" t="s">
        <v>14</v>
      </c>
      <c r="G908" s="9" t="s">
        <v>14</v>
      </c>
      <c r="I908" s="9" t="s">
        <v>14</v>
      </c>
      <c r="J908" s="9" t="s">
        <v>14</v>
      </c>
      <c r="M908" s="21">
        <v>39392</v>
      </c>
      <c r="N908" s="9" t="s">
        <v>14</v>
      </c>
      <c r="O908" s="9" t="s">
        <v>14</v>
      </c>
      <c r="P908" s="9" t="s">
        <v>14</v>
      </c>
      <c r="Q908" s="9" t="s">
        <v>14</v>
      </c>
      <c r="R908" s="9" t="s">
        <v>14</v>
      </c>
      <c r="S908" s="9" t="s">
        <v>14</v>
      </c>
      <c r="U908" s="9" t="s">
        <v>14</v>
      </c>
      <c r="V908" s="9" t="s">
        <v>14</v>
      </c>
    </row>
    <row r="909" spans="1:22" x14ac:dyDescent="0.2">
      <c r="A909" s="21">
        <v>39393</v>
      </c>
      <c r="B909" s="6" t="s">
        <v>14</v>
      </c>
      <c r="C909" s="6" t="s">
        <v>14</v>
      </c>
      <c r="D909" s="6" t="s">
        <v>14</v>
      </c>
      <c r="E909" s="6" t="s">
        <v>14</v>
      </c>
      <c r="F909" s="6" t="s">
        <v>14</v>
      </c>
      <c r="G909" s="6" t="s">
        <v>14</v>
      </c>
      <c r="I909" s="6" t="s">
        <v>14</v>
      </c>
      <c r="J909" s="6" t="s">
        <v>14</v>
      </c>
      <c r="M909" s="21">
        <v>39393</v>
      </c>
      <c r="N909" s="6" t="s">
        <v>14</v>
      </c>
      <c r="O909" s="6" t="s">
        <v>14</v>
      </c>
      <c r="P909" s="6" t="s">
        <v>14</v>
      </c>
      <c r="Q909" s="6" t="s">
        <v>14</v>
      </c>
      <c r="R909" s="6" t="s">
        <v>14</v>
      </c>
      <c r="S909" s="6" t="s">
        <v>14</v>
      </c>
      <c r="U909" s="6" t="s">
        <v>14</v>
      </c>
      <c r="V909" s="6" t="s">
        <v>14</v>
      </c>
    </row>
    <row r="910" spans="1:22" x14ac:dyDescent="0.2">
      <c r="A910" s="21">
        <v>39394</v>
      </c>
      <c r="B910" s="9" t="s">
        <v>14</v>
      </c>
      <c r="C910" s="9" t="s">
        <v>14</v>
      </c>
      <c r="D910" s="9" t="s">
        <v>14</v>
      </c>
      <c r="E910" s="9" t="s">
        <v>14</v>
      </c>
      <c r="F910" s="9" t="s">
        <v>14</v>
      </c>
      <c r="G910" s="9" t="s">
        <v>14</v>
      </c>
      <c r="I910" s="9" t="s">
        <v>14</v>
      </c>
      <c r="J910" s="9" t="s">
        <v>14</v>
      </c>
      <c r="M910" s="21">
        <v>39394</v>
      </c>
      <c r="N910" s="9" t="s">
        <v>14</v>
      </c>
      <c r="O910" s="9" t="s">
        <v>14</v>
      </c>
      <c r="P910" s="9" t="s">
        <v>14</v>
      </c>
      <c r="Q910" s="9" t="s">
        <v>14</v>
      </c>
      <c r="R910" s="9" t="s">
        <v>14</v>
      </c>
      <c r="S910" s="9" t="s">
        <v>14</v>
      </c>
      <c r="U910" s="9" t="s">
        <v>14</v>
      </c>
      <c r="V910" s="9" t="s">
        <v>14</v>
      </c>
    </row>
    <row r="911" spans="1:22" x14ac:dyDescent="0.2">
      <c r="A911" s="21">
        <v>39395</v>
      </c>
      <c r="B911" s="6" t="s">
        <v>14</v>
      </c>
      <c r="C911" s="6" t="s">
        <v>14</v>
      </c>
      <c r="D911" s="6" t="s">
        <v>14</v>
      </c>
      <c r="E911" s="6" t="s">
        <v>14</v>
      </c>
      <c r="F911" s="6" t="s">
        <v>14</v>
      </c>
      <c r="G911" s="6" t="s">
        <v>14</v>
      </c>
      <c r="I911" s="6" t="s">
        <v>14</v>
      </c>
      <c r="J911" s="6" t="s">
        <v>14</v>
      </c>
      <c r="M911" s="21">
        <v>39395</v>
      </c>
      <c r="N911" s="6" t="s">
        <v>14</v>
      </c>
      <c r="O911" s="6" t="s">
        <v>14</v>
      </c>
      <c r="P911" s="6" t="s">
        <v>14</v>
      </c>
      <c r="Q911" s="6" t="s">
        <v>14</v>
      </c>
      <c r="R911" s="6" t="s">
        <v>14</v>
      </c>
      <c r="S911" s="6" t="s">
        <v>14</v>
      </c>
      <c r="U911" s="6" t="s">
        <v>14</v>
      </c>
      <c r="V911" s="6" t="s">
        <v>14</v>
      </c>
    </row>
    <row r="912" spans="1:22" x14ac:dyDescent="0.2">
      <c r="A912" s="21">
        <v>39396</v>
      </c>
      <c r="B912" s="9">
        <v>53</v>
      </c>
      <c r="C912" s="9">
        <v>26.5</v>
      </c>
      <c r="D912" s="9">
        <v>23.32</v>
      </c>
      <c r="E912" s="9">
        <v>0</v>
      </c>
      <c r="F912" s="9">
        <v>0</v>
      </c>
      <c r="G912" s="9">
        <v>0</v>
      </c>
      <c r="H912">
        <f>D912</f>
        <v>23.32</v>
      </c>
      <c r="I912" s="9">
        <v>23.32</v>
      </c>
      <c r="J912" s="9">
        <v>0</v>
      </c>
      <c r="K912">
        <f t="shared" ref="K912:K967" si="25">I912+J912</f>
        <v>23.32</v>
      </c>
      <c r="M912" s="21">
        <v>39396</v>
      </c>
      <c r="N912" s="9" t="s">
        <v>14</v>
      </c>
      <c r="O912" s="9" t="s">
        <v>14</v>
      </c>
      <c r="P912" s="9" t="s">
        <v>14</v>
      </c>
      <c r="Q912" s="9" t="s">
        <v>14</v>
      </c>
      <c r="R912" s="9" t="s">
        <v>14</v>
      </c>
      <c r="S912" s="9" t="s">
        <v>14</v>
      </c>
      <c r="U912" s="9" t="s">
        <v>14</v>
      </c>
      <c r="V912" s="9" t="s">
        <v>14</v>
      </c>
    </row>
    <row r="913" spans="1:23" x14ac:dyDescent="0.2">
      <c r="A913" s="21">
        <v>39397</v>
      </c>
      <c r="B913" s="6" t="s">
        <v>14</v>
      </c>
      <c r="C913" s="6" t="s">
        <v>14</v>
      </c>
      <c r="D913" s="6" t="s">
        <v>14</v>
      </c>
      <c r="E913" s="6" t="s">
        <v>14</v>
      </c>
      <c r="F913" s="6" t="s">
        <v>14</v>
      </c>
      <c r="G913" s="6" t="s">
        <v>14</v>
      </c>
      <c r="I913" s="6" t="s">
        <v>14</v>
      </c>
      <c r="J913" s="6" t="s">
        <v>14</v>
      </c>
      <c r="M913" s="21">
        <v>39397</v>
      </c>
      <c r="N913" s="6" t="s">
        <v>14</v>
      </c>
      <c r="O913" s="6" t="s">
        <v>14</v>
      </c>
      <c r="P913" s="6" t="s">
        <v>14</v>
      </c>
      <c r="Q913" s="6" t="s">
        <v>14</v>
      </c>
      <c r="R913" s="6" t="s">
        <v>14</v>
      </c>
      <c r="S913" s="6" t="s">
        <v>14</v>
      </c>
      <c r="U913" s="6" t="s">
        <v>14</v>
      </c>
      <c r="V913" s="6" t="s">
        <v>14</v>
      </c>
    </row>
    <row r="914" spans="1:23" x14ac:dyDescent="0.2">
      <c r="A914" s="21">
        <v>39398</v>
      </c>
      <c r="B914" s="9" t="s">
        <v>14</v>
      </c>
      <c r="C914" s="9" t="s">
        <v>14</v>
      </c>
      <c r="D914" s="9" t="s">
        <v>14</v>
      </c>
      <c r="E914" s="9" t="s">
        <v>14</v>
      </c>
      <c r="F914" s="9" t="s">
        <v>14</v>
      </c>
      <c r="G914" s="9" t="s">
        <v>14</v>
      </c>
      <c r="I914" s="9" t="s">
        <v>14</v>
      </c>
      <c r="J914" s="9" t="s">
        <v>14</v>
      </c>
      <c r="M914" s="21">
        <v>39398</v>
      </c>
      <c r="N914" s="9" t="s">
        <v>14</v>
      </c>
      <c r="O914" s="9" t="s">
        <v>14</v>
      </c>
      <c r="P914" s="9" t="s">
        <v>14</v>
      </c>
      <c r="Q914" s="9" t="s">
        <v>14</v>
      </c>
      <c r="R914" s="9" t="s">
        <v>14</v>
      </c>
      <c r="S914" s="9" t="s">
        <v>14</v>
      </c>
      <c r="U914" s="9" t="s">
        <v>14</v>
      </c>
      <c r="V914" s="9" t="s">
        <v>14</v>
      </c>
    </row>
    <row r="915" spans="1:23" x14ac:dyDescent="0.2">
      <c r="A915" s="21">
        <v>39399</v>
      </c>
      <c r="B915" s="6" t="s">
        <v>14</v>
      </c>
      <c r="C915" s="6" t="s">
        <v>14</v>
      </c>
      <c r="D915" s="6" t="s">
        <v>14</v>
      </c>
      <c r="E915" s="6" t="s">
        <v>14</v>
      </c>
      <c r="F915" s="6" t="s">
        <v>14</v>
      </c>
      <c r="G915" s="6" t="s">
        <v>14</v>
      </c>
      <c r="I915" s="6" t="s">
        <v>14</v>
      </c>
      <c r="J915" s="6" t="s">
        <v>14</v>
      </c>
      <c r="M915" s="21">
        <v>39399</v>
      </c>
      <c r="N915" s="6" t="s">
        <v>14</v>
      </c>
      <c r="O915" s="6" t="s">
        <v>14</v>
      </c>
      <c r="P915" s="6" t="s">
        <v>14</v>
      </c>
      <c r="Q915" s="6" t="s">
        <v>14</v>
      </c>
      <c r="R915" s="6" t="s">
        <v>14</v>
      </c>
      <c r="S915" s="6" t="s">
        <v>14</v>
      </c>
      <c r="U915" s="6" t="s">
        <v>14</v>
      </c>
      <c r="V915" s="6" t="s">
        <v>14</v>
      </c>
    </row>
    <row r="916" spans="1:23" x14ac:dyDescent="0.2">
      <c r="A916" s="21">
        <v>39400</v>
      </c>
      <c r="B916" s="9" t="s">
        <v>14</v>
      </c>
      <c r="C916" s="9" t="s">
        <v>14</v>
      </c>
      <c r="D916" s="9" t="s">
        <v>14</v>
      </c>
      <c r="E916" s="9" t="s">
        <v>14</v>
      </c>
      <c r="F916" s="9" t="s">
        <v>14</v>
      </c>
      <c r="G916" s="9" t="s">
        <v>14</v>
      </c>
      <c r="I916" s="9" t="s">
        <v>14</v>
      </c>
      <c r="J916" s="9" t="s">
        <v>14</v>
      </c>
      <c r="M916" s="21">
        <v>39400</v>
      </c>
      <c r="N916" s="9" t="s">
        <v>14</v>
      </c>
      <c r="O916" s="9" t="s">
        <v>14</v>
      </c>
      <c r="P916" s="9" t="s">
        <v>14</v>
      </c>
      <c r="Q916" s="9" t="s">
        <v>14</v>
      </c>
      <c r="R916" s="9" t="s">
        <v>14</v>
      </c>
      <c r="S916" s="9" t="s">
        <v>14</v>
      </c>
      <c r="U916" s="9" t="s">
        <v>14</v>
      </c>
      <c r="V916" s="9" t="s">
        <v>14</v>
      </c>
    </row>
    <row r="917" spans="1:23" x14ac:dyDescent="0.2">
      <c r="A917" s="21">
        <v>39401</v>
      </c>
      <c r="B917" s="6">
        <v>70</v>
      </c>
      <c r="C917" s="6">
        <v>35</v>
      </c>
      <c r="D917" s="6">
        <v>30.8</v>
      </c>
      <c r="E917" s="6">
        <v>0</v>
      </c>
      <c r="F917" s="6">
        <v>0</v>
      </c>
      <c r="G917" s="6">
        <v>0</v>
      </c>
      <c r="I917" s="6">
        <v>30.8</v>
      </c>
      <c r="J917" s="6">
        <v>0</v>
      </c>
      <c r="K917">
        <f t="shared" si="25"/>
        <v>30.8</v>
      </c>
      <c r="M917" s="21">
        <v>39401</v>
      </c>
      <c r="N917" s="6" t="s">
        <v>14</v>
      </c>
      <c r="O917" s="6" t="s">
        <v>14</v>
      </c>
      <c r="P917" s="6" t="s">
        <v>14</v>
      </c>
      <c r="Q917" s="6" t="s">
        <v>14</v>
      </c>
      <c r="R917" s="6" t="s">
        <v>14</v>
      </c>
      <c r="S917" s="6" t="s">
        <v>14</v>
      </c>
      <c r="U917" s="6" t="s">
        <v>14</v>
      </c>
      <c r="V917" s="6" t="s">
        <v>14</v>
      </c>
    </row>
    <row r="918" spans="1:23" x14ac:dyDescent="0.2">
      <c r="A918" s="21">
        <v>39402</v>
      </c>
      <c r="B918" s="9">
        <v>838</v>
      </c>
      <c r="C918" s="9">
        <v>375.31</v>
      </c>
      <c r="D918" s="9">
        <v>330.27280000000002</v>
      </c>
      <c r="E918" s="9">
        <v>0</v>
      </c>
      <c r="F918" s="9">
        <v>0</v>
      </c>
      <c r="G918" s="9">
        <v>0</v>
      </c>
      <c r="I918" s="9">
        <v>330.27280000000002</v>
      </c>
      <c r="J918" s="9">
        <v>0</v>
      </c>
      <c r="K918">
        <f t="shared" si="25"/>
        <v>330.27280000000002</v>
      </c>
      <c r="M918" s="21">
        <v>39402</v>
      </c>
      <c r="N918" s="9">
        <v>70</v>
      </c>
      <c r="O918" s="9">
        <v>44.1</v>
      </c>
      <c r="P918" s="9">
        <v>38.808</v>
      </c>
      <c r="Q918" s="9">
        <v>0</v>
      </c>
      <c r="R918" s="9">
        <v>0</v>
      </c>
      <c r="S918" s="9">
        <v>0</v>
      </c>
      <c r="U918" s="9">
        <v>38.808</v>
      </c>
      <c r="V918" s="9">
        <v>0</v>
      </c>
      <c r="W918">
        <f t="shared" ref="W918:W966" si="26">U918+V918</f>
        <v>38.808</v>
      </c>
    </row>
    <row r="919" spans="1:23" x14ac:dyDescent="0.2">
      <c r="A919" s="21">
        <v>39403</v>
      </c>
      <c r="B919" s="6">
        <v>763</v>
      </c>
      <c r="C919" s="6">
        <v>288</v>
      </c>
      <c r="D919" s="6">
        <v>253.44</v>
      </c>
      <c r="E919" s="6">
        <v>0</v>
      </c>
      <c r="F919" s="6">
        <v>0</v>
      </c>
      <c r="G919" s="6">
        <v>0</v>
      </c>
      <c r="I919" s="6">
        <v>253.44</v>
      </c>
      <c r="J919" s="6">
        <v>0</v>
      </c>
      <c r="K919">
        <f t="shared" si="25"/>
        <v>253.44</v>
      </c>
      <c r="M919" s="21">
        <v>39403</v>
      </c>
      <c r="N919" s="6" t="s">
        <v>14</v>
      </c>
      <c r="O919" s="6" t="s">
        <v>14</v>
      </c>
      <c r="P919" s="6" t="s">
        <v>14</v>
      </c>
      <c r="Q919" s="6" t="s">
        <v>14</v>
      </c>
      <c r="R919" s="6" t="s">
        <v>14</v>
      </c>
      <c r="S919" s="6" t="s">
        <v>14</v>
      </c>
      <c r="U919" s="6" t="s">
        <v>14</v>
      </c>
      <c r="V919" s="6" t="s">
        <v>14</v>
      </c>
    </row>
    <row r="920" spans="1:23" x14ac:dyDescent="0.2">
      <c r="A920" s="21">
        <v>39404</v>
      </c>
      <c r="B920" s="9">
        <v>153</v>
      </c>
      <c r="C920" s="9">
        <v>70.89</v>
      </c>
      <c r="D920" s="9">
        <v>62.383200000000002</v>
      </c>
      <c r="E920" s="9">
        <v>0</v>
      </c>
      <c r="F920" s="9">
        <v>0</v>
      </c>
      <c r="G920" s="9">
        <v>0</v>
      </c>
      <c r="I920" s="9">
        <v>62.383200000000002</v>
      </c>
      <c r="J920" s="9">
        <v>0</v>
      </c>
      <c r="K920">
        <f t="shared" si="25"/>
        <v>62.383200000000002</v>
      </c>
      <c r="M920" s="21">
        <v>39404</v>
      </c>
      <c r="N920" s="9" t="s">
        <v>14</v>
      </c>
      <c r="O920" s="9" t="s">
        <v>14</v>
      </c>
      <c r="P920" s="9" t="s">
        <v>14</v>
      </c>
      <c r="Q920" s="9" t="s">
        <v>14</v>
      </c>
      <c r="R920" s="9" t="s">
        <v>14</v>
      </c>
      <c r="S920" s="9" t="s">
        <v>14</v>
      </c>
      <c r="U920" s="9" t="s">
        <v>14</v>
      </c>
      <c r="V920" s="9" t="s">
        <v>14</v>
      </c>
    </row>
    <row r="921" spans="1:23" x14ac:dyDescent="0.2">
      <c r="A921" s="21">
        <v>39405</v>
      </c>
      <c r="B921" s="6">
        <v>25</v>
      </c>
      <c r="C921" s="6">
        <v>12.5</v>
      </c>
      <c r="D921" s="6">
        <v>11</v>
      </c>
      <c r="E921" s="6">
        <v>0</v>
      </c>
      <c r="F921" s="6">
        <v>0</v>
      </c>
      <c r="G921" s="6">
        <v>0</v>
      </c>
      <c r="I921" s="6">
        <v>11</v>
      </c>
      <c r="J921" s="6">
        <v>0</v>
      </c>
      <c r="K921">
        <f t="shared" si="25"/>
        <v>11</v>
      </c>
      <c r="M921" s="21">
        <v>39405</v>
      </c>
      <c r="N921" s="6" t="s">
        <v>14</v>
      </c>
      <c r="O921" s="6" t="s">
        <v>14</v>
      </c>
      <c r="P921" s="6" t="s">
        <v>14</v>
      </c>
      <c r="Q921" s="6" t="s">
        <v>14</v>
      </c>
      <c r="R921" s="6" t="s">
        <v>14</v>
      </c>
      <c r="S921" s="6" t="s">
        <v>14</v>
      </c>
      <c r="U921" s="6" t="s">
        <v>14</v>
      </c>
      <c r="V921" s="6" t="s">
        <v>14</v>
      </c>
    </row>
    <row r="922" spans="1:23" x14ac:dyDescent="0.2">
      <c r="A922" s="21">
        <v>39406</v>
      </c>
      <c r="B922" s="9">
        <v>157</v>
      </c>
      <c r="C922" s="9">
        <v>56.06</v>
      </c>
      <c r="D922" s="9">
        <v>49.332799999999999</v>
      </c>
      <c r="E922" s="9">
        <v>41</v>
      </c>
      <c r="F922" s="9">
        <v>41</v>
      </c>
      <c r="G922" s="9">
        <v>24.19</v>
      </c>
      <c r="I922" s="9">
        <v>49.332799999999999</v>
      </c>
      <c r="J922" s="9">
        <v>24.19</v>
      </c>
      <c r="K922">
        <f t="shared" si="25"/>
        <v>73.522800000000004</v>
      </c>
      <c r="M922" s="21">
        <v>39406</v>
      </c>
      <c r="N922" s="9" t="s">
        <v>14</v>
      </c>
      <c r="O922" s="9" t="s">
        <v>14</v>
      </c>
      <c r="P922" s="9" t="s">
        <v>14</v>
      </c>
      <c r="Q922" s="9" t="s">
        <v>14</v>
      </c>
      <c r="R922" s="9" t="s">
        <v>14</v>
      </c>
      <c r="S922" s="9" t="s">
        <v>14</v>
      </c>
      <c r="U922" s="9" t="s">
        <v>14</v>
      </c>
      <c r="V922" s="9" t="s">
        <v>14</v>
      </c>
    </row>
    <row r="923" spans="1:23" x14ac:dyDescent="0.2">
      <c r="A923" s="21">
        <v>39407</v>
      </c>
      <c r="B923" s="6">
        <v>2765</v>
      </c>
      <c r="C923" s="6">
        <v>1133.96</v>
      </c>
      <c r="D923" s="6">
        <v>997.88480000000004</v>
      </c>
      <c r="E923" s="6">
        <v>800</v>
      </c>
      <c r="F923" s="6">
        <v>800</v>
      </c>
      <c r="G923" s="6">
        <v>472</v>
      </c>
      <c r="I923" s="6">
        <v>997.88480000000004</v>
      </c>
      <c r="J923" s="6">
        <v>472</v>
      </c>
      <c r="K923">
        <f t="shared" si="25"/>
        <v>1469.8848</v>
      </c>
      <c r="M923" s="21">
        <v>39407</v>
      </c>
      <c r="N923" s="6">
        <v>390</v>
      </c>
      <c r="O923" s="6">
        <v>195</v>
      </c>
      <c r="P923" s="6">
        <v>171.6</v>
      </c>
      <c r="Q923" s="6">
        <v>130</v>
      </c>
      <c r="R923" s="6">
        <v>130</v>
      </c>
      <c r="S923" s="6">
        <v>76.7</v>
      </c>
      <c r="U923" s="6">
        <v>171.6</v>
      </c>
      <c r="V923" s="6">
        <v>76.7</v>
      </c>
      <c r="W923">
        <f t="shared" si="26"/>
        <v>248.3</v>
      </c>
    </row>
    <row r="924" spans="1:23" x14ac:dyDescent="0.2">
      <c r="A924" s="21">
        <v>39408</v>
      </c>
      <c r="B924" s="9">
        <v>2868</v>
      </c>
      <c r="C924" s="9">
        <v>1311.6</v>
      </c>
      <c r="D924" s="9">
        <v>1154.2080000000001</v>
      </c>
      <c r="E924" s="9">
        <v>149</v>
      </c>
      <c r="F924" s="9">
        <v>149</v>
      </c>
      <c r="G924" s="9">
        <v>87.91</v>
      </c>
      <c r="I924" s="9">
        <v>1154.2080000000001</v>
      </c>
      <c r="J924" s="9">
        <v>87.91</v>
      </c>
      <c r="K924">
        <f t="shared" si="25"/>
        <v>1242.1180000000002</v>
      </c>
      <c r="M924" s="21">
        <v>39408</v>
      </c>
      <c r="N924" s="9">
        <v>520</v>
      </c>
      <c r="O924" s="9">
        <v>327.60000000000002</v>
      </c>
      <c r="P924" s="9">
        <v>288.28800000000001</v>
      </c>
      <c r="Q924" s="9">
        <v>50</v>
      </c>
      <c r="R924" s="9">
        <v>50</v>
      </c>
      <c r="S924" s="9">
        <v>29.5</v>
      </c>
      <c r="U924" s="9">
        <v>288.28800000000001</v>
      </c>
      <c r="V924" s="9">
        <v>29.5</v>
      </c>
      <c r="W924">
        <f t="shared" si="26"/>
        <v>317.78800000000001</v>
      </c>
    </row>
    <row r="925" spans="1:23" x14ac:dyDescent="0.2">
      <c r="A925" s="21">
        <v>39409</v>
      </c>
      <c r="B925" s="6">
        <v>1103</v>
      </c>
      <c r="C925" s="6">
        <v>438.96</v>
      </c>
      <c r="D925" s="6">
        <v>386.28480000000002</v>
      </c>
      <c r="E925" s="6">
        <v>0</v>
      </c>
      <c r="F925" s="6">
        <v>0</v>
      </c>
      <c r="G925" s="6">
        <v>0</v>
      </c>
      <c r="I925" s="6">
        <v>386.28480000000002</v>
      </c>
      <c r="J925" s="6">
        <v>0</v>
      </c>
      <c r="K925">
        <f t="shared" si="25"/>
        <v>386.28480000000002</v>
      </c>
      <c r="M925" s="21">
        <v>39409</v>
      </c>
      <c r="N925" s="6">
        <v>200</v>
      </c>
      <c r="O925" s="6">
        <v>126</v>
      </c>
      <c r="P925" s="6">
        <v>110.88</v>
      </c>
      <c r="Q925" s="6">
        <v>0</v>
      </c>
      <c r="R925" s="6">
        <v>0</v>
      </c>
      <c r="S925" s="6">
        <v>0</v>
      </c>
      <c r="U925" s="6">
        <v>110.88</v>
      </c>
      <c r="V925" s="6">
        <v>0</v>
      </c>
      <c r="W925">
        <f t="shared" si="26"/>
        <v>110.88</v>
      </c>
    </row>
    <row r="926" spans="1:23" x14ac:dyDescent="0.2">
      <c r="A926" s="21">
        <v>39410</v>
      </c>
      <c r="B926" s="9">
        <v>854</v>
      </c>
      <c r="C926" s="9">
        <v>339.62</v>
      </c>
      <c r="D926" s="9">
        <v>298.86559999999997</v>
      </c>
      <c r="E926" s="9">
        <v>0</v>
      </c>
      <c r="F926" s="9">
        <v>0</v>
      </c>
      <c r="G926" s="9">
        <v>0</v>
      </c>
      <c r="I926" s="9">
        <v>298.86559999999997</v>
      </c>
      <c r="J926" s="9">
        <v>0</v>
      </c>
      <c r="K926">
        <f t="shared" si="25"/>
        <v>298.86559999999997</v>
      </c>
      <c r="M926" s="21">
        <v>39410</v>
      </c>
      <c r="N926" s="9">
        <v>60</v>
      </c>
      <c r="O926" s="9">
        <v>37.799999999999997</v>
      </c>
      <c r="P926" s="9">
        <v>33.264000000000003</v>
      </c>
      <c r="Q926" s="9">
        <v>0</v>
      </c>
      <c r="R926" s="9">
        <v>0</v>
      </c>
      <c r="S926" s="9">
        <v>0</v>
      </c>
      <c r="U926" s="9">
        <v>33.264000000000003</v>
      </c>
      <c r="V926" s="9">
        <v>0</v>
      </c>
      <c r="W926">
        <f t="shared" si="26"/>
        <v>33.264000000000003</v>
      </c>
    </row>
    <row r="927" spans="1:23" x14ac:dyDescent="0.2">
      <c r="A927" s="21">
        <v>39411</v>
      </c>
      <c r="B927" s="6">
        <v>639</v>
      </c>
      <c r="C927" s="6">
        <v>264.93</v>
      </c>
      <c r="D927" s="6">
        <v>233.13839999999999</v>
      </c>
      <c r="E927" s="6">
        <v>0</v>
      </c>
      <c r="F927" s="6">
        <v>0</v>
      </c>
      <c r="G927" s="6">
        <v>0</v>
      </c>
      <c r="I927" s="6">
        <v>233.13839999999999</v>
      </c>
      <c r="J927" s="6">
        <v>0</v>
      </c>
      <c r="K927">
        <f t="shared" si="25"/>
        <v>233.13839999999999</v>
      </c>
      <c r="M927" s="21">
        <v>39411</v>
      </c>
      <c r="N927" s="6" t="s">
        <v>14</v>
      </c>
      <c r="O927" s="6" t="s">
        <v>14</v>
      </c>
      <c r="P927" s="6" t="s">
        <v>14</v>
      </c>
      <c r="Q927" s="6" t="s">
        <v>14</v>
      </c>
      <c r="U927" s="6" t="s">
        <v>14</v>
      </c>
    </row>
    <row r="928" spans="1:23" x14ac:dyDescent="0.2">
      <c r="A928" s="21">
        <v>39412</v>
      </c>
      <c r="B928" s="9">
        <v>238</v>
      </c>
      <c r="C928" s="9">
        <v>97.41</v>
      </c>
      <c r="D928" s="9">
        <v>85.720799999999997</v>
      </c>
      <c r="E928" s="9">
        <v>0</v>
      </c>
      <c r="F928" s="9">
        <v>0</v>
      </c>
      <c r="G928" s="9">
        <v>0</v>
      </c>
      <c r="I928" s="9">
        <v>85.720799999999997</v>
      </c>
      <c r="J928" s="9">
        <v>0</v>
      </c>
      <c r="K928">
        <f t="shared" si="25"/>
        <v>85.720799999999997</v>
      </c>
      <c r="M928" s="21">
        <v>39412</v>
      </c>
      <c r="N928" s="9" t="s">
        <v>14</v>
      </c>
      <c r="O928" s="9" t="s">
        <v>14</v>
      </c>
      <c r="P928" s="9" t="s">
        <v>14</v>
      </c>
      <c r="Q928" s="9" t="s">
        <v>14</v>
      </c>
      <c r="U928" s="9" t="s">
        <v>14</v>
      </c>
    </row>
    <row r="929" spans="1:23" x14ac:dyDescent="0.2">
      <c r="A929" s="21">
        <v>39413</v>
      </c>
      <c r="B929" s="6">
        <v>863</v>
      </c>
      <c r="C929" s="6">
        <v>343.95</v>
      </c>
      <c r="D929" s="6">
        <v>302.67599999999999</v>
      </c>
      <c r="E929" s="6">
        <v>0</v>
      </c>
      <c r="F929" s="6">
        <v>0</v>
      </c>
      <c r="G929" s="6">
        <v>0</v>
      </c>
      <c r="I929" s="6">
        <v>302.67599999999999</v>
      </c>
      <c r="J929" s="6">
        <v>0</v>
      </c>
      <c r="K929">
        <f t="shared" si="25"/>
        <v>302.67599999999999</v>
      </c>
      <c r="M929" s="21">
        <v>39413</v>
      </c>
      <c r="N929" s="6" t="s">
        <v>14</v>
      </c>
      <c r="O929" s="6" t="s">
        <v>14</v>
      </c>
      <c r="P929" s="6" t="s">
        <v>14</v>
      </c>
      <c r="Q929" s="6" t="s">
        <v>14</v>
      </c>
      <c r="U929" s="6" t="s">
        <v>14</v>
      </c>
    </row>
    <row r="930" spans="1:23" x14ac:dyDescent="0.2">
      <c r="A930" s="21">
        <v>39414</v>
      </c>
      <c r="B930" s="9">
        <v>14</v>
      </c>
      <c r="C930" s="9">
        <v>7</v>
      </c>
      <c r="D930" s="9">
        <v>6.16</v>
      </c>
      <c r="E930" s="9">
        <v>0</v>
      </c>
      <c r="F930" s="9">
        <v>0</v>
      </c>
      <c r="G930" s="9">
        <v>0</v>
      </c>
      <c r="I930" s="9">
        <v>6.16</v>
      </c>
      <c r="J930" s="9">
        <v>0</v>
      </c>
      <c r="K930">
        <f t="shared" si="25"/>
        <v>6.16</v>
      </c>
      <c r="M930" s="21">
        <v>39414</v>
      </c>
      <c r="N930" s="9" t="s">
        <v>14</v>
      </c>
      <c r="O930" s="9" t="s">
        <v>14</v>
      </c>
      <c r="P930" s="9" t="s">
        <v>14</v>
      </c>
      <c r="Q930" s="9" t="s">
        <v>14</v>
      </c>
      <c r="U930" s="9" t="s">
        <v>14</v>
      </c>
    </row>
    <row r="931" spans="1:23" x14ac:dyDescent="0.2">
      <c r="A931" s="21">
        <v>39415</v>
      </c>
      <c r="B931" s="6">
        <v>25</v>
      </c>
      <c r="C931" s="6">
        <v>12.5</v>
      </c>
      <c r="D931" s="6">
        <v>11</v>
      </c>
      <c r="E931" s="6">
        <v>0</v>
      </c>
      <c r="F931" s="6">
        <v>0</v>
      </c>
      <c r="G931" s="6">
        <v>0</v>
      </c>
      <c r="I931" s="6">
        <v>11</v>
      </c>
      <c r="J931" s="6">
        <v>0</v>
      </c>
      <c r="K931">
        <f t="shared" si="25"/>
        <v>11</v>
      </c>
      <c r="M931" s="21">
        <v>39415</v>
      </c>
      <c r="N931" s="6" t="s">
        <v>14</v>
      </c>
      <c r="O931" s="6" t="s">
        <v>14</v>
      </c>
      <c r="P931" s="6" t="s">
        <v>14</v>
      </c>
      <c r="Q931" s="6" t="s">
        <v>14</v>
      </c>
      <c r="U931" s="6" t="s">
        <v>14</v>
      </c>
    </row>
    <row r="932" spans="1:23" x14ac:dyDescent="0.2">
      <c r="A932" s="21">
        <v>39416</v>
      </c>
      <c r="B932" s="9">
        <v>109</v>
      </c>
      <c r="C932" s="9">
        <v>52.46</v>
      </c>
      <c r="D932" s="9">
        <v>46.1648</v>
      </c>
      <c r="E932" s="9">
        <v>0</v>
      </c>
      <c r="F932" s="9">
        <v>0</v>
      </c>
      <c r="G932" s="9">
        <v>0</v>
      </c>
      <c r="I932" s="9">
        <v>46.1648</v>
      </c>
      <c r="J932" s="9">
        <v>0</v>
      </c>
      <c r="K932">
        <f t="shared" si="25"/>
        <v>46.1648</v>
      </c>
      <c r="M932" s="21">
        <v>39416</v>
      </c>
      <c r="N932" s="9" t="s">
        <v>14</v>
      </c>
      <c r="O932" s="9" t="s">
        <v>14</v>
      </c>
      <c r="P932" s="9" t="s">
        <v>14</v>
      </c>
      <c r="Q932" s="9" t="s">
        <v>14</v>
      </c>
      <c r="U932" s="9" t="s">
        <v>14</v>
      </c>
    </row>
    <row r="933" spans="1:23" x14ac:dyDescent="0.2">
      <c r="A933" s="21">
        <v>39417</v>
      </c>
      <c r="B933" s="6">
        <v>3088</v>
      </c>
      <c r="C933" s="6">
        <v>1304.1600000000001</v>
      </c>
      <c r="D933" s="6">
        <v>1147.6608000000001</v>
      </c>
      <c r="E933" s="6">
        <v>477</v>
      </c>
      <c r="F933" s="6">
        <v>477</v>
      </c>
      <c r="G933" s="6">
        <v>281.43</v>
      </c>
      <c r="I933" s="6">
        <v>1147.6608000000001</v>
      </c>
      <c r="J933" s="6">
        <v>281.43</v>
      </c>
      <c r="K933">
        <f t="shared" si="25"/>
        <v>1429.0908000000002</v>
      </c>
      <c r="M933" s="21">
        <v>39417</v>
      </c>
      <c r="N933" s="6" t="s">
        <v>14</v>
      </c>
      <c r="O933" s="6" t="s">
        <v>14</v>
      </c>
      <c r="P933" s="6" t="s">
        <v>14</v>
      </c>
      <c r="Q933" s="6" t="s">
        <v>14</v>
      </c>
      <c r="R933" s="6" t="s">
        <v>14</v>
      </c>
      <c r="S933" s="6" t="s">
        <v>14</v>
      </c>
      <c r="U933" s="6" t="s">
        <v>14</v>
      </c>
      <c r="V933" s="6" t="s">
        <v>14</v>
      </c>
    </row>
    <row r="934" spans="1:23" x14ac:dyDescent="0.2">
      <c r="A934" s="21">
        <v>39418</v>
      </c>
      <c r="B934" s="9">
        <v>3372</v>
      </c>
      <c r="C934" s="9">
        <v>1242.32</v>
      </c>
      <c r="D934" s="9">
        <v>1093.2416000000001</v>
      </c>
      <c r="E934" s="9">
        <v>0</v>
      </c>
      <c r="F934" s="9">
        <v>0</v>
      </c>
      <c r="G934" s="9">
        <v>0</v>
      </c>
      <c r="I934" s="9">
        <v>1093.2416000000001</v>
      </c>
      <c r="J934" s="9">
        <v>0</v>
      </c>
      <c r="K934">
        <f t="shared" si="25"/>
        <v>1093.2416000000001</v>
      </c>
      <c r="M934" s="21">
        <v>39418</v>
      </c>
      <c r="N934" s="9" t="s">
        <v>14</v>
      </c>
      <c r="O934" s="9" t="s">
        <v>14</v>
      </c>
      <c r="P934" s="9" t="s">
        <v>14</v>
      </c>
      <c r="Q934" s="9" t="s">
        <v>14</v>
      </c>
      <c r="R934" s="9" t="s">
        <v>14</v>
      </c>
      <c r="S934" s="9" t="s">
        <v>14</v>
      </c>
      <c r="U934" s="9" t="s">
        <v>14</v>
      </c>
      <c r="V934" s="9" t="s">
        <v>14</v>
      </c>
    </row>
    <row r="935" spans="1:23" x14ac:dyDescent="0.2">
      <c r="A935" s="21">
        <v>39419</v>
      </c>
      <c r="B935" s="6">
        <v>235</v>
      </c>
      <c r="C935" s="6">
        <v>114.62</v>
      </c>
      <c r="D935" s="6">
        <v>100.8656</v>
      </c>
      <c r="E935" s="6">
        <v>0</v>
      </c>
      <c r="F935" s="6">
        <v>0</v>
      </c>
      <c r="G935" s="6">
        <v>0</v>
      </c>
      <c r="I935" s="6">
        <v>100.8656</v>
      </c>
      <c r="J935" s="6">
        <v>0</v>
      </c>
      <c r="K935">
        <f t="shared" si="25"/>
        <v>100.8656</v>
      </c>
      <c r="M935" s="21">
        <v>39419</v>
      </c>
      <c r="N935" s="6">
        <v>25</v>
      </c>
      <c r="O935" s="6">
        <v>15.75</v>
      </c>
      <c r="P935" s="6">
        <v>13.86</v>
      </c>
      <c r="Q935" s="6">
        <v>0</v>
      </c>
      <c r="R935" s="6">
        <v>0</v>
      </c>
      <c r="S935" s="6">
        <v>0</v>
      </c>
      <c r="U935" s="6">
        <v>13.86</v>
      </c>
      <c r="V935" s="6">
        <v>0</v>
      </c>
      <c r="W935">
        <f t="shared" si="26"/>
        <v>13.86</v>
      </c>
    </row>
    <row r="936" spans="1:23" x14ac:dyDescent="0.2">
      <c r="A936" s="21">
        <v>39420</v>
      </c>
      <c r="B936" s="9">
        <v>10024</v>
      </c>
      <c r="C936" s="9">
        <v>4085.44</v>
      </c>
      <c r="D936" s="9">
        <v>3595.1871999999998</v>
      </c>
      <c r="E936" s="9">
        <v>1631</v>
      </c>
      <c r="F936" s="9">
        <v>1631</v>
      </c>
      <c r="G936" s="9">
        <v>962.29</v>
      </c>
      <c r="I936" s="9">
        <v>3595.1871999999998</v>
      </c>
      <c r="J936" s="9">
        <v>962.29</v>
      </c>
      <c r="K936">
        <f t="shared" si="25"/>
        <v>4557.4771999999994</v>
      </c>
      <c r="M936" s="21">
        <v>39420</v>
      </c>
      <c r="N936" s="9">
        <v>7620</v>
      </c>
      <c r="O936" s="9">
        <v>4096</v>
      </c>
      <c r="P936" s="9">
        <v>3604.48</v>
      </c>
      <c r="Q936" s="9">
        <v>310</v>
      </c>
      <c r="R936" s="9">
        <v>310</v>
      </c>
      <c r="S936" s="9">
        <v>182.9</v>
      </c>
      <c r="U936" s="9">
        <v>3604.48</v>
      </c>
      <c r="V936" s="9">
        <v>182.9</v>
      </c>
      <c r="W936">
        <f t="shared" si="26"/>
        <v>3787.38</v>
      </c>
    </row>
    <row r="937" spans="1:23" x14ac:dyDescent="0.2">
      <c r="A937" s="21">
        <v>39421</v>
      </c>
      <c r="B937" s="6">
        <v>12459</v>
      </c>
      <c r="C937" s="6">
        <v>5158.62</v>
      </c>
      <c r="D937" s="6">
        <v>4539.5856000000003</v>
      </c>
      <c r="E937" s="6">
        <v>487</v>
      </c>
      <c r="F937" s="6">
        <v>487</v>
      </c>
      <c r="G937" s="6">
        <v>287.33</v>
      </c>
      <c r="I937" s="6">
        <v>4539.5856000000003</v>
      </c>
      <c r="J937" s="6">
        <v>287.33</v>
      </c>
      <c r="K937">
        <f t="shared" si="25"/>
        <v>4826.9156000000003</v>
      </c>
      <c r="M937" s="21">
        <v>39421</v>
      </c>
      <c r="N937" s="6">
        <v>2844</v>
      </c>
      <c r="O937" s="6">
        <v>1767.8</v>
      </c>
      <c r="P937" s="6">
        <v>1555.664</v>
      </c>
      <c r="Q937" s="6">
        <v>35</v>
      </c>
      <c r="R937" s="6">
        <v>35</v>
      </c>
      <c r="S937" s="6">
        <v>20.65</v>
      </c>
      <c r="U937" s="6">
        <v>1555.664</v>
      </c>
      <c r="V937" s="6">
        <v>20.65</v>
      </c>
      <c r="W937">
        <f t="shared" si="26"/>
        <v>1576.3140000000001</v>
      </c>
    </row>
    <row r="938" spans="1:23" x14ac:dyDescent="0.2">
      <c r="A938" s="21">
        <v>39422</v>
      </c>
      <c r="B938" s="9">
        <v>5529</v>
      </c>
      <c r="C938" s="9">
        <v>2423.54</v>
      </c>
      <c r="D938" s="9">
        <v>2132.7152000000001</v>
      </c>
      <c r="E938" s="9">
        <v>973</v>
      </c>
      <c r="F938" s="9">
        <v>973</v>
      </c>
      <c r="G938" s="9">
        <v>574.07000000000005</v>
      </c>
      <c r="I938" s="9">
        <v>2132.7152000000001</v>
      </c>
      <c r="J938" s="9">
        <v>574.07000000000005</v>
      </c>
      <c r="K938">
        <f t="shared" si="25"/>
        <v>2706.7852000000003</v>
      </c>
      <c r="M938" s="21">
        <v>39422</v>
      </c>
      <c r="N938" s="9">
        <v>2115</v>
      </c>
      <c r="O938" s="9">
        <v>1136.8</v>
      </c>
      <c r="P938" s="9">
        <v>1000.384</v>
      </c>
      <c r="Q938" s="9">
        <v>415</v>
      </c>
      <c r="R938" s="9">
        <v>415</v>
      </c>
      <c r="S938" s="9">
        <v>244.85</v>
      </c>
      <c r="U938" s="9">
        <v>1000.384</v>
      </c>
      <c r="V938" s="9">
        <v>244.85</v>
      </c>
      <c r="W938">
        <f t="shared" si="26"/>
        <v>1245.2339999999999</v>
      </c>
    </row>
    <row r="939" spans="1:23" x14ac:dyDescent="0.2">
      <c r="A939" s="21">
        <v>39423</v>
      </c>
      <c r="B939" s="6">
        <v>7599</v>
      </c>
      <c r="C939" s="6">
        <v>3462.38</v>
      </c>
      <c r="D939" s="6">
        <v>3046.8944000000001</v>
      </c>
      <c r="E939" s="6">
        <v>55</v>
      </c>
      <c r="F939" s="6">
        <v>55</v>
      </c>
      <c r="G939" s="6">
        <v>32.450000000000003</v>
      </c>
      <c r="I939" s="6">
        <v>3046.8944000000001</v>
      </c>
      <c r="J939" s="6">
        <v>32.450000000000003</v>
      </c>
      <c r="K939">
        <f t="shared" si="25"/>
        <v>3079.3444</v>
      </c>
      <c r="M939" s="21">
        <v>39423</v>
      </c>
      <c r="N939" s="6">
        <v>1160</v>
      </c>
      <c r="O939" s="6">
        <v>713.25</v>
      </c>
      <c r="P939" s="6">
        <v>627.66</v>
      </c>
      <c r="Q939" s="6">
        <v>0</v>
      </c>
      <c r="R939" s="6">
        <v>0</v>
      </c>
      <c r="S939" s="6">
        <v>0</v>
      </c>
      <c r="U939" s="6">
        <v>627.66</v>
      </c>
      <c r="V939" s="6">
        <v>0</v>
      </c>
      <c r="W939">
        <f t="shared" si="26"/>
        <v>627.66</v>
      </c>
    </row>
    <row r="940" spans="1:23" x14ac:dyDescent="0.2">
      <c r="A940" s="21">
        <v>39424</v>
      </c>
      <c r="B940" s="9">
        <v>377</v>
      </c>
      <c r="C940" s="9">
        <v>175.06</v>
      </c>
      <c r="D940" s="9">
        <v>154.05279999999999</v>
      </c>
      <c r="E940" s="9">
        <v>57</v>
      </c>
      <c r="F940" s="9">
        <v>57</v>
      </c>
      <c r="G940" s="9">
        <v>33.630000000000003</v>
      </c>
      <c r="I940" s="9">
        <v>154.05279999999999</v>
      </c>
      <c r="J940" s="9">
        <v>33.630000000000003</v>
      </c>
      <c r="K940">
        <f t="shared" si="25"/>
        <v>187.68279999999999</v>
      </c>
      <c r="M940" s="21">
        <v>39424</v>
      </c>
      <c r="N940" s="9" t="s">
        <v>14</v>
      </c>
      <c r="O940" s="9" t="s">
        <v>14</v>
      </c>
      <c r="P940" s="9" t="s">
        <v>14</v>
      </c>
      <c r="Q940" s="9" t="s">
        <v>14</v>
      </c>
      <c r="R940" s="9" t="s">
        <v>14</v>
      </c>
      <c r="S940" s="9" t="s">
        <v>14</v>
      </c>
      <c r="U940" s="9" t="s">
        <v>14</v>
      </c>
      <c r="V940" s="9" t="s">
        <v>14</v>
      </c>
    </row>
    <row r="941" spans="1:23" x14ac:dyDescent="0.2">
      <c r="A941" s="21">
        <v>39425</v>
      </c>
      <c r="B941" s="6">
        <v>10303</v>
      </c>
      <c r="C941" s="6">
        <v>4478.22</v>
      </c>
      <c r="D941" s="6">
        <v>3940.8335999999999</v>
      </c>
      <c r="E941" s="6">
        <v>64</v>
      </c>
      <c r="F941" s="6">
        <v>64</v>
      </c>
      <c r="G941" s="6">
        <v>37.76</v>
      </c>
      <c r="I941" s="6">
        <v>3940.8335999999999</v>
      </c>
      <c r="J941" s="6">
        <v>37.76</v>
      </c>
      <c r="K941">
        <f t="shared" si="25"/>
        <v>3978.5936000000002</v>
      </c>
      <c r="M941" s="21">
        <v>39425</v>
      </c>
      <c r="N941" s="6" t="s">
        <v>14</v>
      </c>
      <c r="O941" s="6" t="s">
        <v>14</v>
      </c>
      <c r="P941" s="6" t="s">
        <v>14</v>
      </c>
      <c r="Q941" s="6" t="s">
        <v>14</v>
      </c>
      <c r="R941" s="6" t="s">
        <v>14</v>
      </c>
      <c r="S941" s="6" t="s">
        <v>14</v>
      </c>
      <c r="U941" s="6" t="s">
        <v>14</v>
      </c>
      <c r="V941" s="6" t="s">
        <v>14</v>
      </c>
    </row>
    <row r="942" spans="1:23" x14ac:dyDescent="0.2">
      <c r="A942" s="21">
        <v>39426</v>
      </c>
      <c r="B942" s="9">
        <v>2996</v>
      </c>
      <c r="C942" s="9">
        <v>1364.72</v>
      </c>
      <c r="D942" s="9">
        <v>1200.9536000000001</v>
      </c>
      <c r="E942" s="9">
        <v>15</v>
      </c>
      <c r="F942" s="9">
        <v>15</v>
      </c>
      <c r="G942" s="9">
        <v>8.85</v>
      </c>
      <c r="I942" s="9">
        <v>1200.9536000000001</v>
      </c>
      <c r="J942" s="9">
        <v>8.85</v>
      </c>
      <c r="K942">
        <f t="shared" si="25"/>
        <v>1209.8036</v>
      </c>
      <c r="M942" s="21">
        <v>39426</v>
      </c>
      <c r="N942" s="9">
        <v>340</v>
      </c>
      <c r="O942" s="9">
        <v>196</v>
      </c>
      <c r="P942" s="9">
        <v>172.48</v>
      </c>
      <c r="Q942" s="9">
        <v>0</v>
      </c>
      <c r="R942" s="9">
        <v>0</v>
      </c>
      <c r="S942" s="9">
        <v>0</v>
      </c>
      <c r="U942" s="9">
        <v>172.48</v>
      </c>
      <c r="V942" s="9">
        <v>0</v>
      </c>
      <c r="W942">
        <f t="shared" si="26"/>
        <v>172.48</v>
      </c>
    </row>
    <row r="943" spans="1:23" x14ac:dyDescent="0.2">
      <c r="A943" s="21">
        <v>39427</v>
      </c>
      <c r="B943" s="6">
        <v>26090</v>
      </c>
      <c r="C943" s="6">
        <v>11148.04</v>
      </c>
      <c r="D943" s="6">
        <v>9810.2752</v>
      </c>
      <c r="E943" s="6">
        <v>1232</v>
      </c>
      <c r="F943" s="6">
        <v>1232</v>
      </c>
      <c r="G943" s="6">
        <v>726.88</v>
      </c>
      <c r="I943" s="6">
        <v>9810.2752</v>
      </c>
      <c r="J943" s="6">
        <v>726.88</v>
      </c>
      <c r="K943">
        <f t="shared" si="25"/>
        <v>10537.155199999999</v>
      </c>
      <c r="M943" s="21">
        <v>39427</v>
      </c>
      <c r="N943" s="6">
        <v>7290</v>
      </c>
      <c r="O943" s="6">
        <v>3801</v>
      </c>
      <c r="P943" s="6">
        <v>3344.88</v>
      </c>
      <c r="Q943" s="6">
        <v>270</v>
      </c>
      <c r="R943" s="6">
        <v>270</v>
      </c>
      <c r="S943" s="6">
        <v>159.30000000000001</v>
      </c>
      <c r="U943" s="6">
        <v>3344.88</v>
      </c>
      <c r="V943" s="6">
        <v>159.30000000000001</v>
      </c>
      <c r="W943">
        <f t="shared" si="26"/>
        <v>3504.1800000000003</v>
      </c>
    </row>
    <row r="944" spans="1:23" x14ac:dyDescent="0.2">
      <c r="A944" s="21">
        <v>39428</v>
      </c>
      <c r="B944" s="9">
        <v>12597</v>
      </c>
      <c r="C944" s="9">
        <v>4952.74</v>
      </c>
      <c r="D944" s="9">
        <v>4358.4111999999996</v>
      </c>
      <c r="E944" s="9">
        <v>0</v>
      </c>
      <c r="F944" s="9">
        <v>0</v>
      </c>
      <c r="G944" s="9">
        <v>0</v>
      </c>
      <c r="I944" s="9">
        <v>4358.4111999999996</v>
      </c>
      <c r="J944" s="9">
        <v>0</v>
      </c>
      <c r="K944">
        <f t="shared" si="25"/>
        <v>4358.4111999999996</v>
      </c>
      <c r="M944" s="21">
        <v>39428</v>
      </c>
      <c r="N944" s="9">
        <v>7900</v>
      </c>
      <c r="O944" s="9">
        <v>4522</v>
      </c>
      <c r="P944" s="9">
        <v>3979.36</v>
      </c>
      <c r="Q944" s="9">
        <v>0</v>
      </c>
      <c r="R944" s="9">
        <v>0</v>
      </c>
      <c r="S944" s="9">
        <v>0</v>
      </c>
      <c r="U944" s="9">
        <v>3979.36</v>
      </c>
      <c r="V944" s="9">
        <v>0</v>
      </c>
      <c r="W944">
        <f t="shared" si="26"/>
        <v>3979.36</v>
      </c>
    </row>
    <row r="945" spans="1:23" x14ac:dyDescent="0.2">
      <c r="A945" s="21">
        <v>39429</v>
      </c>
      <c r="B945" s="6">
        <v>3300</v>
      </c>
      <c r="C945" s="6">
        <v>1406.64</v>
      </c>
      <c r="D945" s="6">
        <v>1237.8432</v>
      </c>
      <c r="E945" s="6">
        <v>53</v>
      </c>
      <c r="F945" s="6">
        <v>53</v>
      </c>
      <c r="G945" s="6">
        <v>31.27</v>
      </c>
      <c r="I945" s="6">
        <v>1237.8432</v>
      </c>
      <c r="J945" s="6">
        <v>31.27</v>
      </c>
      <c r="K945">
        <f t="shared" si="25"/>
        <v>1269.1132</v>
      </c>
      <c r="M945" s="21">
        <v>39429</v>
      </c>
      <c r="N945" s="6">
        <v>660</v>
      </c>
      <c r="O945" s="6">
        <v>350.15</v>
      </c>
      <c r="P945" s="6">
        <v>308.13200000000001</v>
      </c>
      <c r="Q945" s="6">
        <v>5</v>
      </c>
      <c r="R945" s="6">
        <v>5</v>
      </c>
      <c r="S945" s="6">
        <v>2.95</v>
      </c>
      <c r="U945" s="6">
        <v>308.13200000000001</v>
      </c>
      <c r="V945" s="6">
        <v>2.95</v>
      </c>
      <c r="W945">
        <f t="shared" si="26"/>
        <v>311.08199999999999</v>
      </c>
    </row>
    <row r="946" spans="1:23" x14ac:dyDescent="0.2">
      <c r="A946" s="21">
        <v>39430</v>
      </c>
      <c r="B946" s="9">
        <v>243</v>
      </c>
      <c r="C946" s="9">
        <v>121.5</v>
      </c>
      <c r="D946" s="9">
        <v>106.92</v>
      </c>
      <c r="E946" s="9">
        <v>0</v>
      </c>
      <c r="F946" s="9">
        <v>0</v>
      </c>
      <c r="G946" s="9">
        <v>0</v>
      </c>
      <c r="I946" s="9">
        <v>106.92</v>
      </c>
      <c r="J946" s="9">
        <v>0</v>
      </c>
      <c r="K946">
        <f t="shared" si="25"/>
        <v>106.92</v>
      </c>
      <c r="M946" s="21">
        <v>39430</v>
      </c>
      <c r="N946" s="9">
        <v>175</v>
      </c>
      <c r="O946" s="9">
        <v>110.25</v>
      </c>
      <c r="P946" s="9">
        <v>97.02</v>
      </c>
      <c r="Q946" s="9">
        <v>0</v>
      </c>
      <c r="R946" s="9">
        <v>0</v>
      </c>
      <c r="S946" s="9">
        <v>0</v>
      </c>
      <c r="U946" s="9">
        <v>97.02</v>
      </c>
      <c r="V946" s="9">
        <v>0</v>
      </c>
      <c r="W946">
        <f t="shared" si="26"/>
        <v>97.02</v>
      </c>
    </row>
    <row r="947" spans="1:23" x14ac:dyDescent="0.2">
      <c r="A947" s="21">
        <v>39431</v>
      </c>
      <c r="B947" s="6">
        <v>15256</v>
      </c>
      <c r="C947" s="6">
        <v>6730.72</v>
      </c>
      <c r="D947" s="6">
        <v>5923.0335999999998</v>
      </c>
      <c r="E947" s="6">
        <v>2902</v>
      </c>
      <c r="F947" s="6">
        <v>2902</v>
      </c>
      <c r="G947" s="6">
        <v>1712.18</v>
      </c>
      <c r="I947" s="6">
        <v>5923.0335999999998</v>
      </c>
      <c r="J947" s="6">
        <v>1712.18</v>
      </c>
      <c r="K947">
        <f t="shared" si="25"/>
        <v>7635.2136</v>
      </c>
      <c r="M947" s="21">
        <v>39431</v>
      </c>
      <c r="N947" s="6">
        <v>740</v>
      </c>
      <c r="O947" s="6">
        <v>429.8</v>
      </c>
      <c r="P947" s="6">
        <v>378.22399999999999</v>
      </c>
      <c r="Q947" s="6">
        <v>240</v>
      </c>
      <c r="R947" s="6">
        <v>240</v>
      </c>
      <c r="S947" s="6">
        <v>141.6</v>
      </c>
      <c r="U947" s="6">
        <v>378.22399999999999</v>
      </c>
      <c r="V947" s="6">
        <v>141.6</v>
      </c>
      <c r="W947">
        <f t="shared" si="26"/>
        <v>519.82399999999996</v>
      </c>
    </row>
    <row r="948" spans="1:23" x14ac:dyDescent="0.2">
      <c r="A948" s="21">
        <v>39432</v>
      </c>
      <c r="B948" s="9">
        <v>14376</v>
      </c>
      <c r="C948" s="9">
        <v>5680.64</v>
      </c>
      <c r="D948" s="9">
        <v>4998.9632000000001</v>
      </c>
      <c r="E948" s="9">
        <v>0</v>
      </c>
      <c r="F948" s="9">
        <v>0</v>
      </c>
      <c r="G948" s="9">
        <v>0</v>
      </c>
      <c r="I948" s="9">
        <v>4998.9632000000001</v>
      </c>
      <c r="J948" s="9">
        <v>0</v>
      </c>
      <c r="K948">
        <f t="shared" si="25"/>
        <v>4998.9632000000001</v>
      </c>
      <c r="M948" s="21">
        <v>39432</v>
      </c>
      <c r="N948" s="9" t="s">
        <v>14</v>
      </c>
      <c r="O948" s="9" t="s">
        <v>14</v>
      </c>
      <c r="P948" s="9" t="s">
        <v>14</v>
      </c>
      <c r="Q948" s="9" t="s">
        <v>14</v>
      </c>
      <c r="R948" s="9" t="s">
        <v>14</v>
      </c>
      <c r="S948" s="9" t="s">
        <v>14</v>
      </c>
      <c r="U948" s="9" t="s">
        <v>14</v>
      </c>
      <c r="V948" s="9" t="s">
        <v>14</v>
      </c>
    </row>
    <row r="949" spans="1:23" x14ac:dyDescent="0.2">
      <c r="A949" s="21">
        <v>39433</v>
      </c>
      <c r="B949" s="6">
        <v>1815</v>
      </c>
      <c r="C949" s="6">
        <v>821.9</v>
      </c>
      <c r="D949" s="6">
        <v>723.27200000000005</v>
      </c>
      <c r="E949" s="6">
        <v>84</v>
      </c>
      <c r="F949" s="6">
        <v>84</v>
      </c>
      <c r="G949" s="6">
        <v>49.56</v>
      </c>
      <c r="I949" s="6">
        <v>723.27200000000005</v>
      </c>
      <c r="J949" s="6">
        <v>49.56</v>
      </c>
      <c r="K949">
        <f t="shared" si="25"/>
        <v>772.83200000000011</v>
      </c>
      <c r="M949" s="21">
        <v>39433</v>
      </c>
      <c r="N949" s="6">
        <v>1068</v>
      </c>
      <c r="O949" s="6">
        <v>625</v>
      </c>
      <c r="P949" s="6">
        <v>550</v>
      </c>
      <c r="Q949" s="6">
        <v>0</v>
      </c>
      <c r="R949" s="6">
        <v>0</v>
      </c>
      <c r="S949" s="6">
        <v>0</v>
      </c>
      <c r="U949" s="6">
        <v>550</v>
      </c>
      <c r="V949" s="6">
        <v>0</v>
      </c>
      <c r="W949">
        <f t="shared" si="26"/>
        <v>550</v>
      </c>
    </row>
    <row r="950" spans="1:23" x14ac:dyDescent="0.2">
      <c r="A950" s="21">
        <v>39434</v>
      </c>
      <c r="B950" s="9">
        <v>1091</v>
      </c>
      <c r="C950" s="9">
        <v>471.26</v>
      </c>
      <c r="D950" s="9">
        <v>414.7088</v>
      </c>
      <c r="E950" s="9">
        <v>0</v>
      </c>
      <c r="F950" s="9">
        <v>0</v>
      </c>
      <c r="G950" s="9">
        <v>0</v>
      </c>
      <c r="I950" s="9">
        <v>414.7088</v>
      </c>
      <c r="J950" s="9">
        <v>0</v>
      </c>
      <c r="K950">
        <f t="shared" si="25"/>
        <v>414.7088</v>
      </c>
      <c r="M950" s="21">
        <v>39434</v>
      </c>
      <c r="N950" s="9">
        <v>225</v>
      </c>
      <c r="O950" s="9">
        <v>122.25</v>
      </c>
      <c r="P950" s="9">
        <v>107.58</v>
      </c>
      <c r="Q950" s="9">
        <v>0</v>
      </c>
      <c r="R950" s="9">
        <v>0</v>
      </c>
      <c r="S950" s="9">
        <v>0</v>
      </c>
      <c r="U950" s="9">
        <v>107.58</v>
      </c>
      <c r="V950" s="9">
        <v>0</v>
      </c>
      <c r="W950">
        <f t="shared" si="26"/>
        <v>107.58</v>
      </c>
    </row>
    <row r="951" spans="1:23" x14ac:dyDescent="0.2">
      <c r="A951" s="21">
        <v>39435</v>
      </c>
      <c r="B951" s="6">
        <v>1074</v>
      </c>
      <c r="C951" s="6">
        <v>485.8</v>
      </c>
      <c r="D951" s="6">
        <v>427.50400000000002</v>
      </c>
      <c r="E951" s="6">
        <v>0</v>
      </c>
      <c r="F951" s="6">
        <v>0</v>
      </c>
      <c r="G951" s="6">
        <v>0</v>
      </c>
      <c r="I951" s="6">
        <v>427.50400000000002</v>
      </c>
      <c r="J951" s="6">
        <v>0</v>
      </c>
      <c r="K951">
        <f t="shared" si="25"/>
        <v>427.50400000000002</v>
      </c>
      <c r="M951" s="21">
        <v>39435</v>
      </c>
      <c r="N951" s="6">
        <v>170</v>
      </c>
      <c r="O951" s="6">
        <v>85</v>
      </c>
      <c r="P951" s="6">
        <v>74.8</v>
      </c>
      <c r="Q951" s="6">
        <v>0</v>
      </c>
      <c r="R951" s="6">
        <v>0</v>
      </c>
      <c r="S951" s="6">
        <v>0</v>
      </c>
      <c r="U951" s="6">
        <v>74.8</v>
      </c>
      <c r="V951" s="6">
        <v>0</v>
      </c>
      <c r="W951">
        <f t="shared" si="26"/>
        <v>74.8</v>
      </c>
    </row>
    <row r="952" spans="1:23" x14ac:dyDescent="0.2">
      <c r="A952" s="21">
        <v>39436</v>
      </c>
      <c r="B952" s="9">
        <v>1056</v>
      </c>
      <c r="C952" s="9">
        <v>450.08</v>
      </c>
      <c r="D952" s="9">
        <v>396.07040000000001</v>
      </c>
      <c r="E952" s="9">
        <v>0</v>
      </c>
      <c r="F952" s="9">
        <v>0</v>
      </c>
      <c r="G952" s="9">
        <v>0</v>
      </c>
      <c r="I952" s="9">
        <v>396.07040000000001</v>
      </c>
      <c r="J952" s="9">
        <v>0</v>
      </c>
      <c r="K952">
        <f t="shared" si="25"/>
        <v>396.07040000000001</v>
      </c>
      <c r="M952" s="21">
        <v>39436</v>
      </c>
      <c r="N952" s="9">
        <v>240</v>
      </c>
      <c r="O952" s="9">
        <v>131.69999999999999</v>
      </c>
      <c r="P952" s="9">
        <v>115.896</v>
      </c>
      <c r="Q952" s="9">
        <v>0</v>
      </c>
      <c r="R952" s="9">
        <v>0</v>
      </c>
      <c r="S952" s="9">
        <v>0</v>
      </c>
      <c r="U952" s="9">
        <v>115.896</v>
      </c>
      <c r="V952" s="9">
        <v>0</v>
      </c>
      <c r="W952">
        <f t="shared" si="26"/>
        <v>115.896</v>
      </c>
    </row>
    <row r="953" spans="1:23" x14ac:dyDescent="0.2">
      <c r="A953" s="21">
        <v>39437</v>
      </c>
      <c r="B953" s="6">
        <v>202</v>
      </c>
      <c r="C953" s="6">
        <v>68.680000000000007</v>
      </c>
      <c r="D953" s="6">
        <v>60.438400000000001</v>
      </c>
      <c r="E953" s="6">
        <v>0</v>
      </c>
      <c r="F953" s="6">
        <v>0</v>
      </c>
      <c r="G953" s="6">
        <v>0</v>
      </c>
      <c r="I953" s="6">
        <v>60.438400000000001</v>
      </c>
      <c r="J953" s="6">
        <v>0</v>
      </c>
      <c r="K953">
        <f t="shared" si="25"/>
        <v>60.438400000000001</v>
      </c>
      <c r="M953" s="21">
        <v>39437</v>
      </c>
      <c r="N953" s="6">
        <v>75</v>
      </c>
      <c r="O953" s="6">
        <v>47.25</v>
      </c>
      <c r="P953" s="6">
        <v>41.58</v>
      </c>
      <c r="Q953" s="6">
        <v>0</v>
      </c>
      <c r="R953" s="6">
        <v>0</v>
      </c>
      <c r="S953" s="6">
        <v>0</v>
      </c>
      <c r="U953" s="6">
        <v>41.58</v>
      </c>
      <c r="V953" s="6">
        <v>0</v>
      </c>
      <c r="W953">
        <f t="shared" si="26"/>
        <v>41.58</v>
      </c>
    </row>
    <row r="954" spans="1:23" x14ac:dyDescent="0.2">
      <c r="A954" s="21">
        <v>39438</v>
      </c>
      <c r="B954" s="9">
        <v>132</v>
      </c>
      <c r="C954" s="9">
        <v>44.88</v>
      </c>
      <c r="D954" s="9">
        <v>39.494399999999999</v>
      </c>
      <c r="E954" s="9">
        <v>0</v>
      </c>
      <c r="F954" s="9">
        <v>0</v>
      </c>
      <c r="G954" s="9">
        <v>0</v>
      </c>
      <c r="I954" s="9">
        <v>39.494399999999999</v>
      </c>
      <c r="J954" s="9">
        <v>0</v>
      </c>
      <c r="K954">
        <f t="shared" si="25"/>
        <v>39.494399999999999</v>
      </c>
      <c r="M954" s="21">
        <v>39438</v>
      </c>
      <c r="N954" s="9">
        <v>50</v>
      </c>
      <c r="O954" s="9">
        <v>31.5</v>
      </c>
      <c r="P954" s="9">
        <v>27.72</v>
      </c>
      <c r="Q954" s="9">
        <v>235</v>
      </c>
      <c r="R954" s="9">
        <v>235</v>
      </c>
      <c r="S954" s="9">
        <v>138.65</v>
      </c>
      <c r="U954" s="9">
        <v>27.72</v>
      </c>
      <c r="V954" s="9">
        <v>138.65</v>
      </c>
      <c r="W954">
        <f t="shared" si="26"/>
        <v>166.37</v>
      </c>
    </row>
    <row r="955" spans="1:23" x14ac:dyDescent="0.2">
      <c r="A955" s="21">
        <v>39439</v>
      </c>
      <c r="B955" s="6">
        <v>6956</v>
      </c>
      <c r="C955" s="6">
        <v>3003.6</v>
      </c>
      <c r="D955" s="6">
        <v>2643.1680000000001</v>
      </c>
      <c r="E955" s="6">
        <v>2366</v>
      </c>
      <c r="F955" s="6">
        <v>2366</v>
      </c>
      <c r="G955" s="6">
        <v>1395.94</v>
      </c>
      <c r="I955" s="6">
        <v>2643.1680000000001</v>
      </c>
      <c r="J955" s="6">
        <v>1395.94</v>
      </c>
      <c r="K955">
        <f t="shared" si="25"/>
        <v>4039.1080000000002</v>
      </c>
      <c r="M955" s="21">
        <v>39439</v>
      </c>
      <c r="N955" s="6">
        <v>300</v>
      </c>
      <c r="O955" s="6">
        <v>189</v>
      </c>
      <c r="P955" s="6">
        <v>166.32</v>
      </c>
      <c r="Q955" s="6">
        <v>50</v>
      </c>
      <c r="R955" s="6">
        <v>50</v>
      </c>
      <c r="S955" s="6">
        <v>29.5</v>
      </c>
      <c r="U955" s="6">
        <v>166.32</v>
      </c>
      <c r="V955" s="6">
        <v>29.5</v>
      </c>
      <c r="W955">
        <f t="shared" si="26"/>
        <v>195.82</v>
      </c>
    </row>
    <row r="956" spans="1:23" x14ac:dyDescent="0.2">
      <c r="A956" s="21">
        <v>39440</v>
      </c>
      <c r="B956" s="9">
        <v>635</v>
      </c>
      <c r="C956" s="9">
        <v>296.86</v>
      </c>
      <c r="D956" s="9">
        <v>261.23680000000002</v>
      </c>
      <c r="E956" s="9">
        <v>0</v>
      </c>
      <c r="F956" s="9">
        <v>0</v>
      </c>
      <c r="G956" s="9">
        <v>0</v>
      </c>
      <c r="I956" s="9">
        <v>261.23680000000002</v>
      </c>
      <c r="J956" s="9">
        <v>0</v>
      </c>
      <c r="K956">
        <f t="shared" si="25"/>
        <v>261.23680000000002</v>
      </c>
      <c r="M956" s="21">
        <v>39440</v>
      </c>
      <c r="N956" s="9">
        <v>155</v>
      </c>
      <c r="O956" s="9">
        <v>97.65</v>
      </c>
      <c r="P956" s="9">
        <v>85.932000000000002</v>
      </c>
      <c r="Q956" s="9">
        <v>0</v>
      </c>
      <c r="R956" s="9">
        <v>0</v>
      </c>
      <c r="S956" s="9">
        <v>0</v>
      </c>
      <c r="U956" s="9">
        <v>85.932000000000002</v>
      </c>
      <c r="V956" s="9">
        <v>0</v>
      </c>
      <c r="W956">
        <f t="shared" si="26"/>
        <v>85.932000000000002</v>
      </c>
    </row>
    <row r="957" spans="1:23" x14ac:dyDescent="0.2">
      <c r="A957" s="21">
        <v>39441</v>
      </c>
      <c r="B957" s="6">
        <v>809</v>
      </c>
      <c r="C957" s="6">
        <v>337.94</v>
      </c>
      <c r="D957" s="6">
        <v>297.38720000000001</v>
      </c>
      <c r="E957" s="6">
        <v>0</v>
      </c>
      <c r="F957" s="6">
        <v>0</v>
      </c>
      <c r="G957" s="6">
        <v>0</v>
      </c>
      <c r="I957" s="6">
        <v>297.38720000000001</v>
      </c>
      <c r="J957" s="6">
        <v>0</v>
      </c>
      <c r="K957">
        <f t="shared" si="25"/>
        <v>297.38720000000001</v>
      </c>
      <c r="M957" s="21">
        <v>39441</v>
      </c>
      <c r="N957" s="6" t="s">
        <v>14</v>
      </c>
      <c r="O957" s="6" t="s">
        <v>14</v>
      </c>
      <c r="P957" s="6" t="s">
        <v>14</v>
      </c>
      <c r="Q957" s="6" t="s">
        <v>14</v>
      </c>
      <c r="R957" s="6" t="s">
        <v>14</v>
      </c>
      <c r="S957" s="6" t="s">
        <v>14</v>
      </c>
      <c r="U957" s="6" t="s">
        <v>14</v>
      </c>
      <c r="V957" s="6" t="s">
        <v>14</v>
      </c>
    </row>
    <row r="958" spans="1:23" x14ac:dyDescent="0.2">
      <c r="A958" s="21">
        <v>39442</v>
      </c>
      <c r="B958" s="9">
        <v>2083</v>
      </c>
      <c r="C958" s="9">
        <v>870.78</v>
      </c>
      <c r="D958" s="9">
        <v>766.28639999999996</v>
      </c>
      <c r="E958" s="9">
        <v>0</v>
      </c>
      <c r="F958" s="9">
        <v>0</v>
      </c>
      <c r="G958" s="9">
        <v>0</v>
      </c>
      <c r="I958" s="9">
        <v>766.28639999999996</v>
      </c>
      <c r="J958" s="9">
        <v>0</v>
      </c>
      <c r="K958">
        <f t="shared" si="25"/>
        <v>766.28639999999996</v>
      </c>
      <c r="M958" s="21">
        <v>39442</v>
      </c>
      <c r="N958" s="9">
        <v>175</v>
      </c>
      <c r="O958" s="9">
        <v>100.5</v>
      </c>
      <c r="P958" s="9">
        <v>88.44</v>
      </c>
      <c r="Q958" s="9">
        <v>0</v>
      </c>
      <c r="R958" s="9">
        <v>0</v>
      </c>
      <c r="S958" s="9">
        <v>0</v>
      </c>
      <c r="U958" s="9">
        <v>88.44</v>
      </c>
      <c r="V958" s="9">
        <v>0</v>
      </c>
      <c r="W958">
        <f t="shared" si="26"/>
        <v>88.44</v>
      </c>
    </row>
    <row r="959" spans="1:23" x14ac:dyDescent="0.2">
      <c r="A959" s="21">
        <v>39443</v>
      </c>
      <c r="B959" s="6">
        <v>6092</v>
      </c>
      <c r="C959" s="6">
        <v>2635.92</v>
      </c>
      <c r="D959" s="6">
        <v>2319.6095999999998</v>
      </c>
      <c r="E959" s="6">
        <v>183</v>
      </c>
      <c r="F959" s="6">
        <v>183</v>
      </c>
      <c r="G959" s="6">
        <v>107.97</v>
      </c>
      <c r="I959" s="6">
        <v>2319.6095999999998</v>
      </c>
      <c r="J959" s="6">
        <v>107.97</v>
      </c>
      <c r="K959">
        <f t="shared" si="25"/>
        <v>2427.5795999999996</v>
      </c>
      <c r="M959" s="21">
        <v>39443</v>
      </c>
      <c r="N959" s="6">
        <v>775</v>
      </c>
      <c r="O959" s="6">
        <v>413.5</v>
      </c>
      <c r="P959" s="6">
        <v>363.88</v>
      </c>
      <c r="Q959" s="6">
        <v>0</v>
      </c>
      <c r="R959" s="6">
        <v>0</v>
      </c>
      <c r="S959" s="6">
        <v>0</v>
      </c>
      <c r="U959" s="6">
        <v>363.88</v>
      </c>
      <c r="V959" s="6">
        <v>0</v>
      </c>
      <c r="W959">
        <f t="shared" si="26"/>
        <v>363.88</v>
      </c>
    </row>
    <row r="960" spans="1:23" x14ac:dyDescent="0.2">
      <c r="A960" s="21">
        <v>39444</v>
      </c>
      <c r="B960" s="9">
        <v>16902</v>
      </c>
      <c r="C960" s="9">
        <v>7270.2</v>
      </c>
      <c r="D960" s="9">
        <v>6397.7759999999998</v>
      </c>
      <c r="E960" s="9">
        <v>2046</v>
      </c>
      <c r="F960" s="9">
        <v>2046</v>
      </c>
      <c r="G960" s="9">
        <v>1207.1400000000001</v>
      </c>
      <c r="I960" s="9">
        <v>6397.7759999999998</v>
      </c>
      <c r="J960" s="9">
        <v>1207.1400000000001</v>
      </c>
      <c r="K960">
        <f t="shared" si="25"/>
        <v>7604.9160000000002</v>
      </c>
      <c r="M960" s="21">
        <v>39444</v>
      </c>
      <c r="N960" s="9">
        <v>1610</v>
      </c>
      <c r="O960" s="9">
        <v>824.5</v>
      </c>
      <c r="P960" s="9">
        <v>725.56</v>
      </c>
      <c r="Q960" s="9">
        <v>75</v>
      </c>
      <c r="R960" s="9">
        <v>75</v>
      </c>
      <c r="S960" s="9">
        <v>44.25</v>
      </c>
      <c r="U960" s="9">
        <v>725.56</v>
      </c>
      <c r="V960" s="9">
        <v>44.25</v>
      </c>
      <c r="W960">
        <f t="shared" si="26"/>
        <v>769.81</v>
      </c>
    </row>
    <row r="961" spans="1:23" x14ac:dyDescent="0.2">
      <c r="A961" s="21">
        <v>39445</v>
      </c>
      <c r="B961" s="6">
        <v>4111</v>
      </c>
      <c r="C961" s="6">
        <v>1949.26</v>
      </c>
      <c r="D961" s="6">
        <v>1715.3488</v>
      </c>
      <c r="E961" s="6">
        <v>0</v>
      </c>
      <c r="F961" s="6">
        <v>0</v>
      </c>
      <c r="G961" s="6">
        <v>0</v>
      </c>
      <c r="I961" s="6">
        <v>1715.3488</v>
      </c>
      <c r="J961" s="6">
        <v>0</v>
      </c>
      <c r="K961">
        <f t="shared" si="25"/>
        <v>1715.3488</v>
      </c>
      <c r="M961" s="21">
        <v>39445</v>
      </c>
      <c r="N961" s="6">
        <v>2950</v>
      </c>
      <c r="O961" s="6">
        <v>1858.5</v>
      </c>
      <c r="P961" s="6">
        <v>1635.48</v>
      </c>
      <c r="Q961" s="6">
        <v>0</v>
      </c>
      <c r="R961" s="6">
        <v>0</v>
      </c>
      <c r="S961" s="6">
        <v>0</v>
      </c>
      <c r="U961" s="6">
        <v>1635.48</v>
      </c>
      <c r="V961" s="6">
        <v>0</v>
      </c>
      <c r="W961">
        <f t="shared" si="26"/>
        <v>1635.48</v>
      </c>
    </row>
    <row r="962" spans="1:23" x14ac:dyDescent="0.2">
      <c r="A962" s="21">
        <v>39446</v>
      </c>
      <c r="B962" s="9">
        <v>3546</v>
      </c>
      <c r="C962" s="9">
        <v>1558.6</v>
      </c>
      <c r="D962" s="9">
        <v>1371.568</v>
      </c>
      <c r="E962" s="9">
        <v>481</v>
      </c>
      <c r="F962" s="9">
        <v>481</v>
      </c>
      <c r="G962" s="9">
        <v>283.79000000000002</v>
      </c>
      <c r="I962" s="9">
        <v>1371.568</v>
      </c>
      <c r="J962" s="9">
        <v>283.79000000000002</v>
      </c>
      <c r="K962">
        <f t="shared" si="25"/>
        <v>1655.3579999999999</v>
      </c>
      <c r="M962" s="21">
        <v>39446</v>
      </c>
      <c r="N962" s="9" t="s">
        <v>14</v>
      </c>
      <c r="O962" s="9" t="s">
        <v>14</v>
      </c>
      <c r="P962" s="9" t="s">
        <v>14</v>
      </c>
      <c r="Q962" s="9" t="s">
        <v>14</v>
      </c>
      <c r="R962" s="9" t="s">
        <v>14</v>
      </c>
      <c r="S962" s="9" t="s">
        <v>14</v>
      </c>
      <c r="U962" s="9" t="s">
        <v>14</v>
      </c>
      <c r="V962" s="9" t="s">
        <v>14</v>
      </c>
    </row>
    <row r="963" spans="1:23" x14ac:dyDescent="0.2">
      <c r="A963" s="21">
        <v>39447</v>
      </c>
      <c r="B963" s="6">
        <v>3542</v>
      </c>
      <c r="C963" s="6">
        <v>1555</v>
      </c>
      <c r="D963" s="6">
        <v>1368.4</v>
      </c>
      <c r="E963" s="6">
        <v>255</v>
      </c>
      <c r="F963" s="6">
        <v>255</v>
      </c>
      <c r="G963" s="6">
        <v>150.44999999999999</v>
      </c>
      <c r="I963" s="6">
        <v>1368.4</v>
      </c>
      <c r="J963" s="6">
        <v>150.44999999999999</v>
      </c>
      <c r="K963">
        <f t="shared" si="25"/>
        <v>1518.8500000000001</v>
      </c>
      <c r="M963" s="21">
        <v>39447</v>
      </c>
      <c r="N963" s="6">
        <v>740</v>
      </c>
      <c r="O963" s="6">
        <v>376.5</v>
      </c>
      <c r="P963" s="6">
        <v>331.32</v>
      </c>
      <c r="Q963" s="6">
        <v>0</v>
      </c>
      <c r="R963" s="6">
        <v>0</v>
      </c>
      <c r="S963" s="6">
        <v>0</v>
      </c>
      <c r="U963" s="6">
        <v>331.32</v>
      </c>
      <c r="V963" s="6">
        <v>0</v>
      </c>
      <c r="W963">
        <f t="shared" si="26"/>
        <v>331.32</v>
      </c>
    </row>
    <row r="964" spans="1:23" x14ac:dyDescent="0.2">
      <c r="A964" s="21">
        <v>39448</v>
      </c>
      <c r="B964" s="6">
        <v>1265</v>
      </c>
      <c r="C964" s="6">
        <v>608.02</v>
      </c>
      <c r="D964" s="6">
        <v>535.05759999999998</v>
      </c>
      <c r="E964" s="6">
        <v>28</v>
      </c>
      <c r="F964" s="6">
        <v>28</v>
      </c>
      <c r="G964" s="6">
        <v>16.52</v>
      </c>
      <c r="I964" s="6">
        <v>535.05759999999998</v>
      </c>
      <c r="J964" s="6">
        <v>16.52</v>
      </c>
      <c r="K964">
        <f t="shared" si="25"/>
        <v>551.57759999999996</v>
      </c>
      <c r="M964" s="21">
        <v>39448</v>
      </c>
      <c r="N964" s="6">
        <v>580</v>
      </c>
      <c r="O964" s="6">
        <v>342</v>
      </c>
      <c r="P964" s="6">
        <v>300.95999999999998</v>
      </c>
      <c r="Q964" s="6">
        <v>180</v>
      </c>
      <c r="R964" s="6">
        <v>180</v>
      </c>
      <c r="S964" s="6">
        <v>106.2</v>
      </c>
      <c r="U964" s="6">
        <v>300.95999999999998</v>
      </c>
      <c r="V964" s="6">
        <v>106.2</v>
      </c>
      <c r="W964">
        <f t="shared" si="26"/>
        <v>407.15999999999997</v>
      </c>
    </row>
    <row r="965" spans="1:23" x14ac:dyDescent="0.2">
      <c r="A965" s="21">
        <v>39449</v>
      </c>
      <c r="B965" s="9">
        <v>1891</v>
      </c>
      <c r="C965" s="9">
        <v>893.34</v>
      </c>
      <c r="D965" s="9">
        <v>786.13919999999996</v>
      </c>
      <c r="E965" s="9">
        <v>159</v>
      </c>
      <c r="F965" s="9">
        <v>159</v>
      </c>
      <c r="G965" s="9">
        <v>93.81</v>
      </c>
      <c r="I965" s="9">
        <v>786.13919999999996</v>
      </c>
      <c r="J965" s="9">
        <v>93.81</v>
      </c>
      <c r="K965">
        <f t="shared" si="25"/>
        <v>879.94920000000002</v>
      </c>
      <c r="M965" s="21">
        <v>39449</v>
      </c>
      <c r="N965" s="9">
        <v>300</v>
      </c>
      <c r="O965" s="9">
        <v>150</v>
      </c>
      <c r="P965" s="9">
        <v>132</v>
      </c>
      <c r="Q965" s="9">
        <v>0</v>
      </c>
      <c r="R965" s="9">
        <v>0</v>
      </c>
      <c r="S965" s="9">
        <v>0</v>
      </c>
      <c r="U965" s="9">
        <v>132</v>
      </c>
      <c r="V965" s="9">
        <v>0</v>
      </c>
      <c r="W965">
        <f t="shared" si="26"/>
        <v>132</v>
      </c>
    </row>
    <row r="966" spans="1:23" x14ac:dyDescent="0.2">
      <c r="A966" s="21">
        <v>39450</v>
      </c>
      <c r="B966" s="6">
        <v>1039</v>
      </c>
      <c r="C966" s="6">
        <v>462.38</v>
      </c>
      <c r="D966" s="6">
        <v>406.89440000000002</v>
      </c>
      <c r="E966" s="6">
        <v>0</v>
      </c>
      <c r="F966" s="6">
        <v>0</v>
      </c>
      <c r="G966" s="6">
        <v>0</v>
      </c>
      <c r="I966" s="6">
        <v>406.89440000000002</v>
      </c>
      <c r="J966" s="6">
        <v>0</v>
      </c>
      <c r="K966">
        <f t="shared" si="25"/>
        <v>406.89440000000002</v>
      </c>
      <c r="M966" s="21">
        <v>39450</v>
      </c>
      <c r="N966" s="6">
        <v>155</v>
      </c>
      <c r="O966" s="6">
        <v>85.95</v>
      </c>
      <c r="P966" s="6">
        <v>75.635999999999996</v>
      </c>
      <c r="Q966" s="6">
        <v>0</v>
      </c>
      <c r="R966" s="6">
        <v>0</v>
      </c>
      <c r="S966" s="6">
        <v>0</v>
      </c>
      <c r="U966" s="6">
        <v>75.635999999999996</v>
      </c>
      <c r="V966" s="6">
        <v>0</v>
      </c>
      <c r="W966">
        <f t="shared" si="26"/>
        <v>75.635999999999996</v>
      </c>
    </row>
    <row r="967" spans="1:23" x14ac:dyDescent="0.2">
      <c r="A967" s="21">
        <v>39451</v>
      </c>
      <c r="B967" s="9">
        <v>410</v>
      </c>
      <c r="C967" s="9">
        <v>205</v>
      </c>
      <c r="D967" s="9">
        <v>180.4</v>
      </c>
      <c r="E967" s="9">
        <v>0</v>
      </c>
      <c r="F967" s="9">
        <v>0</v>
      </c>
      <c r="G967" s="9">
        <v>0</v>
      </c>
      <c r="I967" s="9">
        <v>180.4</v>
      </c>
      <c r="J967" s="9">
        <v>0</v>
      </c>
      <c r="K967">
        <f t="shared" si="25"/>
        <v>180.4</v>
      </c>
      <c r="M967" s="21">
        <v>39451</v>
      </c>
      <c r="N967" s="9" t="s">
        <v>14</v>
      </c>
      <c r="O967" s="9" t="s">
        <v>14</v>
      </c>
      <c r="P967" s="9" t="s">
        <v>14</v>
      </c>
      <c r="Q967" s="9" t="s">
        <v>14</v>
      </c>
      <c r="R967" s="9" t="s">
        <v>14</v>
      </c>
      <c r="S967" s="9" t="s">
        <v>14</v>
      </c>
      <c r="U967" s="9" t="s">
        <v>14</v>
      </c>
      <c r="V967" s="9" t="s">
        <v>14</v>
      </c>
    </row>
    <row r="968" spans="1:23" x14ac:dyDescent="0.2">
      <c r="A968" s="21">
        <v>39452</v>
      </c>
      <c r="B968" s="6">
        <v>179</v>
      </c>
      <c r="C968" s="6">
        <v>66.459999999999994</v>
      </c>
      <c r="D968" s="6">
        <v>58.4848</v>
      </c>
      <c r="E968" s="6">
        <v>0</v>
      </c>
      <c r="F968" s="6">
        <v>0</v>
      </c>
      <c r="G968" s="6">
        <v>0</v>
      </c>
      <c r="I968" s="6">
        <v>58.4848</v>
      </c>
      <c r="J968" s="6">
        <v>0</v>
      </c>
      <c r="K968">
        <f t="shared" ref="K968:K1031" si="27">I968+J968</f>
        <v>58.4848</v>
      </c>
      <c r="M968" s="21">
        <v>39452</v>
      </c>
      <c r="N968" s="6">
        <v>770</v>
      </c>
      <c r="O968" s="6">
        <v>385</v>
      </c>
      <c r="P968" s="6">
        <v>338.8</v>
      </c>
      <c r="Q968" s="6">
        <v>80</v>
      </c>
      <c r="R968" s="6">
        <v>80</v>
      </c>
      <c r="S968" s="6">
        <v>47.2</v>
      </c>
      <c r="U968" s="6">
        <v>338.8</v>
      </c>
      <c r="V968" s="6">
        <v>47.2</v>
      </c>
      <c r="W968">
        <f t="shared" ref="W968:W1029" si="28">U968+V968</f>
        <v>386</v>
      </c>
    </row>
    <row r="969" spans="1:23" x14ac:dyDescent="0.2">
      <c r="A969" s="21">
        <v>39453</v>
      </c>
      <c r="B969" s="9">
        <v>20</v>
      </c>
      <c r="C969" s="9">
        <v>6.8</v>
      </c>
      <c r="D969" s="9">
        <v>5.984</v>
      </c>
      <c r="E969" s="9">
        <v>0</v>
      </c>
      <c r="F969" s="9">
        <v>0</v>
      </c>
      <c r="G969" s="9">
        <v>0</v>
      </c>
      <c r="I969" s="9">
        <v>5.984</v>
      </c>
      <c r="J969" s="9">
        <v>0</v>
      </c>
      <c r="K969">
        <f t="shared" si="27"/>
        <v>5.984</v>
      </c>
      <c r="M969" s="21">
        <v>39453</v>
      </c>
      <c r="N969" s="9">
        <v>330</v>
      </c>
      <c r="O969" s="9">
        <v>165</v>
      </c>
      <c r="P969" s="9">
        <v>145.19999999999999</v>
      </c>
      <c r="Q969" s="9">
        <v>40</v>
      </c>
      <c r="R969" s="9">
        <v>40</v>
      </c>
      <c r="S969" s="9">
        <v>23.6</v>
      </c>
      <c r="U969" s="9">
        <v>145.19999999999999</v>
      </c>
      <c r="V969" s="9">
        <v>23.6</v>
      </c>
      <c r="W969">
        <f t="shared" si="28"/>
        <v>168.79999999999998</v>
      </c>
    </row>
    <row r="970" spans="1:23" x14ac:dyDescent="0.2">
      <c r="A970" s="21">
        <v>39454</v>
      </c>
      <c r="B970" s="6">
        <v>147</v>
      </c>
      <c r="C970" s="6">
        <v>52.92</v>
      </c>
      <c r="D970" s="6">
        <v>46.569600000000001</v>
      </c>
      <c r="E970" s="6">
        <v>0</v>
      </c>
      <c r="F970" s="6">
        <v>0</v>
      </c>
      <c r="G970" s="6">
        <v>0</v>
      </c>
      <c r="I970" s="6">
        <v>46.569600000000001</v>
      </c>
      <c r="J970" s="6">
        <v>0</v>
      </c>
      <c r="K970">
        <f t="shared" si="27"/>
        <v>46.569600000000001</v>
      </c>
      <c r="M970" s="21">
        <v>39454</v>
      </c>
      <c r="N970" s="6" t="s">
        <v>14</v>
      </c>
      <c r="O970" s="6" t="s">
        <v>14</v>
      </c>
      <c r="P970" s="6" t="s">
        <v>14</v>
      </c>
      <c r="Q970" s="6" t="s">
        <v>14</v>
      </c>
      <c r="R970" s="6" t="s">
        <v>14</v>
      </c>
      <c r="S970" s="6" t="s">
        <v>14</v>
      </c>
      <c r="U970" s="6" t="s">
        <v>14</v>
      </c>
      <c r="V970" s="6" t="s">
        <v>14</v>
      </c>
    </row>
    <row r="971" spans="1:23" x14ac:dyDescent="0.2">
      <c r="A971" s="21">
        <v>39455</v>
      </c>
      <c r="B971" s="9">
        <v>222</v>
      </c>
      <c r="C971" s="9">
        <v>87.76</v>
      </c>
      <c r="D971" s="9">
        <v>77.228800000000007</v>
      </c>
      <c r="E971" s="9">
        <v>0</v>
      </c>
      <c r="F971" s="9">
        <v>0</v>
      </c>
      <c r="G971" s="9">
        <v>0</v>
      </c>
      <c r="I971" s="9">
        <v>77.228800000000007</v>
      </c>
      <c r="J971" s="9">
        <v>0</v>
      </c>
      <c r="K971">
        <f t="shared" si="27"/>
        <v>77.228800000000007</v>
      </c>
      <c r="M971" s="21">
        <v>39455</v>
      </c>
      <c r="N971" s="9">
        <v>210</v>
      </c>
      <c r="O971" s="9">
        <v>105</v>
      </c>
      <c r="P971" s="9">
        <v>92.4</v>
      </c>
      <c r="Q971" s="9">
        <v>60</v>
      </c>
      <c r="R971" s="9">
        <v>60</v>
      </c>
      <c r="S971" s="9">
        <v>35.4</v>
      </c>
      <c r="U971" s="9">
        <v>92.4</v>
      </c>
      <c r="V971" s="9">
        <v>35.4</v>
      </c>
      <c r="W971">
        <f t="shared" si="28"/>
        <v>127.80000000000001</v>
      </c>
    </row>
    <row r="972" spans="1:23" x14ac:dyDescent="0.2">
      <c r="A972" s="21">
        <v>39456</v>
      </c>
      <c r="B972" s="6">
        <v>1221</v>
      </c>
      <c r="C972" s="6">
        <v>538.82000000000005</v>
      </c>
      <c r="D972" s="6">
        <v>474.16160000000002</v>
      </c>
      <c r="E972" s="6">
        <v>0</v>
      </c>
      <c r="F972" s="6">
        <v>0</v>
      </c>
      <c r="G972" s="6">
        <v>0</v>
      </c>
      <c r="I972" s="6">
        <v>474.16160000000002</v>
      </c>
      <c r="J972" s="6">
        <v>0</v>
      </c>
      <c r="K972">
        <f t="shared" si="27"/>
        <v>474.16160000000002</v>
      </c>
      <c r="M972" s="21">
        <v>39456</v>
      </c>
      <c r="N972" s="6">
        <v>15</v>
      </c>
      <c r="O972" s="6">
        <v>7.5</v>
      </c>
      <c r="P972" s="6">
        <v>6.6</v>
      </c>
      <c r="Q972" s="6">
        <v>0</v>
      </c>
      <c r="R972" s="6">
        <v>0</v>
      </c>
      <c r="S972" s="6">
        <v>0</v>
      </c>
      <c r="U972" s="6">
        <v>6.6</v>
      </c>
      <c r="V972" s="6">
        <v>0</v>
      </c>
      <c r="W972">
        <f t="shared" si="28"/>
        <v>6.6</v>
      </c>
    </row>
    <row r="973" spans="1:23" x14ac:dyDescent="0.2">
      <c r="A973" s="21">
        <v>39457</v>
      </c>
      <c r="B973" s="9">
        <v>13995</v>
      </c>
      <c r="C973" s="9">
        <v>6413.98</v>
      </c>
      <c r="D973" s="9">
        <v>5644.3023999999996</v>
      </c>
      <c r="E973" s="9">
        <v>1631</v>
      </c>
      <c r="F973" s="9">
        <v>1631</v>
      </c>
      <c r="G973" s="9">
        <v>962.29</v>
      </c>
      <c r="I973" s="9">
        <v>5644.3023999999996</v>
      </c>
      <c r="J973" s="9">
        <v>962.29</v>
      </c>
      <c r="K973">
        <f t="shared" si="27"/>
        <v>6606.5923999999995</v>
      </c>
      <c r="M973" s="21">
        <v>39457</v>
      </c>
      <c r="N973" s="9">
        <v>815</v>
      </c>
      <c r="O973" s="9">
        <v>407.5</v>
      </c>
      <c r="P973" s="9">
        <v>358.6</v>
      </c>
      <c r="Q973" s="9">
        <v>200</v>
      </c>
      <c r="R973" s="9">
        <v>200</v>
      </c>
      <c r="S973" s="9">
        <v>118</v>
      </c>
      <c r="U973" s="9">
        <v>358.6</v>
      </c>
      <c r="V973" s="9">
        <v>118</v>
      </c>
      <c r="W973">
        <f t="shared" si="28"/>
        <v>476.6</v>
      </c>
    </row>
    <row r="974" spans="1:23" x14ac:dyDescent="0.2">
      <c r="A974" s="21">
        <v>39458</v>
      </c>
      <c r="B974" s="6">
        <v>5303</v>
      </c>
      <c r="C974" s="6">
        <v>2385.5</v>
      </c>
      <c r="D974" s="6">
        <v>2099.2399999999998</v>
      </c>
      <c r="E974" s="6">
        <v>0</v>
      </c>
      <c r="F974" s="6">
        <v>0</v>
      </c>
      <c r="G974" s="6">
        <v>0</v>
      </c>
      <c r="I974" s="6">
        <v>2099.2399999999998</v>
      </c>
      <c r="J974" s="6">
        <v>0</v>
      </c>
      <c r="K974">
        <f t="shared" si="27"/>
        <v>2099.2399999999998</v>
      </c>
      <c r="M974" s="21">
        <v>39458</v>
      </c>
      <c r="N974" s="6">
        <v>2950</v>
      </c>
      <c r="O974" s="6">
        <v>1761</v>
      </c>
      <c r="P974" s="6">
        <v>1549.68</v>
      </c>
      <c r="Q974" s="6">
        <v>200</v>
      </c>
      <c r="R974" s="6">
        <v>200</v>
      </c>
      <c r="S974" s="6">
        <v>118</v>
      </c>
      <c r="U974" s="6">
        <v>1549.68</v>
      </c>
      <c r="V974" s="6">
        <v>118</v>
      </c>
      <c r="W974">
        <f t="shared" si="28"/>
        <v>1667.68</v>
      </c>
    </row>
    <row r="975" spans="1:23" x14ac:dyDescent="0.2">
      <c r="A975" s="21">
        <v>39459</v>
      </c>
      <c r="B975" s="9">
        <v>1156</v>
      </c>
      <c r="C975" s="9">
        <v>500.02</v>
      </c>
      <c r="D975" s="9">
        <v>440.01760000000002</v>
      </c>
      <c r="E975" s="9">
        <v>39</v>
      </c>
      <c r="F975" s="9">
        <v>39</v>
      </c>
      <c r="G975" s="9">
        <v>23.01</v>
      </c>
      <c r="I975" s="9">
        <v>440.01760000000002</v>
      </c>
      <c r="J975" s="9">
        <v>23.01</v>
      </c>
      <c r="K975">
        <f t="shared" si="27"/>
        <v>463.02760000000001</v>
      </c>
      <c r="M975" s="21">
        <v>39459</v>
      </c>
      <c r="N975" s="9">
        <v>150</v>
      </c>
      <c r="O975" s="9">
        <v>75</v>
      </c>
      <c r="P975" s="9">
        <v>66</v>
      </c>
      <c r="Q975" s="9">
        <v>0</v>
      </c>
      <c r="R975" s="9">
        <v>0</v>
      </c>
      <c r="S975" s="9">
        <v>0</v>
      </c>
      <c r="U975" s="9">
        <v>66</v>
      </c>
      <c r="V975" s="9">
        <v>0</v>
      </c>
      <c r="W975">
        <f t="shared" si="28"/>
        <v>66</v>
      </c>
    </row>
    <row r="976" spans="1:23" x14ac:dyDescent="0.2">
      <c r="A976" s="21">
        <v>39460</v>
      </c>
      <c r="B976" s="6">
        <v>3564</v>
      </c>
      <c r="C976" s="6">
        <v>1596.92</v>
      </c>
      <c r="D976" s="6">
        <v>1405.2896000000001</v>
      </c>
      <c r="E976" s="6">
        <v>35</v>
      </c>
      <c r="F976" s="6">
        <v>35</v>
      </c>
      <c r="G976" s="6">
        <v>20.65</v>
      </c>
      <c r="I976" s="6">
        <v>1405.2896000000001</v>
      </c>
      <c r="J976" s="6">
        <v>20.65</v>
      </c>
      <c r="K976">
        <f t="shared" si="27"/>
        <v>1425.9396000000002</v>
      </c>
      <c r="M976" s="21">
        <v>39460</v>
      </c>
      <c r="N976" s="6" t="s">
        <v>14</v>
      </c>
      <c r="O976" s="6" t="s">
        <v>14</v>
      </c>
      <c r="P976" s="6" t="s">
        <v>14</v>
      </c>
      <c r="Q976" s="6" t="s">
        <v>14</v>
      </c>
      <c r="R976" s="6" t="s">
        <v>14</v>
      </c>
      <c r="S976" s="6" t="s">
        <v>14</v>
      </c>
      <c r="U976" s="6" t="s">
        <v>14</v>
      </c>
      <c r="V976" s="6" t="s">
        <v>14</v>
      </c>
    </row>
    <row r="977" spans="1:23" x14ac:dyDescent="0.2">
      <c r="A977" s="21">
        <v>39461</v>
      </c>
      <c r="B977" s="9">
        <v>3182</v>
      </c>
      <c r="C977" s="9">
        <v>1471.3</v>
      </c>
      <c r="D977" s="9">
        <v>1294.7439999999999</v>
      </c>
      <c r="E977" s="9">
        <v>0</v>
      </c>
      <c r="F977" s="9">
        <v>0</v>
      </c>
      <c r="G977" s="9">
        <v>0</v>
      </c>
      <c r="I977" s="9">
        <v>1294.7439999999999</v>
      </c>
      <c r="J977" s="9">
        <v>0</v>
      </c>
      <c r="K977">
        <f t="shared" si="27"/>
        <v>1294.7439999999999</v>
      </c>
      <c r="M977" s="21">
        <v>39461</v>
      </c>
      <c r="N977" s="9" t="s">
        <v>14</v>
      </c>
      <c r="O977" s="9" t="s">
        <v>14</v>
      </c>
      <c r="P977" s="9" t="s">
        <v>14</v>
      </c>
      <c r="Q977" s="9" t="s">
        <v>14</v>
      </c>
      <c r="R977" s="9" t="s">
        <v>14</v>
      </c>
      <c r="S977" s="9" t="s">
        <v>14</v>
      </c>
      <c r="U977" s="9" t="s">
        <v>14</v>
      </c>
      <c r="V977" s="9" t="s">
        <v>14</v>
      </c>
    </row>
    <row r="978" spans="1:23" x14ac:dyDescent="0.2">
      <c r="A978" s="21">
        <v>39462</v>
      </c>
      <c r="B978" s="6">
        <v>75</v>
      </c>
      <c r="C978" s="6">
        <v>36</v>
      </c>
      <c r="D978" s="6">
        <v>31.68</v>
      </c>
      <c r="E978" s="6">
        <v>14</v>
      </c>
      <c r="F978" s="6">
        <v>14</v>
      </c>
      <c r="G978" s="6">
        <v>8.26</v>
      </c>
      <c r="I978" s="6">
        <v>31.68</v>
      </c>
      <c r="J978" s="6">
        <v>8.26</v>
      </c>
      <c r="K978">
        <f t="shared" si="27"/>
        <v>39.94</v>
      </c>
      <c r="M978" s="21">
        <v>39462</v>
      </c>
      <c r="N978" s="6">
        <v>300</v>
      </c>
      <c r="O978" s="6">
        <v>189</v>
      </c>
      <c r="P978" s="6">
        <v>166.32</v>
      </c>
      <c r="Q978" s="6">
        <v>0</v>
      </c>
      <c r="R978" s="6">
        <v>0</v>
      </c>
      <c r="S978" s="6">
        <v>0</v>
      </c>
      <c r="U978" s="6">
        <v>166.32</v>
      </c>
      <c r="V978" s="6">
        <v>0</v>
      </c>
      <c r="W978">
        <f t="shared" si="28"/>
        <v>166.32</v>
      </c>
    </row>
    <row r="979" spans="1:23" x14ac:dyDescent="0.2">
      <c r="A979" s="21">
        <v>39463</v>
      </c>
      <c r="B979" s="9">
        <v>1269</v>
      </c>
      <c r="C979" s="9">
        <v>577.4</v>
      </c>
      <c r="D979" s="9">
        <v>508.11200000000002</v>
      </c>
      <c r="E979" s="9">
        <v>0</v>
      </c>
      <c r="F979" s="9">
        <v>0</v>
      </c>
      <c r="G979" s="9">
        <v>0</v>
      </c>
      <c r="I979" s="9">
        <v>508.11200000000002</v>
      </c>
      <c r="J979" s="9">
        <v>0</v>
      </c>
      <c r="K979">
        <f t="shared" si="27"/>
        <v>508.11200000000002</v>
      </c>
      <c r="M979" s="21">
        <v>39463</v>
      </c>
      <c r="N979" s="9">
        <v>690</v>
      </c>
      <c r="O979" s="9">
        <v>434.7</v>
      </c>
      <c r="P979" s="9">
        <v>382.536</v>
      </c>
      <c r="Q979" s="9">
        <v>0</v>
      </c>
      <c r="R979" s="9">
        <v>0</v>
      </c>
      <c r="S979" s="9">
        <v>0</v>
      </c>
      <c r="U979" s="9">
        <v>382.536</v>
      </c>
      <c r="V979" s="9">
        <v>0</v>
      </c>
      <c r="W979">
        <f t="shared" si="28"/>
        <v>382.536</v>
      </c>
    </row>
    <row r="980" spans="1:23" x14ac:dyDescent="0.2">
      <c r="A980" s="21">
        <v>39464</v>
      </c>
      <c r="B980" s="6">
        <v>4487</v>
      </c>
      <c r="C980" s="6">
        <v>2103.3000000000002</v>
      </c>
      <c r="D980" s="6">
        <v>1850.904</v>
      </c>
      <c r="E980" s="6">
        <v>1384</v>
      </c>
      <c r="F980" s="6">
        <v>1384</v>
      </c>
      <c r="G980" s="6">
        <v>816.56</v>
      </c>
      <c r="I980" s="6">
        <v>1850.904</v>
      </c>
      <c r="J980" s="6">
        <v>816.56</v>
      </c>
      <c r="K980">
        <f t="shared" si="27"/>
        <v>2667.4639999999999</v>
      </c>
      <c r="M980" s="21">
        <v>39464</v>
      </c>
      <c r="N980" s="6" t="s">
        <v>14</v>
      </c>
      <c r="O980" s="6" t="s">
        <v>14</v>
      </c>
      <c r="P980" s="6" t="s">
        <v>14</v>
      </c>
      <c r="Q980" s="6" t="s">
        <v>14</v>
      </c>
      <c r="R980" s="6" t="s">
        <v>14</v>
      </c>
      <c r="S980" s="6" t="s">
        <v>14</v>
      </c>
      <c r="U980" s="6" t="s">
        <v>14</v>
      </c>
      <c r="V980" s="6" t="s">
        <v>14</v>
      </c>
    </row>
    <row r="981" spans="1:23" x14ac:dyDescent="0.2">
      <c r="A981" s="21">
        <v>39465</v>
      </c>
      <c r="B981" s="9">
        <v>2651</v>
      </c>
      <c r="C981" s="9">
        <v>1254.5</v>
      </c>
      <c r="D981" s="9">
        <v>1103.96</v>
      </c>
      <c r="E981" s="9">
        <v>225</v>
      </c>
      <c r="F981" s="9">
        <v>225</v>
      </c>
      <c r="G981" s="9">
        <v>132.75</v>
      </c>
      <c r="I981" s="9">
        <v>1103.96</v>
      </c>
      <c r="J981" s="9">
        <v>132.75</v>
      </c>
      <c r="K981">
        <f t="shared" si="27"/>
        <v>1236.71</v>
      </c>
      <c r="M981" s="21">
        <v>39465</v>
      </c>
      <c r="N981" s="9" t="s">
        <v>14</v>
      </c>
      <c r="O981" s="9" t="s">
        <v>14</v>
      </c>
      <c r="P981" s="9" t="s">
        <v>14</v>
      </c>
      <c r="Q981" s="9" t="s">
        <v>14</v>
      </c>
      <c r="R981" s="9" t="s">
        <v>14</v>
      </c>
      <c r="S981" s="9" t="s">
        <v>14</v>
      </c>
      <c r="U981" s="9" t="s">
        <v>14</v>
      </c>
      <c r="V981" s="9" t="s">
        <v>14</v>
      </c>
    </row>
    <row r="982" spans="1:23" x14ac:dyDescent="0.2">
      <c r="A982" s="21">
        <v>39466</v>
      </c>
      <c r="B982" s="6">
        <v>1045</v>
      </c>
      <c r="C982" s="6">
        <v>522.5</v>
      </c>
      <c r="D982" s="6">
        <v>459.8</v>
      </c>
      <c r="E982" s="6">
        <v>0</v>
      </c>
      <c r="F982" s="6">
        <v>0</v>
      </c>
      <c r="G982" s="6">
        <v>0</v>
      </c>
      <c r="I982" s="6">
        <v>459.8</v>
      </c>
      <c r="J982" s="6">
        <v>0</v>
      </c>
      <c r="K982">
        <f t="shared" si="27"/>
        <v>459.8</v>
      </c>
      <c r="M982" s="21">
        <v>39466</v>
      </c>
      <c r="N982" s="6">
        <v>350</v>
      </c>
      <c r="O982" s="6">
        <v>220.5</v>
      </c>
      <c r="P982" s="6">
        <v>194.04</v>
      </c>
      <c r="Q982" s="6">
        <v>0</v>
      </c>
      <c r="R982" s="6">
        <v>0</v>
      </c>
      <c r="S982" s="6">
        <v>0</v>
      </c>
      <c r="U982" s="6">
        <v>194.04</v>
      </c>
      <c r="V982" s="6">
        <v>0</v>
      </c>
      <c r="W982">
        <f t="shared" si="28"/>
        <v>194.04</v>
      </c>
    </row>
    <row r="983" spans="1:23" x14ac:dyDescent="0.2">
      <c r="A983" s="21">
        <v>39467</v>
      </c>
      <c r="B983" s="9">
        <v>658</v>
      </c>
      <c r="C983" s="9">
        <v>321.2</v>
      </c>
      <c r="D983" s="9">
        <v>282.65600000000001</v>
      </c>
      <c r="E983" s="9">
        <v>0</v>
      </c>
      <c r="F983" s="9">
        <v>0</v>
      </c>
      <c r="G983" s="9">
        <v>0</v>
      </c>
      <c r="I983" s="9">
        <v>282.65600000000001</v>
      </c>
      <c r="J983" s="9">
        <v>0</v>
      </c>
      <c r="K983">
        <f t="shared" si="27"/>
        <v>282.65600000000001</v>
      </c>
      <c r="M983" s="21">
        <v>39467</v>
      </c>
      <c r="N983" s="9" t="s">
        <v>14</v>
      </c>
      <c r="O983" s="9" t="s">
        <v>14</v>
      </c>
      <c r="P983" s="9" t="s">
        <v>14</v>
      </c>
      <c r="Q983" s="9" t="s">
        <v>14</v>
      </c>
      <c r="R983" s="9" t="s">
        <v>14</v>
      </c>
      <c r="S983" s="9" t="s">
        <v>14</v>
      </c>
      <c r="U983" s="9" t="s">
        <v>14</v>
      </c>
      <c r="V983" s="9" t="s">
        <v>14</v>
      </c>
    </row>
    <row r="984" spans="1:23" x14ac:dyDescent="0.2">
      <c r="A984" s="21">
        <v>39468</v>
      </c>
      <c r="B984" s="6">
        <v>24867</v>
      </c>
      <c r="C984" s="6">
        <v>12239.42</v>
      </c>
      <c r="D984" s="6">
        <v>10770.6896</v>
      </c>
      <c r="E984" s="6">
        <v>4476</v>
      </c>
      <c r="F984" s="6">
        <v>4476</v>
      </c>
      <c r="G984" s="6">
        <v>2640.84</v>
      </c>
      <c r="I984" s="6">
        <v>10770.6896</v>
      </c>
      <c r="J984" s="6">
        <v>2640.84</v>
      </c>
      <c r="K984">
        <f t="shared" si="27"/>
        <v>13411.5296</v>
      </c>
      <c r="M984" s="21">
        <v>39468</v>
      </c>
      <c r="N984" s="6">
        <v>2250</v>
      </c>
      <c r="O984" s="6">
        <v>1125</v>
      </c>
      <c r="P984" s="6">
        <v>990</v>
      </c>
      <c r="Q984" s="6">
        <v>190</v>
      </c>
      <c r="R984" s="6">
        <v>190</v>
      </c>
      <c r="S984" s="6">
        <v>112.1</v>
      </c>
      <c r="U984" s="6">
        <v>990</v>
      </c>
      <c r="V984" s="6">
        <v>112.1</v>
      </c>
      <c r="W984">
        <f t="shared" si="28"/>
        <v>1102.0999999999999</v>
      </c>
    </row>
    <row r="985" spans="1:23" x14ac:dyDescent="0.2">
      <c r="A985" s="21">
        <v>39469</v>
      </c>
      <c r="B985" s="9">
        <v>13314</v>
      </c>
      <c r="C985" s="9">
        <v>6587.44</v>
      </c>
      <c r="D985" s="9">
        <v>5796.9471999999996</v>
      </c>
      <c r="E985" s="9">
        <v>452</v>
      </c>
      <c r="F985" s="9">
        <v>452</v>
      </c>
      <c r="G985" s="9">
        <v>266.68</v>
      </c>
      <c r="I985" s="9">
        <v>5796.9471999999996</v>
      </c>
      <c r="J985" s="9">
        <v>266.68</v>
      </c>
      <c r="K985">
        <f t="shared" si="27"/>
        <v>6063.6271999999999</v>
      </c>
      <c r="M985" s="21">
        <v>39469</v>
      </c>
      <c r="N985" s="9">
        <v>3030</v>
      </c>
      <c r="O985" s="9">
        <v>1807.5</v>
      </c>
      <c r="P985" s="9">
        <v>1590.6</v>
      </c>
      <c r="Q985" s="9">
        <v>305</v>
      </c>
      <c r="R985" s="9">
        <v>305</v>
      </c>
      <c r="S985" s="9">
        <v>179.95</v>
      </c>
      <c r="U985" s="9">
        <v>1590.6</v>
      </c>
      <c r="V985" s="9">
        <v>179.95</v>
      </c>
      <c r="W985">
        <f t="shared" si="28"/>
        <v>1770.55</v>
      </c>
    </row>
    <row r="986" spans="1:23" x14ac:dyDescent="0.2">
      <c r="A986" s="21">
        <v>39470</v>
      </c>
      <c r="B986" s="6">
        <v>10424</v>
      </c>
      <c r="C986" s="6">
        <v>5137.68</v>
      </c>
      <c r="D986" s="6">
        <v>4521.1584000000003</v>
      </c>
      <c r="E986" s="6">
        <v>2084</v>
      </c>
      <c r="F986" s="6">
        <v>2084</v>
      </c>
      <c r="G986" s="6">
        <v>1229.56</v>
      </c>
      <c r="I986" s="6">
        <v>4521.1584000000003</v>
      </c>
      <c r="J986" s="6">
        <v>1229.56</v>
      </c>
      <c r="K986">
        <f t="shared" si="27"/>
        <v>5750.7183999999997</v>
      </c>
      <c r="M986" s="21">
        <v>39470</v>
      </c>
      <c r="N986" s="6">
        <v>490</v>
      </c>
      <c r="O986" s="6">
        <v>297</v>
      </c>
      <c r="P986" s="6">
        <v>261.36</v>
      </c>
      <c r="Q986" s="6">
        <v>0</v>
      </c>
      <c r="R986" s="6">
        <v>0</v>
      </c>
      <c r="S986" s="6">
        <v>0</v>
      </c>
      <c r="U986" s="6">
        <v>261.36</v>
      </c>
      <c r="V986" s="6">
        <v>0</v>
      </c>
      <c r="W986">
        <f t="shared" si="28"/>
        <v>261.36</v>
      </c>
    </row>
    <row r="987" spans="1:23" x14ac:dyDescent="0.2">
      <c r="A987" s="21">
        <v>39471</v>
      </c>
      <c r="B987" s="9">
        <v>1064</v>
      </c>
      <c r="C987" s="9">
        <v>528.54</v>
      </c>
      <c r="D987" s="9">
        <v>465.11520000000002</v>
      </c>
      <c r="E987" s="9">
        <v>0</v>
      </c>
      <c r="F987" s="9">
        <v>0</v>
      </c>
      <c r="G987" s="9">
        <v>0</v>
      </c>
      <c r="I987" s="9">
        <v>465.11520000000002</v>
      </c>
      <c r="J987" s="9">
        <v>0</v>
      </c>
      <c r="K987">
        <f t="shared" si="27"/>
        <v>465.11520000000002</v>
      </c>
      <c r="M987" s="21">
        <v>39471</v>
      </c>
      <c r="N987" s="9">
        <v>1315</v>
      </c>
      <c r="O987" s="9">
        <v>822.6</v>
      </c>
      <c r="P987" s="9">
        <v>723.88800000000003</v>
      </c>
      <c r="Q987" s="9">
        <v>0</v>
      </c>
      <c r="R987" s="9">
        <v>0</v>
      </c>
      <c r="S987" s="9">
        <v>0</v>
      </c>
      <c r="U987" s="9">
        <v>723.88800000000003</v>
      </c>
      <c r="V987" s="9">
        <v>0</v>
      </c>
      <c r="W987">
        <f t="shared" si="28"/>
        <v>723.88800000000003</v>
      </c>
    </row>
    <row r="988" spans="1:23" x14ac:dyDescent="0.2">
      <c r="A988" s="21">
        <v>39472</v>
      </c>
      <c r="B988" s="6">
        <v>6356</v>
      </c>
      <c r="C988" s="6">
        <v>3136.24</v>
      </c>
      <c r="D988" s="6">
        <v>2759.8912</v>
      </c>
      <c r="E988" s="6">
        <v>1228</v>
      </c>
      <c r="F988" s="6">
        <v>1228</v>
      </c>
      <c r="G988" s="6">
        <v>724.52</v>
      </c>
      <c r="I988" s="6">
        <v>2759.8912</v>
      </c>
      <c r="J988" s="6">
        <v>724.52</v>
      </c>
      <c r="K988">
        <f t="shared" si="27"/>
        <v>3484.4112</v>
      </c>
      <c r="M988" s="21">
        <v>39472</v>
      </c>
      <c r="N988" s="6">
        <v>420</v>
      </c>
      <c r="O988" s="6">
        <v>210</v>
      </c>
      <c r="P988" s="6">
        <v>184.8</v>
      </c>
      <c r="Q988" s="6">
        <v>50</v>
      </c>
      <c r="R988" s="6">
        <v>50</v>
      </c>
      <c r="S988" s="6">
        <v>29.5</v>
      </c>
      <c r="U988" s="6">
        <v>184.8</v>
      </c>
      <c r="V988" s="6">
        <v>29.5</v>
      </c>
      <c r="W988">
        <f t="shared" si="28"/>
        <v>214.3</v>
      </c>
    </row>
    <row r="989" spans="1:23" x14ac:dyDescent="0.2">
      <c r="A989" s="21">
        <v>39473</v>
      </c>
      <c r="B989" s="9">
        <v>8189</v>
      </c>
      <c r="C989" s="9">
        <v>4035.84</v>
      </c>
      <c r="D989" s="9">
        <v>3551.5392000000002</v>
      </c>
      <c r="E989" s="9">
        <v>599</v>
      </c>
      <c r="F989" s="9">
        <v>599</v>
      </c>
      <c r="G989" s="9">
        <v>353.41</v>
      </c>
      <c r="I989" s="9">
        <v>3551.5392000000002</v>
      </c>
      <c r="J989" s="9">
        <v>353.41</v>
      </c>
      <c r="K989">
        <f t="shared" si="27"/>
        <v>3904.9492</v>
      </c>
      <c r="M989" s="21">
        <v>39473</v>
      </c>
      <c r="N989" s="9">
        <v>350</v>
      </c>
      <c r="O989" s="9">
        <v>220.5</v>
      </c>
      <c r="P989" s="9">
        <v>194.04</v>
      </c>
      <c r="Q989" s="9">
        <v>0</v>
      </c>
      <c r="R989" s="9">
        <v>0</v>
      </c>
      <c r="S989" s="9">
        <v>0</v>
      </c>
      <c r="U989" s="9">
        <v>194.04</v>
      </c>
      <c r="V989" s="9">
        <v>0</v>
      </c>
      <c r="W989">
        <f t="shared" si="28"/>
        <v>194.04</v>
      </c>
    </row>
    <row r="990" spans="1:23" x14ac:dyDescent="0.2">
      <c r="A990" s="21">
        <v>39474</v>
      </c>
      <c r="B990" s="6">
        <v>2325</v>
      </c>
      <c r="C990" s="6">
        <v>1142.3800000000001</v>
      </c>
      <c r="D990" s="6">
        <v>1005.2944</v>
      </c>
      <c r="E990" s="6">
        <v>0</v>
      </c>
      <c r="F990" s="6">
        <v>0</v>
      </c>
      <c r="G990" s="6">
        <v>0</v>
      </c>
      <c r="I990" s="6">
        <v>1005.2944</v>
      </c>
      <c r="J990" s="6">
        <v>0</v>
      </c>
      <c r="K990">
        <f t="shared" si="27"/>
        <v>1005.2944</v>
      </c>
      <c r="M990" s="21">
        <v>39474</v>
      </c>
      <c r="N990" s="6" t="s">
        <v>14</v>
      </c>
      <c r="O990" s="6" t="s">
        <v>14</v>
      </c>
      <c r="P990" s="6" t="s">
        <v>14</v>
      </c>
      <c r="Q990" s="6" t="s">
        <v>14</v>
      </c>
      <c r="R990" s="6" t="s">
        <v>14</v>
      </c>
      <c r="S990" s="6" t="s">
        <v>14</v>
      </c>
      <c r="U990" s="6" t="s">
        <v>14</v>
      </c>
      <c r="V990" s="6" t="s">
        <v>14</v>
      </c>
    </row>
    <row r="991" spans="1:23" x14ac:dyDescent="0.2">
      <c r="A991" s="21">
        <v>39475</v>
      </c>
      <c r="B991" s="9">
        <v>1097</v>
      </c>
      <c r="C991" s="9">
        <v>540.41999999999996</v>
      </c>
      <c r="D991" s="9">
        <v>475.56959999999998</v>
      </c>
      <c r="E991" s="9">
        <v>0</v>
      </c>
      <c r="F991" s="9">
        <v>0</v>
      </c>
      <c r="G991" s="9">
        <v>0</v>
      </c>
      <c r="I991" s="9">
        <v>475.56959999999998</v>
      </c>
      <c r="J991" s="9">
        <v>0</v>
      </c>
      <c r="K991">
        <f t="shared" si="27"/>
        <v>475.56959999999998</v>
      </c>
      <c r="M991" s="21">
        <v>39475</v>
      </c>
      <c r="N991" s="9">
        <v>25</v>
      </c>
      <c r="O991" s="9">
        <v>15.75</v>
      </c>
      <c r="P991" s="9">
        <v>13.86</v>
      </c>
      <c r="Q991" s="9">
        <v>0</v>
      </c>
      <c r="R991" s="9">
        <v>0</v>
      </c>
      <c r="S991" s="9">
        <v>0</v>
      </c>
      <c r="U991" s="9">
        <v>13.86</v>
      </c>
      <c r="V991" s="9">
        <v>0</v>
      </c>
      <c r="W991">
        <f t="shared" si="28"/>
        <v>13.86</v>
      </c>
    </row>
    <row r="992" spans="1:23" x14ac:dyDescent="0.2">
      <c r="A992" s="21">
        <v>39476</v>
      </c>
      <c r="B992" s="6">
        <v>2117</v>
      </c>
      <c r="C992" s="6">
        <v>1035.46</v>
      </c>
      <c r="D992" s="6">
        <v>911.20479999999998</v>
      </c>
      <c r="E992" s="6">
        <v>365</v>
      </c>
      <c r="F992" s="6">
        <v>365</v>
      </c>
      <c r="G992" s="6">
        <v>215.35</v>
      </c>
      <c r="I992" s="6">
        <v>911.20479999999998</v>
      </c>
      <c r="J992" s="6">
        <v>215.35</v>
      </c>
      <c r="K992">
        <f t="shared" si="27"/>
        <v>1126.5547999999999</v>
      </c>
      <c r="M992" s="21">
        <v>39476</v>
      </c>
      <c r="N992" s="6" t="s">
        <v>14</v>
      </c>
      <c r="O992" s="6" t="s">
        <v>14</v>
      </c>
      <c r="P992" s="6" t="s">
        <v>14</v>
      </c>
      <c r="Q992" s="6" t="s">
        <v>14</v>
      </c>
      <c r="R992" s="6" t="s">
        <v>14</v>
      </c>
      <c r="S992" s="6" t="s">
        <v>14</v>
      </c>
      <c r="U992" s="6" t="s">
        <v>14</v>
      </c>
      <c r="V992" s="6" t="s">
        <v>14</v>
      </c>
    </row>
    <row r="993" spans="1:23" x14ac:dyDescent="0.2">
      <c r="A993" s="21">
        <v>39477</v>
      </c>
      <c r="B993" s="9">
        <v>608</v>
      </c>
      <c r="C993" s="9">
        <v>302.33999999999997</v>
      </c>
      <c r="D993" s="9">
        <v>266.05919999999998</v>
      </c>
      <c r="E993" s="9">
        <v>0</v>
      </c>
      <c r="F993" s="9">
        <v>0</v>
      </c>
      <c r="G993" s="9">
        <v>0</v>
      </c>
      <c r="I993" s="9">
        <v>266.05919999999998</v>
      </c>
      <c r="J993" s="9">
        <v>0</v>
      </c>
      <c r="K993">
        <f t="shared" si="27"/>
        <v>266.05919999999998</v>
      </c>
      <c r="M993" s="21">
        <v>39477</v>
      </c>
      <c r="N993" s="9">
        <v>700</v>
      </c>
      <c r="O993" s="9">
        <v>441</v>
      </c>
      <c r="P993" s="9">
        <v>388.08</v>
      </c>
      <c r="Q993" s="9">
        <v>210</v>
      </c>
      <c r="R993" s="9">
        <v>210</v>
      </c>
      <c r="S993" s="9">
        <v>123.9</v>
      </c>
      <c r="U993" s="9">
        <v>388.08</v>
      </c>
      <c r="V993" s="9">
        <v>123.9</v>
      </c>
      <c r="W993">
        <f t="shared" si="28"/>
        <v>511.98</v>
      </c>
    </row>
    <row r="994" spans="1:23" x14ac:dyDescent="0.2">
      <c r="A994" s="21">
        <v>39478</v>
      </c>
      <c r="B994" s="6">
        <v>13767</v>
      </c>
      <c r="C994" s="6">
        <v>6790.76</v>
      </c>
      <c r="D994" s="6">
        <v>5975.8688000000002</v>
      </c>
      <c r="E994" s="6">
        <v>3223</v>
      </c>
      <c r="F994" s="6">
        <v>3223</v>
      </c>
      <c r="G994" s="6">
        <v>1901.57</v>
      </c>
      <c r="I994" s="6">
        <v>5975.8688000000002</v>
      </c>
      <c r="J994" s="6">
        <v>1901.57</v>
      </c>
      <c r="K994">
        <f t="shared" si="27"/>
        <v>7877.4387999999999</v>
      </c>
      <c r="M994" s="22">
        <v>39478</v>
      </c>
      <c r="N994" s="23"/>
      <c r="O994" s="23"/>
      <c r="P994" s="23"/>
      <c r="Q994" s="23"/>
      <c r="R994" s="23"/>
      <c r="S994" s="23"/>
      <c r="U994" s="23"/>
      <c r="V994" s="23"/>
      <c r="W994">
        <f t="shared" si="28"/>
        <v>0</v>
      </c>
    </row>
    <row r="995" spans="1:23" x14ac:dyDescent="0.2">
      <c r="A995" s="21">
        <v>39479</v>
      </c>
      <c r="B995" s="6">
        <v>16819</v>
      </c>
      <c r="C995" s="6">
        <v>7780.2</v>
      </c>
      <c r="D995" s="6">
        <v>6846.576</v>
      </c>
      <c r="E995" s="6">
        <v>1417</v>
      </c>
      <c r="F995" s="6">
        <v>1417</v>
      </c>
      <c r="G995" s="6">
        <v>836.03</v>
      </c>
      <c r="I995" s="6">
        <v>6846.576</v>
      </c>
      <c r="J995" s="6">
        <v>836.03</v>
      </c>
      <c r="K995">
        <f t="shared" si="27"/>
        <v>7682.6059999999998</v>
      </c>
      <c r="M995" s="21">
        <v>39479</v>
      </c>
      <c r="N995" s="6">
        <v>2830</v>
      </c>
      <c r="O995" s="6">
        <v>1759.5</v>
      </c>
      <c r="P995" s="6">
        <v>1548.36</v>
      </c>
      <c r="Q995" s="6">
        <v>295</v>
      </c>
      <c r="R995" s="6">
        <v>295</v>
      </c>
      <c r="S995" s="6">
        <v>174.05</v>
      </c>
      <c r="U995" s="6">
        <v>1548.36</v>
      </c>
      <c r="V995" s="6">
        <v>174.05</v>
      </c>
      <c r="W995">
        <f t="shared" si="28"/>
        <v>1722.4099999999999</v>
      </c>
    </row>
    <row r="996" spans="1:23" x14ac:dyDescent="0.2">
      <c r="A996" s="21">
        <v>39480</v>
      </c>
      <c r="B996" s="9">
        <v>3156</v>
      </c>
      <c r="C996" s="9">
        <v>1502.1</v>
      </c>
      <c r="D996" s="9">
        <v>1321.848</v>
      </c>
      <c r="E996" s="9">
        <v>131</v>
      </c>
      <c r="F996" s="9">
        <v>131</v>
      </c>
      <c r="G996" s="9">
        <v>77.290000000000006</v>
      </c>
      <c r="I996" s="9">
        <v>1321.848</v>
      </c>
      <c r="J996" s="9">
        <v>77.290000000000006</v>
      </c>
      <c r="K996">
        <f t="shared" si="27"/>
        <v>1399.1379999999999</v>
      </c>
      <c r="M996" s="21">
        <v>39480</v>
      </c>
      <c r="N996" s="9">
        <v>1700</v>
      </c>
      <c r="O996" s="9">
        <v>1032</v>
      </c>
      <c r="P996" s="9">
        <v>908.16</v>
      </c>
      <c r="Q996" s="9">
        <v>0</v>
      </c>
      <c r="R996" s="9">
        <v>0</v>
      </c>
      <c r="S996" s="9">
        <v>0</v>
      </c>
      <c r="U996" s="9">
        <v>908.16</v>
      </c>
      <c r="V996" s="9">
        <v>0</v>
      </c>
      <c r="W996">
        <f t="shared" si="28"/>
        <v>908.16</v>
      </c>
    </row>
    <row r="997" spans="1:23" x14ac:dyDescent="0.2">
      <c r="A997" s="21">
        <v>39481</v>
      </c>
      <c r="B997" s="6">
        <v>4842</v>
      </c>
      <c r="C997" s="6">
        <v>2292</v>
      </c>
      <c r="D997" s="6">
        <v>2016.96</v>
      </c>
      <c r="E997" s="6">
        <v>579</v>
      </c>
      <c r="F997" s="6">
        <v>579</v>
      </c>
      <c r="G997" s="6">
        <v>341.61</v>
      </c>
      <c r="I997" s="6">
        <v>2016.96</v>
      </c>
      <c r="J997" s="6">
        <v>341.61</v>
      </c>
      <c r="K997">
        <f t="shared" si="27"/>
        <v>2358.5700000000002</v>
      </c>
      <c r="M997" s="21">
        <v>39481</v>
      </c>
      <c r="N997" s="6" t="s">
        <v>14</v>
      </c>
      <c r="O997" s="6" t="s">
        <v>14</v>
      </c>
      <c r="P997" s="6" t="s">
        <v>14</v>
      </c>
      <c r="Q997" s="6" t="s">
        <v>14</v>
      </c>
      <c r="R997" s="6" t="s">
        <v>14</v>
      </c>
      <c r="S997" s="6" t="s">
        <v>14</v>
      </c>
      <c r="U997" s="6" t="s">
        <v>14</v>
      </c>
      <c r="V997" s="6" t="s">
        <v>14</v>
      </c>
    </row>
    <row r="998" spans="1:23" x14ac:dyDescent="0.2">
      <c r="A998" s="21">
        <v>39482</v>
      </c>
      <c r="B998" s="9">
        <v>2635</v>
      </c>
      <c r="C998" s="9">
        <v>1210.2</v>
      </c>
      <c r="D998" s="9">
        <v>1064.9760000000001</v>
      </c>
      <c r="E998" s="9">
        <v>80</v>
      </c>
      <c r="F998" s="9">
        <v>80</v>
      </c>
      <c r="G998" s="9">
        <v>47.2</v>
      </c>
      <c r="I998" s="9">
        <v>1064.9760000000001</v>
      </c>
      <c r="J998" s="9">
        <v>47.2</v>
      </c>
      <c r="K998">
        <f t="shared" si="27"/>
        <v>1112.1760000000002</v>
      </c>
      <c r="M998" s="21">
        <v>39482</v>
      </c>
      <c r="N998" s="9">
        <v>1430</v>
      </c>
      <c r="O998" s="9">
        <v>728</v>
      </c>
      <c r="P998" s="9">
        <v>640.64</v>
      </c>
      <c r="Q998" s="9">
        <v>125</v>
      </c>
      <c r="R998" s="9">
        <v>125</v>
      </c>
      <c r="S998" s="9">
        <v>73.75</v>
      </c>
      <c r="U998" s="9">
        <v>640.64</v>
      </c>
      <c r="V998" s="9">
        <v>73.75</v>
      </c>
      <c r="W998">
        <f t="shared" si="28"/>
        <v>714.39</v>
      </c>
    </row>
    <row r="999" spans="1:23" x14ac:dyDescent="0.2">
      <c r="A999" s="21">
        <v>39483</v>
      </c>
      <c r="B999" s="6">
        <v>8051</v>
      </c>
      <c r="C999" s="6">
        <v>3788.7</v>
      </c>
      <c r="D999" s="6">
        <v>3334.056</v>
      </c>
      <c r="E999" s="6">
        <v>1566</v>
      </c>
      <c r="F999" s="6">
        <v>1566</v>
      </c>
      <c r="G999" s="6">
        <v>923.94</v>
      </c>
      <c r="I999" s="6">
        <v>3334.056</v>
      </c>
      <c r="J999" s="6">
        <v>923.94</v>
      </c>
      <c r="K999">
        <f t="shared" si="27"/>
        <v>4257.9960000000001</v>
      </c>
      <c r="M999" s="21">
        <v>39483</v>
      </c>
      <c r="N999" s="6">
        <v>1170</v>
      </c>
      <c r="O999" s="6">
        <v>637</v>
      </c>
      <c r="P999" s="6">
        <v>560.55999999999995</v>
      </c>
      <c r="Q999" s="6">
        <v>80</v>
      </c>
      <c r="R999" s="6">
        <v>80</v>
      </c>
      <c r="S999" s="6">
        <v>47.2</v>
      </c>
      <c r="U999" s="6">
        <v>560.55999999999995</v>
      </c>
      <c r="V999" s="6">
        <v>47.2</v>
      </c>
      <c r="W999">
        <f t="shared" si="28"/>
        <v>607.76</v>
      </c>
    </row>
    <row r="1000" spans="1:23" x14ac:dyDescent="0.2">
      <c r="A1000" s="21">
        <v>39484</v>
      </c>
      <c r="B1000" s="9">
        <v>7678</v>
      </c>
      <c r="C1000" s="9">
        <v>3576.1</v>
      </c>
      <c r="D1000" s="9">
        <v>3146.9679999999998</v>
      </c>
      <c r="E1000" s="9">
        <v>783</v>
      </c>
      <c r="F1000" s="9">
        <v>783</v>
      </c>
      <c r="G1000" s="9">
        <v>461.97</v>
      </c>
      <c r="I1000" s="9">
        <v>3146.9679999999998</v>
      </c>
      <c r="J1000" s="9">
        <v>461.97</v>
      </c>
      <c r="K1000">
        <f t="shared" si="27"/>
        <v>3608.9380000000001</v>
      </c>
      <c r="M1000" s="21">
        <v>39484</v>
      </c>
      <c r="N1000" s="9">
        <v>3605</v>
      </c>
      <c r="O1000" s="9">
        <v>2156.75</v>
      </c>
      <c r="P1000" s="9">
        <v>1897.94</v>
      </c>
      <c r="Q1000" s="9">
        <v>555</v>
      </c>
      <c r="R1000" s="9">
        <v>555</v>
      </c>
      <c r="S1000" s="9">
        <v>327.45</v>
      </c>
      <c r="U1000" s="9">
        <v>1897.94</v>
      </c>
      <c r="V1000" s="9">
        <v>327.45</v>
      </c>
      <c r="W1000">
        <f t="shared" si="28"/>
        <v>2225.39</v>
      </c>
    </row>
    <row r="1001" spans="1:23" x14ac:dyDescent="0.2">
      <c r="A1001" s="21">
        <v>39485</v>
      </c>
      <c r="B1001" s="6">
        <v>19251</v>
      </c>
      <c r="C1001" s="6">
        <v>8548</v>
      </c>
      <c r="D1001" s="6">
        <v>7522.24</v>
      </c>
      <c r="E1001" s="6">
        <v>0</v>
      </c>
      <c r="F1001" s="6">
        <v>0</v>
      </c>
      <c r="G1001" s="6">
        <v>0</v>
      </c>
      <c r="I1001" s="6">
        <v>7522.24</v>
      </c>
      <c r="J1001" s="6">
        <v>0</v>
      </c>
      <c r="K1001">
        <f t="shared" si="27"/>
        <v>7522.24</v>
      </c>
      <c r="M1001" s="21">
        <v>39485</v>
      </c>
      <c r="N1001" s="6">
        <v>550</v>
      </c>
      <c r="O1001" s="6">
        <v>275</v>
      </c>
      <c r="P1001" s="6">
        <v>242</v>
      </c>
      <c r="Q1001" s="6">
        <v>0</v>
      </c>
      <c r="R1001" s="6">
        <v>0</v>
      </c>
      <c r="S1001" s="6">
        <v>0</v>
      </c>
      <c r="U1001" s="6">
        <v>242</v>
      </c>
      <c r="V1001" s="6">
        <v>0</v>
      </c>
      <c r="W1001">
        <f t="shared" si="28"/>
        <v>242</v>
      </c>
    </row>
    <row r="1002" spans="1:23" x14ac:dyDescent="0.2">
      <c r="A1002" s="21">
        <v>39486</v>
      </c>
      <c r="B1002" s="9">
        <v>9607</v>
      </c>
      <c r="C1002" s="9">
        <v>4429.7</v>
      </c>
      <c r="D1002" s="9">
        <v>3898.136</v>
      </c>
      <c r="E1002" s="9">
        <v>2558</v>
      </c>
      <c r="F1002" s="9">
        <v>2558</v>
      </c>
      <c r="G1002" s="9">
        <v>1509.22</v>
      </c>
      <c r="I1002" s="9">
        <v>3898.136</v>
      </c>
      <c r="J1002" s="9">
        <v>1509.22</v>
      </c>
      <c r="K1002">
        <f t="shared" si="27"/>
        <v>5407.3559999999998</v>
      </c>
      <c r="M1002" s="21">
        <v>39486</v>
      </c>
      <c r="N1002" s="9">
        <v>3190</v>
      </c>
      <c r="O1002" s="9">
        <v>1855</v>
      </c>
      <c r="P1002" s="9">
        <v>1632.4</v>
      </c>
      <c r="Q1002" s="9">
        <v>260</v>
      </c>
      <c r="R1002" s="9">
        <v>260</v>
      </c>
      <c r="S1002" s="9">
        <v>153.4</v>
      </c>
      <c r="U1002" s="9">
        <v>1632.4</v>
      </c>
      <c r="V1002" s="9">
        <v>153.4</v>
      </c>
      <c r="W1002">
        <f t="shared" si="28"/>
        <v>1785.8000000000002</v>
      </c>
    </row>
    <row r="1003" spans="1:23" x14ac:dyDescent="0.2">
      <c r="A1003" s="21">
        <v>39487</v>
      </c>
      <c r="B1003" s="6">
        <v>4789</v>
      </c>
      <c r="C1003" s="6">
        <v>2205.1</v>
      </c>
      <c r="D1003" s="6">
        <v>1940.4880000000001</v>
      </c>
      <c r="E1003" s="6">
        <v>532</v>
      </c>
      <c r="F1003" s="6">
        <v>532</v>
      </c>
      <c r="G1003" s="6">
        <v>313.88</v>
      </c>
      <c r="I1003" s="6">
        <v>1940.4880000000001</v>
      </c>
      <c r="J1003" s="6">
        <v>313.88</v>
      </c>
      <c r="K1003">
        <f t="shared" si="27"/>
        <v>2254.3679999999999</v>
      </c>
      <c r="M1003" s="21">
        <v>39487</v>
      </c>
      <c r="N1003" s="6">
        <v>370</v>
      </c>
      <c r="O1003" s="6">
        <v>225.3</v>
      </c>
      <c r="P1003" s="6">
        <v>198.26400000000001</v>
      </c>
      <c r="Q1003" s="6">
        <v>30</v>
      </c>
      <c r="R1003" s="6">
        <v>30</v>
      </c>
      <c r="S1003" s="6">
        <v>17.7</v>
      </c>
      <c r="U1003" s="6">
        <v>198.26400000000001</v>
      </c>
      <c r="V1003" s="6">
        <v>17.7</v>
      </c>
      <c r="W1003">
        <f t="shared" si="28"/>
        <v>215.964</v>
      </c>
    </row>
    <row r="1004" spans="1:23" x14ac:dyDescent="0.2">
      <c r="A1004" s="21">
        <v>39488</v>
      </c>
      <c r="B1004" s="9">
        <v>274</v>
      </c>
      <c r="C1004" s="9">
        <v>137</v>
      </c>
      <c r="D1004" s="9">
        <v>120.56</v>
      </c>
      <c r="E1004" s="9">
        <v>0</v>
      </c>
      <c r="F1004" s="9">
        <v>0</v>
      </c>
      <c r="G1004" s="9">
        <v>0</v>
      </c>
      <c r="I1004" s="9">
        <v>120.56</v>
      </c>
      <c r="J1004" s="9">
        <v>0</v>
      </c>
      <c r="K1004">
        <f t="shared" si="27"/>
        <v>120.56</v>
      </c>
      <c r="M1004" s="21">
        <v>39488</v>
      </c>
      <c r="N1004" s="9" t="s">
        <v>14</v>
      </c>
      <c r="O1004" s="9" t="s">
        <v>14</v>
      </c>
      <c r="P1004" s="9" t="s">
        <v>14</v>
      </c>
      <c r="Q1004" s="9" t="s">
        <v>14</v>
      </c>
      <c r="R1004" s="9" t="s">
        <v>14</v>
      </c>
      <c r="S1004" s="9" t="s">
        <v>14</v>
      </c>
      <c r="U1004" s="9" t="s">
        <v>14</v>
      </c>
      <c r="V1004" s="9" t="s">
        <v>14</v>
      </c>
    </row>
    <row r="1005" spans="1:23" x14ac:dyDescent="0.2">
      <c r="A1005" s="21">
        <v>39489</v>
      </c>
      <c r="B1005" s="6">
        <v>233</v>
      </c>
      <c r="C1005" s="6">
        <v>116.5</v>
      </c>
      <c r="D1005" s="6">
        <v>102.52</v>
      </c>
      <c r="E1005" s="6">
        <v>0</v>
      </c>
      <c r="F1005" s="6">
        <v>0</v>
      </c>
      <c r="G1005" s="6">
        <v>0</v>
      </c>
      <c r="I1005" s="6">
        <v>102.52</v>
      </c>
      <c r="J1005" s="6">
        <v>0</v>
      </c>
      <c r="K1005">
        <f t="shared" si="27"/>
        <v>102.52</v>
      </c>
      <c r="M1005" s="21">
        <v>39489</v>
      </c>
      <c r="N1005" s="6">
        <v>200</v>
      </c>
      <c r="O1005" s="6">
        <v>100</v>
      </c>
      <c r="P1005" s="6">
        <v>88</v>
      </c>
      <c r="Q1005" s="6">
        <v>85</v>
      </c>
      <c r="R1005" s="6">
        <v>85</v>
      </c>
      <c r="S1005" s="6">
        <v>50.15</v>
      </c>
      <c r="U1005" s="6">
        <v>88</v>
      </c>
      <c r="V1005" s="6">
        <v>50.15</v>
      </c>
      <c r="W1005">
        <f t="shared" si="28"/>
        <v>138.15</v>
      </c>
    </row>
    <row r="1006" spans="1:23" x14ac:dyDescent="0.2">
      <c r="A1006" s="21">
        <v>39490</v>
      </c>
      <c r="B1006" s="9">
        <v>25199</v>
      </c>
      <c r="C1006" s="9">
        <v>11656.4</v>
      </c>
      <c r="D1006" s="9">
        <v>10257.632</v>
      </c>
      <c r="E1006" s="9">
        <v>5257</v>
      </c>
      <c r="F1006" s="9">
        <v>5257</v>
      </c>
      <c r="G1006" s="9">
        <v>3101.63</v>
      </c>
      <c r="I1006" s="9">
        <v>10257.632</v>
      </c>
      <c r="J1006" s="9">
        <v>3101.63</v>
      </c>
      <c r="K1006">
        <f t="shared" si="27"/>
        <v>13359.261999999999</v>
      </c>
      <c r="M1006" s="21">
        <v>39490</v>
      </c>
      <c r="N1006" s="9">
        <v>1200</v>
      </c>
      <c r="O1006" s="9">
        <v>671.5</v>
      </c>
      <c r="P1006" s="9">
        <v>590.91999999999996</v>
      </c>
      <c r="Q1006" s="9">
        <v>335</v>
      </c>
      <c r="R1006" s="9">
        <v>335</v>
      </c>
      <c r="S1006" s="9">
        <v>197.65</v>
      </c>
      <c r="U1006" s="9">
        <v>590.91999999999996</v>
      </c>
      <c r="V1006" s="9">
        <v>197.65</v>
      </c>
      <c r="W1006">
        <f t="shared" si="28"/>
        <v>788.56999999999994</v>
      </c>
    </row>
    <row r="1007" spans="1:23" x14ac:dyDescent="0.2">
      <c r="A1007" s="21">
        <v>39491</v>
      </c>
      <c r="B1007" s="6">
        <v>3975</v>
      </c>
      <c r="C1007" s="6">
        <v>1854.4</v>
      </c>
      <c r="D1007" s="6">
        <v>1631.8720000000001</v>
      </c>
      <c r="E1007" s="6">
        <v>163</v>
      </c>
      <c r="F1007" s="6">
        <v>163</v>
      </c>
      <c r="G1007" s="6">
        <v>96.17</v>
      </c>
      <c r="I1007" s="6">
        <v>1631.8720000000001</v>
      </c>
      <c r="J1007" s="6">
        <v>96.17</v>
      </c>
      <c r="K1007">
        <f t="shared" si="27"/>
        <v>1728.0420000000001</v>
      </c>
      <c r="M1007" s="21">
        <v>39491</v>
      </c>
      <c r="N1007" s="6">
        <v>1570</v>
      </c>
      <c r="O1007" s="6">
        <v>960.5</v>
      </c>
      <c r="P1007" s="6">
        <v>845.24</v>
      </c>
      <c r="Q1007" s="6">
        <v>100</v>
      </c>
      <c r="R1007" s="6">
        <v>100</v>
      </c>
      <c r="S1007" s="6">
        <v>59</v>
      </c>
      <c r="U1007" s="6">
        <v>845.24</v>
      </c>
      <c r="V1007" s="6">
        <v>59</v>
      </c>
      <c r="W1007">
        <f t="shared" si="28"/>
        <v>904.24</v>
      </c>
    </row>
    <row r="1008" spans="1:23" x14ac:dyDescent="0.2">
      <c r="A1008" s="21">
        <v>39492</v>
      </c>
      <c r="B1008" s="9">
        <v>7112</v>
      </c>
      <c r="C1008" s="9">
        <v>3313.2</v>
      </c>
      <c r="D1008" s="9">
        <v>2915.616</v>
      </c>
      <c r="E1008" s="9">
        <v>1372</v>
      </c>
      <c r="F1008" s="9">
        <v>1372</v>
      </c>
      <c r="G1008" s="9">
        <v>809.48</v>
      </c>
      <c r="I1008" s="9">
        <v>2915.616</v>
      </c>
      <c r="J1008" s="9">
        <v>809.48</v>
      </c>
      <c r="K1008">
        <f t="shared" si="27"/>
        <v>3725.096</v>
      </c>
      <c r="M1008" s="21">
        <v>39492</v>
      </c>
      <c r="N1008" s="9">
        <v>960</v>
      </c>
      <c r="O1008" s="9">
        <v>480</v>
      </c>
      <c r="P1008" s="9">
        <v>422.4</v>
      </c>
      <c r="Q1008" s="9">
        <v>0</v>
      </c>
      <c r="R1008" s="9">
        <v>0</v>
      </c>
      <c r="S1008" s="9">
        <v>0</v>
      </c>
      <c r="U1008" s="9">
        <v>422.4</v>
      </c>
      <c r="V1008" s="9">
        <v>0</v>
      </c>
      <c r="W1008">
        <f t="shared" si="28"/>
        <v>422.4</v>
      </c>
    </row>
    <row r="1009" spans="1:23" x14ac:dyDescent="0.2">
      <c r="A1009" s="21">
        <v>39493</v>
      </c>
      <c r="B1009" s="6">
        <v>2318</v>
      </c>
      <c r="C1009" s="6">
        <v>1097.3</v>
      </c>
      <c r="D1009" s="6">
        <v>965.62400000000002</v>
      </c>
      <c r="E1009" s="6">
        <v>0</v>
      </c>
      <c r="F1009" s="6">
        <v>0</v>
      </c>
      <c r="G1009" s="6">
        <v>0</v>
      </c>
      <c r="I1009" s="6">
        <v>965.62400000000002</v>
      </c>
      <c r="J1009" s="6">
        <v>0</v>
      </c>
      <c r="K1009">
        <f t="shared" si="27"/>
        <v>965.62400000000002</v>
      </c>
      <c r="M1009" s="21">
        <v>39493</v>
      </c>
      <c r="N1009" s="6">
        <v>1190</v>
      </c>
      <c r="O1009" s="6">
        <v>725</v>
      </c>
      <c r="P1009" s="6">
        <v>638</v>
      </c>
      <c r="Q1009" s="6">
        <v>0</v>
      </c>
      <c r="R1009" s="6">
        <v>0</v>
      </c>
      <c r="S1009" s="6">
        <v>0</v>
      </c>
      <c r="U1009" s="6">
        <v>638</v>
      </c>
      <c r="V1009" s="6">
        <v>0</v>
      </c>
      <c r="W1009">
        <f t="shared" si="28"/>
        <v>638</v>
      </c>
    </row>
    <row r="1010" spans="1:23" x14ac:dyDescent="0.2">
      <c r="A1010" s="21">
        <v>39494</v>
      </c>
      <c r="B1010" s="9">
        <v>67</v>
      </c>
      <c r="C1010" s="9">
        <v>33.5</v>
      </c>
      <c r="D1010" s="9">
        <v>29.48</v>
      </c>
      <c r="E1010" s="9">
        <v>0</v>
      </c>
      <c r="F1010" s="9">
        <v>0</v>
      </c>
      <c r="G1010" s="9">
        <v>0</v>
      </c>
      <c r="I1010" s="9">
        <v>29.48</v>
      </c>
      <c r="J1010" s="9">
        <v>0</v>
      </c>
      <c r="K1010">
        <f t="shared" si="27"/>
        <v>29.48</v>
      </c>
      <c r="M1010" s="21">
        <v>39494</v>
      </c>
      <c r="N1010" s="9">
        <v>0</v>
      </c>
      <c r="O1010" s="9">
        <v>0</v>
      </c>
      <c r="P1010" s="9">
        <v>0</v>
      </c>
      <c r="Q1010" s="9">
        <v>245</v>
      </c>
      <c r="R1010" s="9">
        <v>245</v>
      </c>
      <c r="S1010" s="9">
        <v>144.55000000000001</v>
      </c>
      <c r="U1010" s="9">
        <v>0</v>
      </c>
      <c r="V1010" s="9">
        <v>144.55000000000001</v>
      </c>
      <c r="W1010">
        <f t="shared" si="28"/>
        <v>144.55000000000001</v>
      </c>
    </row>
    <row r="1011" spans="1:23" x14ac:dyDescent="0.2">
      <c r="A1011" s="21">
        <v>39495</v>
      </c>
      <c r="B1011" s="6">
        <v>5489</v>
      </c>
      <c r="C1011" s="6">
        <v>2447.1999999999998</v>
      </c>
      <c r="D1011" s="6">
        <v>2153.5360000000001</v>
      </c>
      <c r="E1011" s="6">
        <v>789</v>
      </c>
      <c r="F1011" s="6">
        <v>789</v>
      </c>
      <c r="G1011" s="6">
        <v>465.51</v>
      </c>
      <c r="I1011" s="6">
        <v>2153.5360000000001</v>
      </c>
      <c r="J1011" s="6">
        <v>465.51</v>
      </c>
      <c r="K1011">
        <f t="shared" si="27"/>
        <v>2619.0460000000003</v>
      </c>
      <c r="M1011" s="21">
        <v>39495</v>
      </c>
      <c r="N1011" s="6" t="s">
        <v>14</v>
      </c>
      <c r="O1011" s="6" t="s">
        <v>14</v>
      </c>
      <c r="P1011" s="6" t="s">
        <v>14</v>
      </c>
      <c r="Q1011" s="6" t="s">
        <v>14</v>
      </c>
      <c r="R1011" s="6" t="s">
        <v>14</v>
      </c>
      <c r="S1011" s="6" t="s">
        <v>14</v>
      </c>
      <c r="U1011" s="6" t="s">
        <v>14</v>
      </c>
      <c r="V1011" s="6" t="s">
        <v>14</v>
      </c>
    </row>
    <row r="1012" spans="1:23" x14ac:dyDescent="0.2">
      <c r="A1012" s="21">
        <v>39496</v>
      </c>
      <c r="B1012" s="9">
        <v>10605</v>
      </c>
      <c r="C1012" s="9">
        <v>4867.3</v>
      </c>
      <c r="D1012" s="9">
        <v>4283.2240000000002</v>
      </c>
      <c r="E1012" s="9">
        <v>2698</v>
      </c>
      <c r="F1012" s="9">
        <v>2698</v>
      </c>
      <c r="G1012" s="9">
        <v>1591.82</v>
      </c>
      <c r="I1012" s="9">
        <v>4283.2240000000002</v>
      </c>
      <c r="J1012" s="9">
        <v>1591.82</v>
      </c>
      <c r="K1012">
        <f t="shared" si="27"/>
        <v>5875.0439999999999</v>
      </c>
      <c r="M1012" s="21">
        <v>39496</v>
      </c>
      <c r="N1012" s="9">
        <v>630</v>
      </c>
      <c r="O1012" s="9">
        <v>357.25</v>
      </c>
      <c r="P1012" s="9">
        <v>314.38</v>
      </c>
      <c r="Q1012" s="9">
        <v>215</v>
      </c>
      <c r="R1012" s="9">
        <v>215</v>
      </c>
      <c r="S1012" s="9">
        <v>126.85</v>
      </c>
      <c r="U1012" s="9">
        <v>314.38</v>
      </c>
      <c r="V1012" s="9">
        <v>126.85</v>
      </c>
      <c r="W1012">
        <f t="shared" si="28"/>
        <v>441.23</v>
      </c>
    </row>
    <row r="1013" spans="1:23" x14ac:dyDescent="0.2">
      <c r="A1013" s="21">
        <v>39497</v>
      </c>
      <c r="B1013" s="6">
        <v>1285</v>
      </c>
      <c r="C1013" s="6">
        <v>557.4</v>
      </c>
      <c r="D1013" s="6">
        <v>490.512</v>
      </c>
      <c r="E1013" s="6">
        <v>20</v>
      </c>
      <c r="F1013" s="6">
        <v>20</v>
      </c>
      <c r="G1013" s="6">
        <v>11.8</v>
      </c>
      <c r="I1013" s="6">
        <v>490.512</v>
      </c>
      <c r="J1013" s="6">
        <v>11.8</v>
      </c>
      <c r="K1013">
        <f t="shared" si="27"/>
        <v>502.31200000000001</v>
      </c>
      <c r="M1013" s="21">
        <v>39497</v>
      </c>
      <c r="N1013" s="6">
        <v>985</v>
      </c>
      <c r="O1013" s="6">
        <v>603</v>
      </c>
      <c r="P1013" s="6">
        <v>530.64</v>
      </c>
      <c r="Q1013" s="6">
        <v>0</v>
      </c>
      <c r="R1013" s="6">
        <v>0</v>
      </c>
      <c r="S1013" s="6">
        <v>0</v>
      </c>
      <c r="U1013" s="6">
        <v>530.64</v>
      </c>
      <c r="V1013" s="6">
        <v>0</v>
      </c>
      <c r="W1013">
        <f t="shared" si="28"/>
        <v>530.64</v>
      </c>
    </row>
    <row r="1014" spans="1:23" x14ac:dyDescent="0.2">
      <c r="A1014" s="21">
        <v>39498</v>
      </c>
      <c r="B1014" s="9">
        <v>2588</v>
      </c>
      <c r="C1014" s="9">
        <v>1178.7</v>
      </c>
      <c r="D1014" s="9">
        <v>1037.2560000000001</v>
      </c>
      <c r="E1014" s="9">
        <v>0</v>
      </c>
      <c r="F1014" s="9">
        <v>0</v>
      </c>
      <c r="G1014" s="9">
        <v>0</v>
      </c>
      <c r="I1014" s="9">
        <v>1037.2560000000001</v>
      </c>
      <c r="J1014" s="9">
        <v>0</v>
      </c>
      <c r="K1014">
        <f t="shared" si="27"/>
        <v>1037.2560000000001</v>
      </c>
      <c r="M1014" s="21">
        <v>39498</v>
      </c>
      <c r="N1014" s="9">
        <v>165</v>
      </c>
      <c r="O1014" s="9">
        <v>82.5</v>
      </c>
      <c r="P1014" s="9">
        <v>72.599999999999994</v>
      </c>
      <c r="Q1014" s="9">
        <v>0</v>
      </c>
      <c r="R1014" s="9">
        <v>0</v>
      </c>
      <c r="S1014" s="9">
        <v>0</v>
      </c>
      <c r="U1014" s="9">
        <v>72.599999999999994</v>
      </c>
      <c r="V1014" s="9">
        <v>0</v>
      </c>
      <c r="W1014">
        <f t="shared" si="28"/>
        <v>72.599999999999994</v>
      </c>
    </row>
    <row r="1015" spans="1:23" x14ac:dyDescent="0.2">
      <c r="A1015" s="21">
        <v>39499</v>
      </c>
      <c r="B1015" s="6">
        <v>1335</v>
      </c>
      <c r="C1015" s="6">
        <v>633.79999999999995</v>
      </c>
      <c r="D1015" s="6">
        <v>557.74400000000003</v>
      </c>
      <c r="E1015" s="6">
        <v>60</v>
      </c>
      <c r="F1015" s="6">
        <v>60</v>
      </c>
      <c r="G1015" s="6">
        <v>35.4</v>
      </c>
      <c r="I1015" s="6">
        <v>557.74400000000003</v>
      </c>
      <c r="J1015" s="6">
        <v>35.4</v>
      </c>
      <c r="K1015">
        <f t="shared" si="27"/>
        <v>593.14400000000001</v>
      </c>
      <c r="M1015" s="21">
        <v>39499</v>
      </c>
      <c r="N1015" s="6">
        <v>155</v>
      </c>
      <c r="O1015" s="6">
        <v>77.5</v>
      </c>
      <c r="P1015" s="6">
        <v>68.2</v>
      </c>
      <c r="Q1015" s="6">
        <v>0</v>
      </c>
      <c r="R1015" s="6">
        <v>0</v>
      </c>
      <c r="S1015" s="6">
        <v>0</v>
      </c>
      <c r="U1015" s="6">
        <v>68.2</v>
      </c>
      <c r="V1015" s="6">
        <v>0</v>
      </c>
      <c r="W1015">
        <f t="shared" si="28"/>
        <v>68.2</v>
      </c>
    </row>
    <row r="1016" spans="1:23" x14ac:dyDescent="0.2">
      <c r="A1016" s="21">
        <v>39500</v>
      </c>
      <c r="B1016" s="9">
        <v>237</v>
      </c>
      <c r="C1016" s="9">
        <v>108.3</v>
      </c>
      <c r="D1016" s="9">
        <v>95.304000000000002</v>
      </c>
      <c r="E1016" s="9">
        <v>0</v>
      </c>
      <c r="F1016" s="9">
        <v>0</v>
      </c>
      <c r="G1016" s="9">
        <v>0</v>
      </c>
      <c r="I1016" s="9">
        <v>95.304000000000002</v>
      </c>
      <c r="J1016" s="9">
        <v>0</v>
      </c>
      <c r="K1016">
        <f t="shared" si="27"/>
        <v>95.304000000000002</v>
      </c>
      <c r="M1016" s="21">
        <v>39500</v>
      </c>
      <c r="N1016" s="9" t="s">
        <v>14</v>
      </c>
      <c r="O1016" s="9" t="s">
        <v>14</v>
      </c>
      <c r="P1016" s="9" t="s">
        <v>14</v>
      </c>
      <c r="Q1016" s="9" t="s">
        <v>14</v>
      </c>
      <c r="R1016" s="9" t="s">
        <v>14</v>
      </c>
      <c r="S1016" s="9" t="s">
        <v>14</v>
      </c>
      <c r="U1016" s="9" t="s">
        <v>14</v>
      </c>
      <c r="V1016" s="9" t="s">
        <v>14</v>
      </c>
    </row>
    <row r="1017" spans="1:23" x14ac:dyDescent="0.2">
      <c r="A1017" s="21">
        <v>39501</v>
      </c>
      <c r="B1017" s="6">
        <v>1836</v>
      </c>
      <c r="C1017" s="6">
        <v>863.3</v>
      </c>
      <c r="D1017" s="6">
        <v>759.70399999999995</v>
      </c>
      <c r="E1017" s="6">
        <v>0</v>
      </c>
      <c r="F1017" s="6">
        <v>0</v>
      </c>
      <c r="G1017" s="6">
        <v>0</v>
      </c>
      <c r="I1017" s="6">
        <v>759.70399999999995</v>
      </c>
      <c r="J1017" s="6">
        <v>0</v>
      </c>
      <c r="K1017">
        <f t="shared" si="27"/>
        <v>759.70399999999995</v>
      </c>
      <c r="M1017" s="21">
        <v>39501</v>
      </c>
      <c r="N1017" s="6">
        <v>80</v>
      </c>
      <c r="O1017" s="6">
        <v>40</v>
      </c>
      <c r="P1017" s="6">
        <v>35.200000000000003</v>
      </c>
      <c r="Q1017" s="6">
        <v>0</v>
      </c>
      <c r="R1017" s="6">
        <v>0</v>
      </c>
      <c r="S1017" s="6">
        <v>0</v>
      </c>
      <c r="U1017" s="6">
        <v>35.200000000000003</v>
      </c>
      <c r="V1017" s="6">
        <v>0</v>
      </c>
      <c r="W1017">
        <f t="shared" si="28"/>
        <v>35.200000000000003</v>
      </c>
    </row>
    <row r="1018" spans="1:23" x14ac:dyDescent="0.2">
      <c r="A1018" s="21">
        <v>39502</v>
      </c>
      <c r="B1018" s="9">
        <v>1824</v>
      </c>
      <c r="C1018" s="9">
        <v>843.6</v>
      </c>
      <c r="D1018" s="9">
        <v>742.36800000000005</v>
      </c>
      <c r="E1018" s="9">
        <v>20</v>
      </c>
      <c r="F1018" s="9">
        <v>20</v>
      </c>
      <c r="G1018" s="9">
        <v>11.8</v>
      </c>
      <c r="I1018" s="9">
        <v>742.36800000000005</v>
      </c>
      <c r="J1018" s="9">
        <v>11.8</v>
      </c>
      <c r="K1018">
        <f t="shared" si="27"/>
        <v>754.16800000000001</v>
      </c>
      <c r="M1018" s="21">
        <v>39502</v>
      </c>
      <c r="N1018" s="9" t="s">
        <v>14</v>
      </c>
      <c r="O1018" s="9" t="s">
        <v>14</v>
      </c>
      <c r="P1018" s="9" t="s">
        <v>14</v>
      </c>
      <c r="Q1018" s="9" t="s">
        <v>14</v>
      </c>
      <c r="R1018" s="9" t="s">
        <v>14</v>
      </c>
      <c r="S1018" s="9" t="s">
        <v>14</v>
      </c>
      <c r="U1018" s="9" t="s">
        <v>14</v>
      </c>
      <c r="V1018" s="9" t="s">
        <v>14</v>
      </c>
    </row>
    <row r="1019" spans="1:23" x14ac:dyDescent="0.2">
      <c r="A1019" s="21">
        <v>39503</v>
      </c>
      <c r="B1019" s="6">
        <v>3689</v>
      </c>
      <c r="C1019" s="6">
        <v>1751.1</v>
      </c>
      <c r="D1019" s="6">
        <v>1540.9680000000001</v>
      </c>
      <c r="E1019" s="6">
        <v>744</v>
      </c>
      <c r="F1019" s="6">
        <v>744</v>
      </c>
      <c r="G1019" s="6">
        <v>438.96</v>
      </c>
      <c r="I1019" s="6">
        <v>1540.9680000000001</v>
      </c>
      <c r="J1019" s="6">
        <v>438.96</v>
      </c>
      <c r="K1019">
        <f t="shared" si="27"/>
        <v>1979.9280000000001</v>
      </c>
      <c r="M1019" s="21">
        <v>39503</v>
      </c>
      <c r="N1019" s="6">
        <v>1050</v>
      </c>
      <c r="O1019" s="6">
        <v>525</v>
      </c>
      <c r="P1019" s="6">
        <v>462</v>
      </c>
      <c r="Q1019" s="6">
        <v>280</v>
      </c>
      <c r="R1019" s="6">
        <v>280</v>
      </c>
      <c r="S1019" s="6">
        <v>165.2</v>
      </c>
      <c r="U1019" s="6">
        <v>462</v>
      </c>
      <c r="V1019" s="6">
        <v>165.2</v>
      </c>
      <c r="W1019">
        <f t="shared" si="28"/>
        <v>627.20000000000005</v>
      </c>
    </row>
    <row r="1020" spans="1:23" x14ac:dyDescent="0.2">
      <c r="A1020" s="21">
        <v>39504</v>
      </c>
      <c r="B1020" s="9">
        <v>14594</v>
      </c>
      <c r="C1020" s="9">
        <v>6735.2</v>
      </c>
      <c r="D1020" s="9">
        <v>5926.9759999999997</v>
      </c>
      <c r="E1020" s="9">
        <v>411</v>
      </c>
      <c r="F1020" s="9">
        <v>411</v>
      </c>
      <c r="G1020" s="9">
        <v>242.49</v>
      </c>
      <c r="I1020" s="9">
        <v>5926.9759999999997</v>
      </c>
      <c r="J1020" s="9">
        <v>242.49</v>
      </c>
      <c r="K1020">
        <f t="shared" si="27"/>
        <v>6169.4659999999994</v>
      </c>
      <c r="M1020" s="21">
        <v>39504</v>
      </c>
      <c r="N1020" s="9">
        <v>1685</v>
      </c>
      <c r="O1020" s="9">
        <v>985.5</v>
      </c>
      <c r="P1020" s="9">
        <v>867.24</v>
      </c>
      <c r="Q1020" s="9">
        <v>60</v>
      </c>
      <c r="R1020" s="9">
        <v>60</v>
      </c>
      <c r="S1020" s="9">
        <v>35.4</v>
      </c>
      <c r="U1020" s="9">
        <v>867.24</v>
      </c>
      <c r="V1020" s="9">
        <v>35.4</v>
      </c>
      <c r="W1020">
        <f t="shared" si="28"/>
        <v>902.64</v>
      </c>
    </row>
    <row r="1021" spans="1:23" x14ac:dyDescent="0.2">
      <c r="A1021" s="21">
        <v>39505</v>
      </c>
      <c r="B1021" s="6">
        <v>748</v>
      </c>
      <c r="C1021" s="6">
        <v>374</v>
      </c>
      <c r="D1021" s="6">
        <v>329.12</v>
      </c>
      <c r="E1021" s="6">
        <v>0</v>
      </c>
      <c r="F1021" s="6">
        <v>0</v>
      </c>
      <c r="G1021" s="6">
        <v>0</v>
      </c>
      <c r="I1021" s="6">
        <v>329.12</v>
      </c>
      <c r="J1021" s="6">
        <v>0</v>
      </c>
      <c r="K1021">
        <f t="shared" si="27"/>
        <v>329.12</v>
      </c>
      <c r="M1021" s="21">
        <v>39505</v>
      </c>
      <c r="N1021" s="6">
        <v>60</v>
      </c>
      <c r="O1021" s="6">
        <v>30</v>
      </c>
      <c r="P1021" s="6">
        <v>26.4</v>
      </c>
      <c r="Q1021" s="6">
        <v>0</v>
      </c>
      <c r="R1021" s="6">
        <v>0</v>
      </c>
      <c r="S1021" s="6">
        <v>0</v>
      </c>
      <c r="U1021" s="6">
        <v>26.4</v>
      </c>
      <c r="V1021" s="6">
        <v>0</v>
      </c>
      <c r="W1021">
        <f t="shared" si="28"/>
        <v>26.4</v>
      </c>
    </row>
    <row r="1022" spans="1:23" x14ac:dyDescent="0.2">
      <c r="A1022" s="21">
        <v>39506</v>
      </c>
      <c r="B1022" s="9">
        <v>591</v>
      </c>
      <c r="C1022" s="9">
        <v>261.5</v>
      </c>
      <c r="D1022" s="9">
        <v>230.12</v>
      </c>
      <c r="E1022" s="9">
        <v>0</v>
      </c>
      <c r="F1022" s="9">
        <v>0</v>
      </c>
      <c r="G1022" s="9">
        <v>0</v>
      </c>
      <c r="I1022" s="9">
        <v>230.12</v>
      </c>
      <c r="J1022" s="9">
        <v>0</v>
      </c>
      <c r="K1022">
        <f t="shared" si="27"/>
        <v>230.12</v>
      </c>
      <c r="M1022" s="21">
        <v>39506</v>
      </c>
      <c r="N1022" s="9">
        <v>919</v>
      </c>
      <c r="O1022" s="9">
        <v>483.42</v>
      </c>
      <c r="P1022" s="9">
        <v>425.40960000000001</v>
      </c>
      <c r="Q1022" s="9">
        <v>275</v>
      </c>
      <c r="R1022" s="9">
        <v>275</v>
      </c>
      <c r="S1022" s="9">
        <v>162.25</v>
      </c>
      <c r="U1022" s="9">
        <v>425.40960000000001</v>
      </c>
      <c r="V1022" s="9">
        <v>162.25</v>
      </c>
      <c r="W1022">
        <f t="shared" si="28"/>
        <v>587.65959999999995</v>
      </c>
    </row>
    <row r="1023" spans="1:23" x14ac:dyDescent="0.2">
      <c r="A1023" s="21">
        <v>39507</v>
      </c>
      <c r="B1023" s="6">
        <v>10138</v>
      </c>
      <c r="C1023" s="6">
        <v>4612</v>
      </c>
      <c r="D1023" s="6">
        <v>4058.56</v>
      </c>
      <c r="E1023" s="6">
        <v>1056</v>
      </c>
      <c r="F1023" s="6">
        <v>1056</v>
      </c>
      <c r="G1023" s="6">
        <v>623.04</v>
      </c>
      <c r="I1023" s="6">
        <v>4058.56</v>
      </c>
      <c r="J1023" s="6">
        <v>623.04</v>
      </c>
      <c r="K1023">
        <f t="shared" si="27"/>
        <v>4681.6000000000004</v>
      </c>
      <c r="M1023" s="22">
        <v>39507</v>
      </c>
      <c r="N1023" s="23"/>
      <c r="O1023" s="23"/>
      <c r="P1023" s="23"/>
      <c r="Q1023" s="23"/>
      <c r="R1023" s="23"/>
      <c r="S1023" s="23"/>
      <c r="U1023" s="23"/>
      <c r="V1023" s="23"/>
      <c r="W1023">
        <f t="shared" si="28"/>
        <v>0</v>
      </c>
    </row>
    <row r="1024" spans="1:23" x14ac:dyDescent="0.2">
      <c r="A1024" s="21">
        <v>39508</v>
      </c>
      <c r="B1024" s="6">
        <v>811</v>
      </c>
      <c r="C1024" s="6">
        <v>394.22</v>
      </c>
      <c r="D1024" s="6">
        <v>346.91359999999997</v>
      </c>
      <c r="E1024" s="6">
        <v>65</v>
      </c>
      <c r="F1024" s="6">
        <v>65</v>
      </c>
      <c r="G1024" s="6">
        <v>38.35</v>
      </c>
      <c r="I1024" s="6">
        <v>346.91359999999997</v>
      </c>
      <c r="J1024" s="6">
        <v>38.35</v>
      </c>
      <c r="K1024">
        <f t="shared" si="27"/>
        <v>385.2636</v>
      </c>
      <c r="M1024" s="21">
        <v>39508</v>
      </c>
      <c r="N1024" s="6" t="s">
        <v>14</v>
      </c>
      <c r="O1024" s="6" t="s">
        <v>14</v>
      </c>
      <c r="P1024" s="6" t="s">
        <v>14</v>
      </c>
      <c r="Q1024" s="6" t="s">
        <v>14</v>
      </c>
      <c r="R1024" s="6" t="s">
        <v>14</v>
      </c>
      <c r="S1024" s="6" t="s">
        <v>14</v>
      </c>
      <c r="U1024" s="6" t="s">
        <v>14</v>
      </c>
      <c r="V1024" s="6" t="s">
        <v>14</v>
      </c>
    </row>
    <row r="1025" spans="1:23" x14ac:dyDescent="0.2">
      <c r="A1025" s="21">
        <v>39509</v>
      </c>
      <c r="B1025" s="9">
        <v>70</v>
      </c>
      <c r="C1025" s="9">
        <v>35</v>
      </c>
      <c r="D1025" s="9">
        <v>30.8</v>
      </c>
      <c r="E1025" s="9">
        <v>0</v>
      </c>
      <c r="F1025" s="9">
        <v>0</v>
      </c>
      <c r="G1025" s="9">
        <v>0</v>
      </c>
      <c r="I1025" s="9">
        <v>30.8</v>
      </c>
      <c r="J1025" s="9">
        <v>0</v>
      </c>
      <c r="K1025">
        <f t="shared" si="27"/>
        <v>30.8</v>
      </c>
      <c r="M1025" s="21">
        <v>39509</v>
      </c>
      <c r="N1025" s="9" t="s">
        <v>14</v>
      </c>
      <c r="O1025" s="9" t="s">
        <v>14</v>
      </c>
      <c r="P1025" s="9" t="s">
        <v>14</v>
      </c>
      <c r="Q1025" s="9" t="s">
        <v>14</v>
      </c>
      <c r="R1025" s="9" t="s">
        <v>14</v>
      </c>
      <c r="S1025" s="9" t="s">
        <v>14</v>
      </c>
      <c r="U1025" s="9" t="s">
        <v>14</v>
      </c>
      <c r="V1025" s="9" t="s">
        <v>14</v>
      </c>
    </row>
    <row r="1026" spans="1:23" x14ac:dyDescent="0.2">
      <c r="A1026" s="21">
        <v>39510</v>
      </c>
      <c r="B1026" s="6">
        <v>3229</v>
      </c>
      <c r="C1026" s="6">
        <v>1495.46</v>
      </c>
      <c r="D1026" s="6">
        <v>1316.0047999999999</v>
      </c>
      <c r="E1026" s="6">
        <v>595</v>
      </c>
      <c r="F1026" s="6">
        <v>595</v>
      </c>
      <c r="G1026" s="6">
        <v>351.05</v>
      </c>
      <c r="I1026" s="6">
        <v>1316.0047999999999</v>
      </c>
      <c r="J1026" s="6">
        <v>351.05</v>
      </c>
      <c r="K1026">
        <f t="shared" si="27"/>
        <v>1667.0547999999999</v>
      </c>
      <c r="M1026" s="21">
        <v>39510</v>
      </c>
      <c r="N1026" s="6">
        <v>760</v>
      </c>
      <c r="O1026" s="6">
        <v>380</v>
      </c>
      <c r="P1026" s="6">
        <v>334.4</v>
      </c>
      <c r="Q1026" s="6">
        <v>0</v>
      </c>
      <c r="R1026" s="6">
        <v>0</v>
      </c>
      <c r="S1026" s="6">
        <v>0</v>
      </c>
      <c r="U1026" s="6">
        <v>334.4</v>
      </c>
      <c r="V1026" s="6">
        <v>0</v>
      </c>
      <c r="W1026">
        <f t="shared" si="28"/>
        <v>334.4</v>
      </c>
    </row>
    <row r="1027" spans="1:23" x14ac:dyDescent="0.2">
      <c r="A1027" s="21">
        <v>39511</v>
      </c>
      <c r="B1027" s="9">
        <v>887</v>
      </c>
      <c r="C1027" s="9">
        <v>507.1</v>
      </c>
      <c r="D1027" s="9">
        <v>446.24799999999999</v>
      </c>
      <c r="E1027" s="9">
        <v>0</v>
      </c>
      <c r="F1027" s="9">
        <v>0</v>
      </c>
      <c r="G1027" s="9">
        <v>0</v>
      </c>
      <c r="I1027" s="9">
        <v>446.24799999999999</v>
      </c>
      <c r="J1027" s="9">
        <v>0</v>
      </c>
      <c r="K1027">
        <f t="shared" si="27"/>
        <v>446.24799999999999</v>
      </c>
      <c r="M1027" s="21">
        <v>39511</v>
      </c>
      <c r="N1027" s="9">
        <v>25</v>
      </c>
      <c r="O1027" s="9">
        <v>12.5</v>
      </c>
      <c r="P1027" s="9">
        <v>11</v>
      </c>
      <c r="Q1027" s="9">
        <v>0</v>
      </c>
      <c r="R1027" s="9">
        <v>0</v>
      </c>
      <c r="S1027" s="9">
        <v>0</v>
      </c>
      <c r="U1027" s="9">
        <v>11</v>
      </c>
      <c r="V1027" s="9">
        <v>0</v>
      </c>
      <c r="W1027">
        <f t="shared" si="28"/>
        <v>11</v>
      </c>
    </row>
    <row r="1028" spans="1:23" x14ac:dyDescent="0.2">
      <c r="A1028" s="21">
        <v>39512</v>
      </c>
      <c r="B1028" s="6">
        <v>2879</v>
      </c>
      <c r="C1028" s="6">
        <v>1312.42</v>
      </c>
      <c r="D1028" s="6">
        <v>1154.9295999999999</v>
      </c>
      <c r="E1028" s="6">
        <v>417</v>
      </c>
      <c r="F1028" s="6">
        <v>417</v>
      </c>
      <c r="G1028" s="6">
        <v>246.03</v>
      </c>
      <c r="I1028" s="6">
        <v>1154.9295999999999</v>
      </c>
      <c r="J1028" s="6">
        <v>246.03</v>
      </c>
      <c r="K1028">
        <f t="shared" si="27"/>
        <v>1400.9595999999999</v>
      </c>
      <c r="M1028" s="21">
        <v>39512</v>
      </c>
      <c r="N1028" s="6">
        <v>172</v>
      </c>
      <c r="O1028" s="6">
        <v>86</v>
      </c>
      <c r="P1028" s="6">
        <v>75.680000000000007</v>
      </c>
      <c r="Q1028" s="6">
        <v>75</v>
      </c>
      <c r="R1028" s="6">
        <v>75</v>
      </c>
      <c r="S1028" s="6">
        <v>44.25</v>
      </c>
      <c r="U1028" s="6">
        <v>75.680000000000007</v>
      </c>
      <c r="V1028" s="6">
        <v>44.25</v>
      </c>
      <c r="W1028">
        <f t="shared" si="28"/>
        <v>119.93</v>
      </c>
    </row>
    <row r="1029" spans="1:23" x14ac:dyDescent="0.2">
      <c r="A1029" s="21">
        <v>39513</v>
      </c>
      <c r="B1029" s="9">
        <v>1814</v>
      </c>
      <c r="C1029" s="9">
        <v>878.93</v>
      </c>
      <c r="D1029" s="9">
        <v>773.45839999999998</v>
      </c>
      <c r="E1029" s="9">
        <v>60</v>
      </c>
      <c r="F1029" s="9">
        <v>60</v>
      </c>
      <c r="G1029" s="9">
        <v>35.4</v>
      </c>
      <c r="I1029" s="9">
        <v>773.45839999999998</v>
      </c>
      <c r="J1029" s="9">
        <v>35.4</v>
      </c>
      <c r="K1029">
        <f t="shared" si="27"/>
        <v>808.85839999999996</v>
      </c>
      <c r="M1029" s="21">
        <v>39513</v>
      </c>
      <c r="N1029" s="9">
        <v>200</v>
      </c>
      <c r="O1029" s="9">
        <v>100</v>
      </c>
      <c r="P1029" s="9">
        <v>88</v>
      </c>
      <c r="Q1029" s="9">
        <v>0</v>
      </c>
      <c r="R1029" s="9">
        <v>0</v>
      </c>
      <c r="S1029" s="9">
        <v>0</v>
      </c>
      <c r="U1029" s="9">
        <v>88</v>
      </c>
      <c r="V1029" s="9">
        <v>0</v>
      </c>
      <c r="W1029">
        <f t="shared" si="28"/>
        <v>88</v>
      </c>
    </row>
    <row r="1030" spans="1:23" x14ac:dyDescent="0.2">
      <c r="A1030" s="21">
        <v>39514</v>
      </c>
      <c r="B1030" s="6" t="s">
        <v>14</v>
      </c>
      <c r="C1030" s="6" t="s">
        <v>14</v>
      </c>
      <c r="D1030" s="6" t="s">
        <v>14</v>
      </c>
      <c r="E1030" s="6" t="s">
        <v>14</v>
      </c>
      <c r="F1030" s="6" t="s">
        <v>14</v>
      </c>
      <c r="G1030" s="6" t="s">
        <v>14</v>
      </c>
      <c r="I1030" s="6" t="s">
        <v>14</v>
      </c>
      <c r="J1030" s="6" t="s">
        <v>14</v>
      </c>
      <c r="M1030" s="21">
        <v>39514</v>
      </c>
      <c r="N1030" s="6" t="s">
        <v>14</v>
      </c>
      <c r="O1030" s="6" t="s">
        <v>14</v>
      </c>
      <c r="P1030" s="6" t="s">
        <v>14</v>
      </c>
      <c r="Q1030" s="6" t="s">
        <v>14</v>
      </c>
      <c r="R1030" s="6" t="s">
        <v>14</v>
      </c>
      <c r="S1030" s="6" t="s">
        <v>14</v>
      </c>
      <c r="U1030" s="6" t="s">
        <v>14</v>
      </c>
      <c r="V1030" s="6" t="s">
        <v>14</v>
      </c>
    </row>
    <row r="1031" spans="1:23" x14ac:dyDescent="0.2">
      <c r="A1031" s="21">
        <v>39515</v>
      </c>
      <c r="B1031" s="9">
        <v>13240</v>
      </c>
      <c r="C1031" s="9">
        <v>5906.76</v>
      </c>
      <c r="D1031" s="9">
        <v>5197.9488000000001</v>
      </c>
      <c r="E1031" s="9">
        <v>1226</v>
      </c>
      <c r="F1031" s="9">
        <v>1226</v>
      </c>
      <c r="G1031" s="9">
        <v>723.34</v>
      </c>
      <c r="I1031" s="9">
        <v>5197.9488000000001</v>
      </c>
      <c r="J1031" s="9">
        <v>723.34</v>
      </c>
      <c r="K1031">
        <f t="shared" si="27"/>
        <v>5921.2888000000003</v>
      </c>
      <c r="M1031" s="21">
        <v>39515</v>
      </c>
      <c r="N1031" s="9" t="s">
        <v>14</v>
      </c>
      <c r="O1031" s="9" t="s">
        <v>14</v>
      </c>
      <c r="P1031" s="9" t="s">
        <v>14</v>
      </c>
      <c r="Q1031" s="9" t="s">
        <v>14</v>
      </c>
      <c r="R1031" s="9" t="s">
        <v>14</v>
      </c>
      <c r="S1031" s="9" t="s">
        <v>14</v>
      </c>
      <c r="U1031" s="9" t="s">
        <v>14</v>
      </c>
      <c r="V1031" s="9" t="s">
        <v>14</v>
      </c>
    </row>
    <row r="1032" spans="1:23" x14ac:dyDescent="0.2">
      <c r="A1032" s="21">
        <v>39516</v>
      </c>
      <c r="B1032" s="6">
        <v>3106</v>
      </c>
      <c r="C1032" s="6">
        <v>1424</v>
      </c>
      <c r="D1032" s="6">
        <v>1253.1199999999999</v>
      </c>
      <c r="E1032" s="6">
        <v>663</v>
      </c>
      <c r="F1032" s="6">
        <v>663</v>
      </c>
      <c r="G1032" s="6">
        <v>391.17</v>
      </c>
      <c r="I1032" s="6">
        <v>1253.1199999999999</v>
      </c>
      <c r="J1032" s="6">
        <v>391.17</v>
      </c>
      <c r="K1032">
        <f t="shared" ref="K1032:K1054" si="29">I1032+J1032</f>
        <v>1644.29</v>
      </c>
      <c r="M1032" s="21">
        <v>39516</v>
      </c>
      <c r="N1032" s="6" t="s">
        <v>14</v>
      </c>
      <c r="O1032" s="6" t="s">
        <v>14</v>
      </c>
      <c r="P1032" s="6" t="s">
        <v>14</v>
      </c>
      <c r="Q1032" s="6" t="s">
        <v>14</v>
      </c>
      <c r="R1032" s="6" t="s">
        <v>14</v>
      </c>
      <c r="S1032" s="6" t="s">
        <v>14</v>
      </c>
      <c r="U1032" s="6" t="s">
        <v>14</v>
      </c>
      <c r="V1032" s="6" t="s">
        <v>14</v>
      </c>
    </row>
    <row r="1033" spans="1:23" x14ac:dyDescent="0.2">
      <c r="A1033" s="21">
        <v>39517</v>
      </c>
      <c r="B1033" s="9">
        <v>761</v>
      </c>
      <c r="C1033" s="9">
        <v>344.41</v>
      </c>
      <c r="D1033" s="9">
        <v>303.08080000000001</v>
      </c>
      <c r="E1033" s="9">
        <v>0</v>
      </c>
      <c r="F1033" s="9">
        <v>0</v>
      </c>
      <c r="G1033" s="9">
        <v>0</v>
      </c>
      <c r="I1033" s="9">
        <v>303.08080000000001</v>
      </c>
      <c r="J1033" s="9">
        <v>0</v>
      </c>
      <c r="K1033">
        <f t="shared" si="29"/>
        <v>303.08080000000001</v>
      </c>
      <c r="M1033" s="21">
        <v>39517</v>
      </c>
      <c r="N1033" s="9">
        <v>12</v>
      </c>
      <c r="O1033" s="9">
        <v>6</v>
      </c>
      <c r="P1033" s="9">
        <v>5.28</v>
      </c>
      <c r="Q1033" s="9">
        <v>0</v>
      </c>
      <c r="R1033" s="9">
        <v>0</v>
      </c>
      <c r="S1033" s="9">
        <v>0</v>
      </c>
      <c r="U1033" s="9">
        <v>5.28</v>
      </c>
      <c r="V1033" s="9">
        <v>0</v>
      </c>
      <c r="W1033">
        <f t="shared" ref="W1033:W1052" si="30">U1033+V1033</f>
        <v>5.28</v>
      </c>
    </row>
    <row r="1034" spans="1:23" x14ac:dyDescent="0.2">
      <c r="A1034" s="21">
        <v>39518</v>
      </c>
      <c r="B1034" s="6">
        <v>1265</v>
      </c>
      <c r="C1034" s="6">
        <v>633.82000000000005</v>
      </c>
      <c r="D1034" s="6">
        <v>557.76160000000004</v>
      </c>
      <c r="E1034" s="6">
        <v>0</v>
      </c>
      <c r="F1034" s="6">
        <v>0</v>
      </c>
      <c r="G1034" s="6">
        <v>0</v>
      </c>
      <c r="I1034" s="6">
        <v>557.76160000000004</v>
      </c>
      <c r="J1034" s="6">
        <v>0</v>
      </c>
      <c r="K1034">
        <f t="shared" si="29"/>
        <v>557.76160000000004</v>
      </c>
      <c r="M1034" s="21">
        <v>39518</v>
      </c>
      <c r="N1034" s="6">
        <v>120</v>
      </c>
      <c r="O1034" s="6">
        <v>60</v>
      </c>
      <c r="P1034" s="6">
        <v>52.8</v>
      </c>
      <c r="Q1034" s="6">
        <v>0</v>
      </c>
      <c r="R1034" s="6">
        <v>0</v>
      </c>
      <c r="S1034" s="6">
        <v>0</v>
      </c>
      <c r="U1034" s="6">
        <v>52.8</v>
      </c>
      <c r="V1034" s="6">
        <v>0</v>
      </c>
      <c r="W1034">
        <f t="shared" si="30"/>
        <v>52.8</v>
      </c>
    </row>
    <row r="1035" spans="1:23" x14ac:dyDescent="0.2">
      <c r="A1035" s="21">
        <v>39519</v>
      </c>
      <c r="B1035" s="9">
        <v>1277</v>
      </c>
      <c r="C1035" s="9">
        <v>585.70000000000005</v>
      </c>
      <c r="D1035" s="9">
        <v>515.41600000000005</v>
      </c>
      <c r="E1035" s="9">
        <v>0</v>
      </c>
      <c r="F1035" s="9">
        <v>0</v>
      </c>
      <c r="G1035" s="9">
        <v>0</v>
      </c>
      <c r="I1035" s="9">
        <v>515.41600000000005</v>
      </c>
      <c r="J1035" s="9">
        <v>0</v>
      </c>
      <c r="K1035">
        <f t="shared" si="29"/>
        <v>515.41600000000005</v>
      </c>
      <c r="M1035" s="21">
        <v>39519</v>
      </c>
      <c r="N1035" s="9" t="s">
        <v>14</v>
      </c>
      <c r="O1035" s="9" t="s">
        <v>14</v>
      </c>
      <c r="P1035" s="9" t="s">
        <v>14</v>
      </c>
      <c r="Q1035" s="9" t="s">
        <v>14</v>
      </c>
      <c r="R1035" s="9" t="s">
        <v>14</v>
      </c>
      <c r="S1035" s="9" t="s">
        <v>14</v>
      </c>
      <c r="U1035" s="9" t="s">
        <v>14</v>
      </c>
      <c r="V1035" s="9" t="s">
        <v>14</v>
      </c>
    </row>
    <row r="1036" spans="1:23" x14ac:dyDescent="0.2">
      <c r="A1036" s="21">
        <v>39520</v>
      </c>
      <c r="B1036" s="6">
        <v>41</v>
      </c>
      <c r="C1036" s="6">
        <v>15.58</v>
      </c>
      <c r="D1036" s="6">
        <v>13.7104</v>
      </c>
      <c r="E1036" s="6">
        <v>0</v>
      </c>
      <c r="F1036" s="6">
        <v>0</v>
      </c>
      <c r="G1036" s="6">
        <v>0</v>
      </c>
      <c r="I1036" s="6">
        <v>13.7104</v>
      </c>
      <c r="J1036" s="6">
        <v>0</v>
      </c>
      <c r="K1036">
        <f t="shared" si="29"/>
        <v>13.7104</v>
      </c>
      <c r="M1036" s="21">
        <v>39520</v>
      </c>
      <c r="N1036" s="6">
        <v>80</v>
      </c>
      <c r="O1036" s="6">
        <v>40</v>
      </c>
      <c r="P1036" s="6">
        <v>35.200000000000003</v>
      </c>
      <c r="Q1036" s="6">
        <v>0</v>
      </c>
      <c r="R1036" s="6">
        <v>0</v>
      </c>
      <c r="S1036" s="6">
        <v>0</v>
      </c>
      <c r="U1036" s="6">
        <v>35.200000000000003</v>
      </c>
      <c r="V1036" s="6">
        <v>0</v>
      </c>
      <c r="W1036">
        <f t="shared" si="30"/>
        <v>35.200000000000003</v>
      </c>
    </row>
    <row r="1037" spans="1:23" x14ac:dyDescent="0.2">
      <c r="A1037" s="21">
        <v>39521</v>
      </c>
      <c r="B1037" s="9">
        <v>669</v>
      </c>
      <c r="C1037" s="9">
        <v>291.3</v>
      </c>
      <c r="D1037" s="9">
        <v>256.34399999999999</v>
      </c>
      <c r="E1037" s="9">
        <v>0</v>
      </c>
      <c r="F1037" s="9">
        <v>0</v>
      </c>
      <c r="G1037" s="9">
        <v>0</v>
      </c>
      <c r="I1037" s="9">
        <v>256.34399999999999</v>
      </c>
      <c r="J1037" s="9">
        <v>0</v>
      </c>
      <c r="K1037">
        <f t="shared" si="29"/>
        <v>256.34399999999999</v>
      </c>
      <c r="M1037" s="21">
        <v>39521</v>
      </c>
      <c r="N1037" s="9">
        <v>60</v>
      </c>
      <c r="O1037" s="9">
        <v>30</v>
      </c>
      <c r="P1037" s="9">
        <v>26.4</v>
      </c>
      <c r="Q1037" s="9">
        <v>0</v>
      </c>
      <c r="R1037" s="9">
        <v>0</v>
      </c>
      <c r="S1037" s="9">
        <v>0</v>
      </c>
      <c r="U1037" s="9">
        <v>26.4</v>
      </c>
      <c r="V1037" s="9">
        <v>0</v>
      </c>
      <c r="W1037">
        <f t="shared" si="30"/>
        <v>26.4</v>
      </c>
    </row>
    <row r="1038" spans="1:23" x14ac:dyDescent="0.2">
      <c r="A1038" s="21">
        <v>39522</v>
      </c>
      <c r="B1038" s="6">
        <v>669</v>
      </c>
      <c r="C1038" s="6">
        <v>303.77999999999997</v>
      </c>
      <c r="D1038" s="6">
        <v>267.32639999999998</v>
      </c>
      <c r="E1038" s="6">
        <v>0</v>
      </c>
      <c r="F1038" s="6">
        <v>0</v>
      </c>
      <c r="G1038" s="6">
        <v>0</v>
      </c>
      <c r="I1038" s="6">
        <v>267.32639999999998</v>
      </c>
      <c r="J1038" s="6">
        <v>0</v>
      </c>
      <c r="K1038">
        <f t="shared" si="29"/>
        <v>267.32639999999998</v>
      </c>
      <c r="M1038" s="21">
        <v>39522</v>
      </c>
      <c r="N1038" s="6">
        <v>40</v>
      </c>
      <c r="O1038" s="6">
        <v>20</v>
      </c>
      <c r="P1038" s="6">
        <v>17.600000000000001</v>
      </c>
      <c r="Q1038" s="6">
        <v>0</v>
      </c>
      <c r="R1038" s="6">
        <v>0</v>
      </c>
      <c r="S1038" s="6">
        <v>0</v>
      </c>
      <c r="U1038" s="6">
        <v>17.600000000000001</v>
      </c>
      <c r="V1038" s="6">
        <v>0</v>
      </c>
      <c r="W1038">
        <f t="shared" si="30"/>
        <v>17.600000000000001</v>
      </c>
    </row>
    <row r="1039" spans="1:23" x14ac:dyDescent="0.2">
      <c r="A1039" s="21">
        <v>39523</v>
      </c>
      <c r="B1039" s="9">
        <v>282</v>
      </c>
      <c r="C1039" s="9">
        <v>128.88</v>
      </c>
      <c r="D1039" s="9">
        <v>113.4144</v>
      </c>
      <c r="E1039" s="9">
        <v>0</v>
      </c>
      <c r="F1039" s="9">
        <v>0</v>
      </c>
      <c r="G1039" s="9">
        <v>0</v>
      </c>
      <c r="I1039" s="9">
        <v>113.4144</v>
      </c>
      <c r="J1039" s="9">
        <v>0</v>
      </c>
      <c r="K1039">
        <f t="shared" si="29"/>
        <v>113.4144</v>
      </c>
      <c r="M1039" s="21">
        <v>39523</v>
      </c>
      <c r="N1039" s="9" t="s">
        <v>14</v>
      </c>
      <c r="O1039" s="9" t="s">
        <v>14</v>
      </c>
      <c r="P1039" s="9" t="s">
        <v>14</v>
      </c>
      <c r="Q1039" s="9" t="s">
        <v>14</v>
      </c>
      <c r="R1039" s="9" t="s">
        <v>14</v>
      </c>
      <c r="S1039" s="9" t="s">
        <v>14</v>
      </c>
      <c r="U1039" s="9" t="s">
        <v>14</v>
      </c>
      <c r="V1039" s="9" t="s">
        <v>14</v>
      </c>
    </row>
    <row r="1040" spans="1:23" x14ac:dyDescent="0.2">
      <c r="A1040" s="21">
        <v>39524</v>
      </c>
      <c r="B1040" s="6">
        <v>935</v>
      </c>
      <c r="C1040" s="6">
        <v>436.06</v>
      </c>
      <c r="D1040" s="6">
        <v>383.7328</v>
      </c>
      <c r="E1040" s="6">
        <v>75</v>
      </c>
      <c r="F1040" s="6">
        <v>75</v>
      </c>
      <c r="G1040" s="6">
        <v>44.25</v>
      </c>
      <c r="I1040" s="6">
        <v>383.7328</v>
      </c>
      <c r="J1040" s="6">
        <v>44.25</v>
      </c>
      <c r="K1040">
        <f t="shared" si="29"/>
        <v>427.9828</v>
      </c>
      <c r="M1040" s="21">
        <v>39524</v>
      </c>
      <c r="N1040" s="6">
        <v>11</v>
      </c>
      <c r="O1040" s="6">
        <v>5.5</v>
      </c>
      <c r="P1040" s="6">
        <v>4.84</v>
      </c>
      <c r="Q1040" s="6">
        <v>0</v>
      </c>
      <c r="R1040" s="6">
        <v>0</v>
      </c>
      <c r="S1040" s="6">
        <v>0</v>
      </c>
      <c r="U1040" s="6">
        <v>4.84</v>
      </c>
      <c r="V1040" s="6">
        <v>0</v>
      </c>
      <c r="W1040">
        <f t="shared" si="30"/>
        <v>4.84</v>
      </c>
    </row>
    <row r="1041" spans="1:23" x14ac:dyDescent="0.2">
      <c r="A1041" s="21">
        <v>39525</v>
      </c>
      <c r="B1041" s="9">
        <v>363</v>
      </c>
      <c r="C1041" s="9">
        <v>199.1</v>
      </c>
      <c r="D1041" s="9">
        <v>175.208</v>
      </c>
      <c r="E1041" s="9">
        <v>65</v>
      </c>
      <c r="F1041" s="9">
        <v>65</v>
      </c>
      <c r="G1041" s="9">
        <v>38.35</v>
      </c>
      <c r="I1041" s="9">
        <v>175.208</v>
      </c>
      <c r="J1041" s="9">
        <v>38.35</v>
      </c>
      <c r="K1041">
        <f t="shared" si="29"/>
        <v>213.55799999999999</v>
      </c>
      <c r="M1041" s="21">
        <v>39525</v>
      </c>
      <c r="N1041" s="9" t="s">
        <v>14</v>
      </c>
      <c r="O1041" s="9" t="s">
        <v>14</v>
      </c>
      <c r="P1041" s="9" t="s">
        <v>14</v>
      </c>
      <c r="Q1041" s="9" t="s">
        <v>14</v>
      </c>
      <c r="R1041" s="9" t="s">
        <v>14</v>
      </c>
      <c r="S1041" s="9" t="s">
        <v>14</v>
      </c>
      <c r="U1041" s="9" t="s">
        <v>14</v>
      </c>
      <c r="V1041" s="9" t="s">
        <v>14</v>
      </c>
    </row>
    <row r="1042" spans="1:23" x14ac:dyDescent="0.2">
      <c r="A1042" s="21">
        <v>39526</v>
      </c>
      <c r="B1042" s="6" t="s">
        <v>14</v>
      </c>
      <c r="C1042" s="6" t="s">
        <v>14</v>
      </c>
      <c r="D1042" s="6" t="s">
        <v>14</v>
      </c>
      <c r="E1042" s="6" t="s">
        <v>14</v>
      </c>
      <c r="F1042" s="6" t="s">
        <v>14</v>
      </c>
      <c r="G1042" s="6" t="s">
        <v>14</v>
      </c>
      <c r="I1042" s="6" t="s">
        <v>14</v>
      </c>
      <c r="J1042" s="6" t="s">
        <v>14</v>
      </c>
      <c r="M1042" s="21">
        <v>39526</v>
      </c>
      <c r="N1042" s="6" t="s">
        <v>14</v>
      </c>
      <c r="O1042" s="6" t="s">
        <v>14</v>
      </c>
      <c r="P1042" s="6" t="s">
        <v>14</v>
      </c>
      <c r="Q1042" s="6" t="s">
        <v>14</v>
      </c>
      <c r="R1042" s="6" t="s">
        <v>14</v>
      </c>
      <c r="S1042" s="6" t="s">
        <v>14</v>
      </c>
      <c r="U1042" s="6" t="s">
        <v>14</v>
      </c>
      <c r="V1042" s="6" t="s">
        <v>14</v>
      </c>
    </row>
    <row r="1043" spans="1:23" x14ac:dyDescent="0.2">
      <c r="A1043" s="21">
        <v>39527</v>
      </c>
      <c r="B1043" s="9">
        <v>855</v>
      </c>
      <c r="C1043" s="9">
        <v>375.18</v>
      </c>
      <c r="D1043" s="9">
        <v>330.15839999999997</v>
      </c>
      <c r="E1043" s="9">
        <v>0</v>
      </c>
      <c r="F1043" s="9">
        <v>0</v>
      </c>
      <c r="G1043" s="9">
        <v>0</v>
      </c>
      <c r="I1043" s="9">
        <v>330.15839999999997</v>
      </c>
      <c r="J1043" s="9">
        <v>0</v>
      </c>
      <c r="K1043">
        <f t="shared" si="29"/>
        <v>330.15839999999997</v>
      </c>
      <c r="M1043" s="21">
        <v>39527</v>
      </c>
      <c r="N1043" s="9" t="s">
        <v>14</v>
      </c>
      <c r="O1043" s="9" t="s">
        <v>14</v>
      </c>
      <c r="P1043" s="9" t="s">
        <v>14</v>
      </c>
      <c r="Q1043" s="9" t="s">
        <v>14</v>
      </c>
      <c r="R1043" s="9" t="s">
        <v>14</v>
      </c>
      <c r="S1043" s="9" t="s">
        <v>14</v>
      </c>
      <c r="U1043" s="9" t="s">
        <v>14</v>
      </c>
      <c r="V1043" s="9" t="s">
        <v>14</v>
      </c>
    </row>
    <row r="1044" spans="1:23" x14ac:dyDescent="0.2">
      <c r="A1044" s="21">
        <v>39528</v>
      </c>
      <c r="B1044" s="6">
        <v>9285</v>
      </c>
      <c r="C1044" s="6">
        <v>4101.54</v>
      </c>
      <c r="D1044" s="6">
        <v>3609.3552</v>
      </c>
      <c r="E1044" s="6">
        <v>1632</v>
      </c>
      <c r="F1044" s="6">
        <v>1632</v>
      </c>
      <c r="G1044" s="6">
        <v>962.88</v>
      </c>
      <c r="I1044" s="6">
        <v>3609.3552</v>
      </c>
      <c r="J1044" s="6">
        <v>962.88</v>
      </c>
      <c r="K1044">
        <f t="shared" si="29"/>
        <v>4572.2352000000001</v>
      </c>
      <c r="M1044" s="21">
        <v>39528</v>
      </c>
      <c r="N1044" s="6">
        <v>700</v>
      </c>
      <c r="O1044" s="6">
        <v>350</v>
      </c>
      <c r="P1044" s="6">
        <v>308</v>
      </c>
      <c r="Q1044" s="6">
        <v>0</v>
      </c>
      <c r="R1044" s="6">
        <v>0</v>
      </c>
      <c r="S1044" s="6">
        <v>0</v>
      </c>
      <c r="U1044" s="6">
        <v>308</v>
      </c>
      <c r="V1044" s="6">
        <v>0</v>
      </c>
      <c r="W1044">
        <f t="shared" si="30"/>
        <v>308</v>
      </c>
    </row>
    <row r="1045" spans="1:23" x14ac:dyDescent="0.2">
      <c r="A1045" s="21">
        <v>39529</v>
      </c>
      <c r="B1045" s="9">
        <v>20718</v>
      </c>
      <c r="C1045" s="9">
        <v>8476.2000000000007</v>
      </c>
      <c r="D1045" s="9">
        <v>7459.0559999999996</v>
      </c>
      <c r="E1045" s="9">
        <v>100</v>
      </c>
      <c r="F1045" s="9">
        <v>100</v>
      </c>
      <c r="G1045" s="9">
        <v>59</v>
      </c>
      <c r="I1045" s="9">
        <v>7459.0559999999996</v>
      </c>
      <c r="J1045" s="9">
        <v>59</v>
      </c>
      <c r="K1045">
        <f t="shared" si="29"/>
        <v>7518.0559999999996</v>
      </c>
      <c r="M1045" s="21">
        <v>39529</v>
      </c>
      <c r="N1045" s="9" t="s">
        <v>14</v>
      </c>
      <c r="O1045" s="9" t="s">
        <v>14</v>
      </c>
      <c r="P1045" s="9" t="s">
        <v>14</v>
      </c>
      <c r="Q1045" s="9" t="s">
        <v>14</v>
      </c>
      <c r="R1045" s="9" t="s">
        <v>14</v>
      </c>
      <c r="S1045" s="9" t="s">
        <v>14</v>
      </c>
      <c r="U1045" s="9" t="s">
        <v>14</v>
      </c>
      <c r="V1045" s="9" t="s">
        <v>14</v>
      </c>
    </row>
    <row r="1046" spans="1:23" x14ac:dyDescent="0.2">
      <c r="A1046" s="21">
        <v>39530</v>
      </c>
      <c r="B1046" s="6">
        <v>1914</v>
      </c>
      <c r="C1046" s="6">
        <v>873.96</v>
      </c>
      <c r="D1046" s="6">
        <v>769.08479999999997</v>
      </c>
      <c r="E1046" s="6">
        <v>142</v>
      </c>
      <c r="F1046" s="6">
        <v>142</v>
      </c>
      <c r="G1046" s="6">
        <v>83.78</v>
      </c>
      <c r="I1046" s="6">
        <v>769.08479999999997</v>
      </c>
      <c r="J1046" s="6">
        <v>83.78</v>
      </c>
      <c r="K1046">
        <f t="shared" si="29"/>
        <v>852.86479999999995</v>
      </c>
      <c r="M1046" s="21">
        <v>39530</v>
      </c>
      <c r="N1046" s="6" t="s">
        <v>14</v>
      </c>
      <c r="O1046" s="6" t="s">
        <v>14</v>
      </c>
      <c r="P1046" s="6" t="s">
        <v>14</v>
      </c>
      <c r="Q1046" s="6" t="s">
        <v>14</v>
      </c>
      <c r="R1046" s="6" t="s">
        <v>14</v>
      </c>
      <c r="S1046" s="6" t="s">
        <v>14</v>
      </c>
      <c r="U1046" s="6" t="s">
        <v>14</v>
      </c>
      <c r="V1046" s="6" t="s">
        <v>14</v>
      </c>
    </row>
    <row r="1047" spans="1:23" x14ac:dyDescent="0.2">
      <c r="A1047" s="21">
        <v>39531</v>
      </c>
      <c r="B1047" s="9">
        <v>849</v>
      </c>
      <c r="C1047" s="9">
        <v>388.39</v>
      </c>
      <c r="D1047" s="9">
        <v>341.78320000000002</v>
      </c>
      <c r="E1047" s="9">
        <v>0</v>
      </c>
      <c r="F1047" s="9">
        <v>0</v>
      </c>
      <c r="G1047" s="9">
        <v>0</v>
      </c>
      <c r="I1047" s="9">
        <v>341.78320000000002</v>
      </c>
      <c r="J1047" s="9">
        <v>0</v>
      </c>
      <c r="K1047">
        <f t="shared" si="29"/>
        <v>341.78320000000002</v>
      </c>
      <c r="M1047" s="21">
        <v>39531</v>
      </c>
      <c r="N1047" s="9">
        <v>12</v>
      </c>
      <c r="O1047" s="9">
        <v>6</v>
      </c>
      <c r="P1047" s="9">
        <v>5.28</v>
      </c>
      <c r="Q1047" s="9">
        <v>0</v>
      </c>
      <c r="R1047" s="9">
        <v>0</v>
      </c>
      <c r="S1047" s="9">
        <v>0</v>
      </c>
      <c r="U1047" s="9">
        <v>5.28</v>
      </c>
      <c r="V1047" s="9">
        <v>0</v>
      </c>
      <c r="W1047">
        <f t="shared" si="30"/>
        <v>5.28</v>
      </c>
    </row>
    <row r="1048" spans="1:23" x14ac:dyDescent="0.2">
      <c r="A1048" s="21">
        <v>39532</v>
      </c>
      <c r="B1048" s="6" t="s">
        <v>14</v>
      </c>
      <c r="C1048" s="6" t="s">
        <v>14</v>
      </c>
      <c r="D1048" s="6" t="s">
        <v>14</v>
      </c>
      <c r="E1048" s="6" t="s">
        <v>14</v>
      </c>
      <c r="F1048" s="6" t="s">
        <v>14</v>
      </c>
      <c r="G1048" s="6" t="s">
        <v>14</v>
      </c>
      <c r="I1048" s="6" t="s">
        <v>14</v>
      </c>
      <c r="J1048" s="6" t="s">
        <v>14</v>
      </c>
      <c r="M1048" s="21">
        <v>39532</v>
      </c>
      <c r="N1048" s="6" t="s">
        <v>14</v>
      </c>
      <c r="O1048" s="6" t="s">
        <v>14</v>
      </c>
      <c r="P1048" s="6" t="s">
        <v>14</v>
      </c>
      <c r="Q1048" s="6" t="s">
        <v>14</v>
      </c>
      <c r="R1048" s="6" t="s">
        <v>14</v>
      </c>
      <c r="S1048" s="6" t="s">
        <v>14</v>
      </c>
      <c r="U1048" s="6" t="s">
        <v>14</v>
      </c>
      <c r="V1048" s="6" t="s">
        <v>14</v>
      </c>
    </row>
    <row r="1049" spans="1:23" x14ac:dyDescent="0.2">
      <c r="A1049" s="21">
        <v>39533</v>
      </c>
      <c r="B1049" s="9">
        <v>998</v>
      </c>
      <c r="C1049" s="9">
        <v>442.96</v>
      </c>
      <c r="D1049" s="9">
        <v>389.8048</v>
      </c>
      <c r="E1049" s="9">
        <v>0</v>
      </c>
      <c r="F1049" s="9">
        <v>0</v>
      </c>
      <c r="G1049" s="9">
        <v>0</v>
      </c>
      <c r="I1049" s="9">
        <v>389.8048</v>
      </c>
      <c r="J1049" s="9">
        <v>0</v>
      </c>
      <c r="K1049">
        <f t="shared" si="29"/>
        <v>389.8048</v>
      </c>
      <c r="M1049" s="21">
        <v>39533</v>
      </c>
      <c r="N1049" s="9" t="s">
        <v>14</v>
      </c>
      <c r="O1049" s="9" t="s">
        <v>14</v>
      </c>
      <c r="P1049" s="9" t="s">
        <v>14</v>
      </c>
      <c r="Q1049" s="9" t="s">
        <v>14</v>
      </c>
      <c r="R1049" s="9" t="s">
        <v>14</v>
      </c>
      <c r="S1049" s="9" t="s">
        <v>14</v>
      </c>
      <c r="U1049" s="9" t="s">
        <v>14</v>
      </c>
      <c r="V1049" s="9" t="s">
        <v>14</v>
      </c>
    </row>
    <row r="1050" spans="1:23" x14ac:dyDescent="0.2">
      <c r="A1050" s="21">
        <v>39534</v>
      </c>
      <c r="B1050" s="6">
        <v>9779</v>
      </c>
      <c r="C1050" s="6">
        <v>4497.34</v>
      </c>
      <c r="D1050" s="6">
        <v>3957.6592000000001</v>
      </c>
      <c r="E1050" s="6">
        <v>2109</v>
      </c>
      <c r="F1050" s="6">
        <v>2109</v>
      </c>
      <c r="G1050" s="6">
        <v>1244.31</v>
      </c>
      <c r="I1050" s="6">
        <v>3957.6592000000001</v>
      </c>
      <c r="J1050" s="6">
        <v>1244.31</v>
      </c>
      <c r="K1050">
        <f t="shared" si="29"/>
        <v>5201.9691999999995</v>
      </c>
      <c r="M1050" s="21">
        <v>39534</v>
      </c>
      <c r="N1050" s="6">
        <v>240</v>
      </c>
      <c r="O1050" s="6">
        <v>120</v>
      </c>
      <c r="P1050" s="6">
        <v>105.6</v>
      </c>
      <c r="Q1050" s="6">
        <v>0</v>
      </c>
      <c r="R1050" s="6">
        <v>0</v>
      </c>
      <c r="S1050" s="6">
        <v>0</v>
      </c>
      <c r="U1050" s="6">
        <v>105.6</v>
      </c>
      <c r="V1050" s="6">
        <v>0</v>
      </c>
      <c r="W1050">
        <f t="shared" si="30"/>
        <v>105.6</v>
      </c>
    </row>
    <row r="1051" spans="1:23" x14ac:dyDescent="0.2">
      <c r="A1051" s="21">
        <v>39535</v>
      </c>
      <c r="B1051" s="9">
        <v>1491</v>
      </c>
      <c r="C1051" s="9">
        <v>765.76</v>
      </c>
      <c r="D1051" s="9">
        <v>673.86879999999996</v>
      </c>
      <c r="E1051" s="9">
        <v>100</v>
      </c>
      <c r="F1051" s="9">
        <v>100</v>
      </c>
      <c r="G1051" s="9">
        <v>59</v>
      </c>
      <c r="I1051" s="9">
        <v>673.86879999999996</v>
      </c>
      <c r="J1051" s="9">
        <v>59</v>
      </c>
      <c r="K1051">
        <f t="shared" si="29"/>
        <v>732.86879999999996</v>
      </c>
      <c r="M1051" s="21">
        <v>39535</v>
      </c>
      <c r="N1051" s="9" t="s">
        <v>14</v>
      </c>
      <c r="O1051" s="9" t="s">
        <v>14</v>
      </c>
      <c r="P1051" s="9" t="s">
        <v>14</v>
      </c>
      <c r="Q1051" s="9" t="s">
        <v>14</v>
      </c>
      <c r="R1051" s="9" t="s">
        <v>14</v>
      </c>
      <c r="S1051" s="9" t="s">
        <v>14</v>
      </c>
      <c r="U1051" s="9" t="s">
        <v>14</v>
      </c>
      <c r="V1051" s="9" t="s">
        <v>14</v>
      </c>
    </row>
    <row r="1052" spans="1:23" x14ac:dyDescent="0.2">
      <c r="A1052" s="21">
        <v>39536</v>
      </c>
      <c r="B1052" s="6">
        <v>1319</v>
      </c>
      <c r="C1052" s="6">
        <v>594.34</v>
      </c>
      <c r="D1052" s="6">
        <v>523.01919999999996</v>
      </c>
      <c r="E1052" s="6">
        <v>0</v>
      </c>
      <c r="F1052" s="6">
        <v>0</v>
      </c>
      <c r="G1052" s="6">
        <v>0</v>
      </c>
      <c r="I1052" s="6">
        <v>523.01919999999996</v>
      </c>
      <c r="J1052" s="6">
        <v>0</v>
      </c>
      <c r="K1052">
        <f t="shared" si="29"/>
        <v>523.01919999999996</v>
      </c>
      <c r="M1052" s="21">
        <v>39536</v>
      </c>
      <c r="N1052" s="6">
        <v>55</v>
      </c>
      <c r="O1052" s="6">
        <v>27.5</v>
      </c>
      <c r="P1052" s="6">
        <v>24.2</v>
      </c>
      <c r="Q1052" s="6">
        <v>0</v>
      </c>
      <c r="R1052" s="6">
        <v>0</v>
      </c>
      <c r="S1052" s="6">
        <v>0</v>
      </c>
      <c r="U1052" s="6">
        <v>24.2</v>
      </c>
      <c r="V1052" s="6">
        <v>0</v>
      </c>
      <c r="W1052">
        <f t="shared" si="30"/>
        <v>24.2</v>
      </c>
    </row>
    <row r="1053" spans="1:23" x14ac:dyDescent="0.2">
      <c r="A1053" s="21">
        <v>39537</v>
      </c>
      <c r="B1053" s="9">
        <v>39</v>
      </c>
      <c r="C1053" s="9">
        <v>14.82</v>
      </c>
      <c r="D1053" s="9">
        <v>13.041600000000001</v>
      </c>
      <c r="E1053" s="9">
        <v>0</v>
      </c>
      <c r="F1053" s="9">
        <v>0</v>
      </c>
      <c r="G1053" s="9">
        <v>0</v>
      </c>
      <c r="I1053" s="9">
        <v>13.041600000000001</v>
      </c>
      <c r="J1053" s="9">
        <v>0</v>
      </c>
      <c r="K1053">
        <f t="shared" si="29"/>
        <v>13.041600000000001</v>
      </c>
      <c r="M1053" s="21">
        <v>39537</v>
      </c>
      <c r="N1053" s="9" t="s">
        <v>14</v>
      </c>
      <c r="O1053" s="9" t="s">
        <v>14</v>
      </c>
      <c r="P1053" s="9" t="s">
        <v>14</v>
      </c>
      <c r="Q1053" s="9" t="s">
        <v>14</v>
      </c>
      <c r="U1053" s="9" t="s">
        <v>14</v>
      </c>
    </row>
    <row r="1054" spans="1:23" x14ac:dyDescent="0.2">
      <c r="A1054" s="21">
        <v>39538</v>
      </c>
      <c r="B1054" s="6">
        <v>386</v>
      </c>
      <c r="C1054" s="6">
        <v>146.68</v>
      </c>
      <c r="D1054" s="6">
        <v>129.07839999999999</v>
      </c>
      <c r="E1054" s="6">
        <v>0</v>
      </c>
      <c r="F1054" s="6">
        <v>0</v>
      </c>
      <c r="G1054" s="6">
        <v>0</v>
      </c>
      <c r="I1054" s="6">
        <v>129.07839999999999</v>
      </c>
      <c r="J1054" s="6">
        <v>0</v>
      </c>
      <c r="K1054">
        <f t="shared" si="29"/>
        <v>129.07839999999999</v>
      </c>
      <c r="M1054" s="21">
        <v>39538</v>
      </c>
      <c r="N1054" s="6" t="s">
        <v>14</v>
      </c>
      <c r="O1054" s="6" t="s">
        <v>14</v>
      </c>
      <c r="P1054" s="6" t="s">
        <v>14</v>
      </c>
      <c r="Q1054" s="6" t="s">
        <v>14</v>
      </c>
      <c r="U1054" s="6" t="s">
        <v>14</v>
      </c>
    </row>
    <row r="1055" spans="1:23" x14ac:dyDescent="0.2">
      <c r="A1055" s="21"/>
      <c r="B1055" s="6"/>
      <c r="C1055" s="6"/>
      <c r="D1055" s="6"/>
      <c r="E1055" s="6"/>
      <c r="F1055" s="6"/>
      <c r="G1055" s="6"/>
      <c r="M1055" s="21"/>
      <c r="N1055" s="6"/>
      <c r="O1055" s="6"/>
      <c r="P1055" s="6"/>
      <c r="Q1055" s="6"/>
    </row>
    <row r="1056" spans="1:23" x14ac:dyDescent="0.2">
      <c r="A1056" s="21"/>
      <c r="B1056" s="6"/>
      <c r="C1056" s="6"/>
      <c r="D1056" s="6"/>
      <c r="E1056" s="6"/>
      <c r="F1056" s="6"/>
      <c r="G1056" s="6"/>
      <c r="M1056" s="21"/>
      <c r="N1056" s="6"/>
      <c r="O1056" s="6"/>
      <c r="P1056" s="6"/>
      <c r="Q1056" s="6"/>
    </row>
    <row r="1057" spans="1:23" x14ac:dyDescent="0.2">
      <c r="A1057" s="21"/>
      <c r="B1057" s="6"/>
      <c r="C1057" s="6"/>
      <c r="D1057" s="6"/>
      <c r="E1057" s="6"/>
      <c r="F1057" s="6"/>
      <c r="G1057" s="6"/>
      <c r="M1057" s="21"/>
      <c r="N1057" s="6"/>
      <c r="O1057" s="6"/>
      <c r="P1057" s="6"/>
      <c r="Q1057" s="6"/>
    </row>
    <row r="1058" spans="1:23" x14ac:dyDescent="0.2">
      <c r="A1058" s="26"/>
      <c r="B1058" s="27" t="s">
        <v>16</v>
      </c>
      <c r="C1058" s="28" t="s">
        <v>17</v>
      </c>
      <c r="D1058" s="28" t="s">
        <v>18</v>
      </c>
      <c r="I1058" s="27" t="s">
        <v>16</v>
      </c>
      <c r="J1058" s="28" t="s">
        <v>17</v>
      </c>
      <c r="K1058" s="28" t="s">
        <v>18</v>
      </c>
      <c r="M1058" s="26"/>
      <c r="N1058" s="26" t="s">
        <v>16</v>
      </c>
      <c r="O1058" s="27" t="s">
        <v>17</v>
      </c>
      <c r="P1058" s="28" t="s">
        <v>18</v>
      </c>
      <c r="U1058" s="26" t="s">
        <v>16</v>
      </c>
      <c r="V1058" s="27" t="s">
        <v>17</v>
      </c>
      <c r="W1058" s="28" t="s">
        <v>18</v>
      </c>
    </row>
    <row r="1059" spans="1:23" x14ac:dyDescent="0.2">
      <c r="A1059" s="24">
        <v>40138</v>
      </c>
      <c r="B1059" s="16">
        <v>17.600000000000001</v>
      </c>
      <c r="C1059" s="17">
        <v>0</v>
      </c>
      <c r="D1059" s="18">
        <v>17.600000000000001</v>
      </c>
      <c r="I1059" s="16">
        <v>17.600000000000001</v>
      </c>
      <c r="J1059" s="17">
        <v>0</v>
      </c>
      <c r="K1059" s="18">
        <v>17.600000000000001</v>
      </c>
      <c r="M1059" s="24">
        <v>39874</v>
      </c>
      <c r="N1059" s="16">
        <v>521.4</v>
      </c>
      <c r="O1059" s="17">
        <v>17.7</v>
      </c>
      <c r="P1059" s="18">
        <v>539.1</v>
      </c>
      <c r="U1059" s="16">
        <v>521.4</v>
      </c>
      <c r="V1059" s="17">
        <v>17.7</v>
      </c>
      <c r="W1059" s="18">
        <v>539.1</v>
      </c>
    </row>
    <row r="1060" spans="1:23" x14ac:dyDescent="0.2">
      <c r="A1060" s="25">
        <v>40139</v>
      </c>
      <c r="B1060" s="13">
        <v>48.400000000000006</v>
      </c>
      <c r="C1060" s="11">
        <v>0</v>
      </c>
      <c r="D1060" s="14">
        <v>48.400000000000006</v>
      </c>
      <c r="I1060" s="13">
        <v>48.400000000000006</v>
      </c>
      <c r="J1060" s="11">
        <v>0</v>
      </c>
      <c r="K1060" s="14">
        <v>48.400000000000006</v>
      </c>
      <c r="M1060" s="25">
        <v>39875</v>
      </c>
      <c r="N1060" s="13">
        <v>2204.84</v>
      </c>
      <c r="O1060" s="11">
        <v>0</v>
      </c>
      <c r="P1060" s="14">
        <v>2204.84</v>
      </c>
      <c r="U1060" s="13">
        <v>2204.84</v>
      </c>
      <c r="V1060" s="11">
        <v>0</v>
      </c>
      <c r="W1060" s="14">
        <v>2204.84</v>
      </c>
    </row>
    <row r="1061" spans="1:23" x14ac:dyDescent="0.2">
      <c r="A1061" s="25">
        <v>40144</v>
      </c>
      <c r="B1061" s="13">
        <v>35.200000000000003</v>
      </c>
      <c r="C1061" s="11">
        <v>0</v>
      </c>
      <c r="D1061" s="14">
        <v>35.200000000000003</v>
      </c>
      <c r="I1061" s="13">
        <v>35.200000000000003</v>
      </c>
      <c r="J1061" s="11">
        <v>0</v>
      </c>
      <c r="K1061" s="14">
        <v>35.200000000000003</v>
      </c>
      <c r="M1061" s="25">
        <v>39881</v>
      </c>
      <c r="N1061" s="13">
        <v>95.47999999999999</v>
      </c>
      <c r="O1061" s="11">
        <v>0</v>
      </c>
      <c r="P1061" s="14">
        <v>95.47999999999999</v>
      </c>
      <c r="U1061" s="13">
        <v>95.47999999999999</v>
      </c>
      <c r="V1061" s="11">
        <v>0</v>
      </c>
      <c r="W1061" s="14">
        <v>95.47999999999999</v>
      </c>
    </row>
    <row r="1062" spans="1:23" x14ac:dyDescent="0.2">
      <c r="A1062" s="25">
        <v>40145</v>
      </c>
      <c r="B1062" s="13">
        <v>72.599999999999994</v>
      </c>
      <c r="C1062" s="11">
        <v>0</v>
      </c>
      <c r="D1062" s="14">
        <v>72.599999999999994</v>
      </c>
      <c r="I1062" s="13">
        <v>72.599999999999994</v>
      </c>
      <c r="J1062" s="11">
        <v>0</v>
      </c>
      <c r="K1062" s="14">
        <v>72.599999999999994</v>
      </c>
      <c r="M1062" s="25">
        <v>39885</v>
      </c>
      <c r="N1062" s="13">
        <v>91.783999999999992</v>
      </c>
      <c r="O1062" s="11">
        <v>0</v>
      </c>
      <c r="P1062" s="14">
        <v>91.783999999999992</v>
      </c>
      <c r="U1062" s="13">
        <v>91.783999999999992</v>
      </c>
      <c r="V1062" s="11">
        <v>0</v>
      </c>
      <c r="W1062" s="14">
        <v>91.783999999999992</v>
      </c>
    </row>
    <row r="1063" spans="1:23" x14ac:dyDescent="0.2">
      <c r="A1063" s="25">
        <v>40146</v>
      </c>
      <c r="B1063" s="13">
        <v>35.200000000000003</v>
      </c>
      <c r="C1063" s="11">
        <v>0</v>
      </c>
      <c r="D1063" s="14">
        <v>35.200000000000003</v>
      </c>
      <c r="I1063" s="13">
        <v>35.200000000000003</v>
      </c>
      <c r="J1063" s="11">
        <v>0</v>
      </c>
      <c r="K1063" s="14">
        <v>35.200000000000003</v>
      </c>
      <c r="M1063" s="25">
        <v>39892</v>
      </c>
      <c r="N1063" s="13">
        <v>24.64</v>
      </c>
      <c r="O1063" s="11">
        <v>0</v>
      </c>
      <c r="P1063" s="14">
        <v>24.64</v>
      </c>
      <c r="U1063" s="13">
        <v>24.64</v>
      </c>
      <c r="V1063" s="11">
        <v>0</v>
      </c>
      <c r="W1063" s="14">
        <v>24.64</v>
      </c>
    </row>
    <row r="1064" spans="1:23" x14ac:dyDescent="0.2">
      <c r="A1064" s="25">
        <v>40147</v>
      </c>
      <c r="B1064" s="13">
        <v>66</v>
      </c>
      <c r="C1064" s="11">
        <v>0</v>
      </c>
      <c r="D1064" s="14">
        <v>66</v>
      </c>
      <c r="I1064" s="13">
        <v>66</v>
      </c>
      <c r="J1064" s="11">
        <v>0</v>
      </c>
      <c r="K1064" s="14">
        <v>66</v>
      </c>
      <c r="M1064" s="25">
        <v>40146</v>
      </c>
      <c r="N1064" s="13">
        <v>22</v>
      </c>
      <c r="O1064" s="11">
        <v>0</v>
      </c>
      <c r="P1064" s="14">
        <v>22</v>
      </c>
      <c r="U1064" s="13">
        <v>22</v>
      </c>
      <c r="V1064" s="11">
        <v>0</v>
      </c>
      <c r="W1064" s="14">
        <v>22</v>
      </c>
    </row>
    <row r="1065" spans="1:23" x14ac:dyDescent="0.2">
      <c r="A1065" s="25">
        <v>40179</v>
      </c>
      <c r="B1065" s="13">
        <v>366.08000000000004</v>
      </c>
      <c r="C1065" s="11">
        <v>0</v>
      </c>
      <c r="D1065" s="14">
        <v>366.08000000000004</v>
      </c>
      <c r="I1065" s="13">
        <v>366.08000000000004</v>
      </c>
      <c r="J1065" s="11">
        <v>0</v>
      </c>
      <c r="K1065" s="14">
        <v>366.08000000000004</v>
      </c>
      <c r="M1065" s="25">
        <v>40148</v>
      </c>
      <c r="N1065" s="13">
        <v>15.4</v>
      </c>
      <c r="O1065" s="11">
        <v>0</v>
      </c>
      <c r="P1065" s="14">
        <v>15.4</v>
      </c>
      <c r="U1065" s="13">
        <v>15.4</v>
      </c>
      <c r="V1065" s="11">
        <v>0</v>
      </c>
      <c r="W1065" s="14">
        <v>15.4</v>
      </c>
    </row>
    <row r="1066" spans="1:23" x14ac:dyDescent="0.2">
      <c r="A1066" s="25">
        <v>40180</v>
      </c>
      <c r="B1066" s="13">
        <v>457.50320000000005</v>
      </c>
      <c r="C1066" s="11">
        <v>0</v>
      </c>
      <c r="D1066" s="14">
        <v>457.50320000000005</v>
      </c>
      <c r="I1066" s="13">
        <v>457.50320000000005</v>
      </c>
      <c r="J1066" s="11">
        <v>0</v>
      </c>
      <c r="K1066" s="14">
        <v>457.50320000000005</v>
      </c>
      <c r="M1066" s="25">
        <v>40150</v>
      </c>
      <c r="N1066" s="13">
        <v>464.64</v>
      </c>
      <c r="O1066" s="11">
        <v>50.268000000000001</v>
      </c>
      <c r="P1066" s="14">
        <v>514.90800000000002</v>
      </c>
      <c r="U1066" s="13">
        <v>464.64</v>
      </c>
      <c r="V1066" s="11">
        <v>50.268000000000001</v>
      </c>
      <c r="W1066" s="14">
        <v>514.90800000000002</v>
      </c>
    </row>
    <row r="1067" spans="1:23" x14ac:dyDescent="0.2">
      <c r="A1067" s="25">
        <v>40181</v>
      </c>
      <c r="B1067" s="13">
        <v>1236.4528000000003</v>
      </c>
      <c r="C1067" s="11">
        <v>403.56000000000006</v>
      </c>
      <c r="D1067" s="14">
        <v>1640.0128</v>
      </c>
      <c r="I1067" s="13">
        <v>1236.4528000000003</v>
      </c>
      <c r="J1067" s="11">
        <v>403.56000000000006</v>
      </c>
      <c r="K1067" s="14">
        <v>1640.0128</v>
      </c>
      <c r="M1067" s="25">
        <v>40151</v>
      </c>
      <c r="N1067" s="13">
        <v>282.03999999999996</v>
      </c>
      <c r="O1067" s="11">
        <v>0</v>
      </c>
      <c r="P1067" s="14">
        <v>282.03999999999996</v>
      </c>
      <c r="U1067" s="13">
        <v>282.03999999999996</v>
      </c>
      <c r="V1067" s="11">
        <v>0</v>
      </c>
      <c r="W1067" s="14">
        <v>282.03999999999996</v>
      </c>
    </row>
    <row r="1068" spans="1:23" x14ac:dyDescent="0.2">
      <c r="A1068" s="25">
        <v>40183</v>
      </c>
      <c r="B1068" s="13">
        <v>365.64000000000004</v>
      </c>
      <c r="C1068" s="11">
        <v>0</v>
      </c>
      <c r="D1068" s="14">
        <v>365.64000000000004</v>
      </c>
      <c r="I1068" s="13">
        <v>365.64000000000004</v>
      </c>
      <c r="J1068" s="11">
        <v>0</v>
      </c>
      <c r="K1068" s="14">
        <v>365.64000000000004</v>
      </c>
      <c r="M1068" s="25">
        <v>40154</v>
      </c>
      <c r="N1068" s="13">
        <v>320.98</v>
      </c>
      <c r="O1068" s="11">
        <v>8.85</v>
      </c>
      <c r="P1068" s="14">
        <v>329.83000000000004</v>
      </c>
      <c r="U1068" s="13">
        <v>320.98</v>
      </c>
      <c r="V1068" s="11">
        <v>8.85</v>
      </c>
      <c r="W1068" s="14">
        <v>329.83000000000004</v>
      </c>
    </row>
    <row r="1069" spans="1:23" x14ac:dyDescent="0.2">
      <c r="A1069" s="25">
        <v>40184</v>
      </c>
      <c r="B1069" s="13">
        <v>1060.2504000000001</v>
      </c>
      <c r="C1069" s="11">
        <v>29.5</v>
      </c>
      <c r="D1069" s="14">
        <v>1089.7504000000001</v>
      </c>
      <c r="I1069" s="13">
        <v>1060.2504000000001</v>
      </c>
      <c r="J1069" s="11">
        <v>29.5</v>
      </c>
      <c r="K1069" s="14">
        <v>1089.7504000000001</v>
      </c>
      <c r="M1069" s="25">
        <v>40155</v>
      </c>
      <c r="N1069" s="13">
        <v>1931.1599999999999</v>
      </c>
      <c r="O1069" s="11">
        <v>191.75</v>
      </c>
      <c r="P1069" s="14">
        <v>2122.91</v>
      </c>
      <c r="U1069" s="13">
        <v>1931.1599999999999</v>
      </c>
      <c r="V1069" s="11">
        <v>191.75</v>
      </c>
      <c r="W1069" s="14">
        <v>2122.91</v>
      </c>
    </row>
    <row r="1070" spans="1:23" x14ac:dyDescent="0.2">
      <c r="A1070" s="25">
        <v>40185</v>
      </c>
      <c r="B1070" s="13">
        <v>10948.388000000001</v>
      </c>
      <c r="C1070" s="11">
        <v>3095.73</v>
      </c>
      <c r="D1070" s="14">
        <v>14044.117999999999</v>
      </c>
      <c r="I1070" s="13">
        <v>10948.388000000001</v>
      </c>
      <c r="J1070" s="11">
        <v>3095.73</v>
      </c>
      <c r="K1070" s="14">
        <v>14044.117999999999</v>
      </c>
      <c r="M1070" s="25">
        <v>40156</v>
      </c>
      <c r="N1070" s="13">
        <v>432.08</v>
      </c>
      <c r="O1070" s="11">
        <v>29.5</v>
      </c>
      <c r="P1070" s="14">
        <v>461.58</v>
      </c>
      <c r="U1070" s="13">
        <v>432.08</v>
      </c>
      <c r="V1070" s="11">
        <v>29.5</v>
      </c>
      <c r="W1070" s="14">
        <v>461.58</v>
      </c>
    </row>
    <row r="1071" spans="1:23" x14ac:dyDescent="0.2">
      <c r="A1071" s="25">
        <v>40186</v>
      </c>
      <c r="B1071" s="13">
        <v>2814.8208</v>
      </c>
      <c r="C1071" s="11">
        <v>475.54</v>
      </c>
      <c r="D1071" s="14">
        <v>3290.3607999999999</v>
      </c>
      <c r="I1071" s="13">
        <v>2814.8208</v>
      </c>
      <c r="J1071" s="11">
        <v>475.54</v>
      </c>
      <c r="K1071" s="14">
        <v>3290.3607999999999</v>
      </c>
      <c r="M1071" s="25">
        <v>40157</v>
      </c>
      <c r="N1071" s="13">
        <v>79.2</v>
      </c>
      <c r="O1071" s="11">
        <v>0</v>
      </c>
      <c r="P1071" s="14">
        <v>79.2</v>
      </c>
      <c r="U1071" s="13">
        <v>79.2</v>
      </c>
      <c r="V1071" s="11">
        <v>0</v>
      </c>
      <c r="W1071" s="14">
        <v>79.2</v>
      </c>
    </row>
    <row r="1072" spans="1:23" x14ac:dyDescent="0.2">
      <c r="A1072" s="25">
        <v>40187</v>
      </c>
      <c r="B1072" s="13">
        <v>512.00160000000005</v>
      </c>
      <c r="C1072" s="11">
        <v>48.379999999999995</v>
      </c>
      <c r="D1072" s="14">
        <v>560.38159999999993</v>
      </c>
      <c r="I1072" s="13">
        <v>512.00160000000005</v>
      </c>
      <c r="J1072" s="11">
        <v>48.379999999999995</v>
      </c>
      <c r="K1072" s="14">
        <v>560.38159999999993</v>
      </c>
      <c r="M1072" s="25">
        <v>40159</v>
      </c>
      <c r="N1072" s="13">
        <v>17.600000000000001</v>
      </c>
      <c r="O1072" s="11">
        <v>0</v>
      </c>
      <c r="P1072" s="14">
        <v>17.600000000000001</v>
      </c>
      <c r="U1072" s="13">
        <v>17.600000000000001</v>
      </c>
      <c r="V1072" s="11">
        <v>0</v>
      </c>
      <c r="W1072" s="14">
        <v>17.600000000000001</v>
      </c>
    </row>
    <row r="1073" spans="1:23" x14ac:dyDescent="0.2">
      <c r="A1073" s="25">
        <v>40188</v>
      </c>
      <c r="B1073" s="13">
        <v>668.25440000000003</v>
      </c>
      <c r="C1073" s="11">
        <v>0</v>
      </c>
      <c r="D1073" s="14">
        <v>668.25440000000003</v>
      </c>
      <c r="I1073" s="13">
        <v>668.25440000000003</v>
      </c>
      <c r="J1073" s="11">
        <v>0</v>
      </c>
      <c r="K1073" s="14">
        <v>668.25440000000003</v>
      </c>
      <c r="M1073" s="25">
        <v>40161</v>
      </c>
      <c r="N1073" s="13">
        <v>256.74</v>
      </c>
      <c r="O1073" s="11">
        <v>0</v>
      </c>
      <c r="P1073" s="14">
        <v>256.74</v>
      </c>
      <c r="U1073" s="13">
        <v>256.74</v>
      </c>
      <c r="V1073" s="11">
        <v>0</v>
      </c>
      <c r="W1073" s="14">
        <v>256.74</v>
      </c>
    </row>
    <row r="1074" spans="1:23" x14ac:dyDescent="0.2">
      <c r="A1074" s="25">
        <v>40189</v>
      </c>
      <c r="B1074" s="13">
        <v>1029.1600000000001</v>
      </c>
      <c r="C1074" s="11">
        <v>46.019999999999996</v>
      </c>
      <c r="D1074" s="14">
        <v>1075.18</v>
      </c>
      <c r="I1074" s="13">
        <v>1029.1600000000001</v>
      </c>
      <c r="J1074" s="11">
        <v>46.019999999999996</v>
      </c>
      <c r="K1074" s="14">
        <v>1075.18</v>
      </c>
      <c r="M1074" s="25">
        <v>40162</v>
      </c>
      <c r="N1074" s="13">
        <v>36.519999999999996</v>
      </c>
      <c r="O1074" s="11">
        <v>0</v>
      </c>
      <c r="P1074" s="14">
        <v>36.519999999999996</v>
      </c>
      <c r="U1074" s="13">
        <v>36.519999999999996</v>
      </c>
      <c r="V1074" s="11">
        <v>0</v>
      </c>
      <c r="W1074" s="14">
        <v>36.519999999999996</v>
      </c>
    </row>
    <row r="1075" spans="1:23" x14ac:dyDescent="0.2">
      <c r="A1075" s="25">
        <v>40190</v>
      </c>
      <c r="B1075" s="13">
        <v>187.51920000000001</v>
      </c>
      <c r="C1075" s="11">
        <v>0</v>
      </c>
      <c r="D1075" s="14">
        <v>187.51920000000001</v>
      </c>
      <c r="I1075" s="13">
        <v>187.51920000000001</v>
      </c>
      <c r="J1075" s="11">
        <v>0</v>
      </c>
      <c r="K1075" s="14">
        <v>187.51920000000001</v>
      </c>
      <c r="M1075" s="25">
        <v>40168</v>
      </c>
      <c r="N1075" s="13">
        <v>27.72</v>
      </c>
      <c r="O1075" s="11">
        <v>0</v>
      </c>
      <c r="P1075" s="14">
        <v>27.72</v>
      </c>
      <c r="U1075" s="13">
        <v>27.72</v>
      </c>
      <c r="V1075" s="11">
        <v>0</v>
      </c>
      <c r="W1075" s="14">
        <v>27.72</v>
      </c>
    </row>
    <row r="1076" spans="1:23" x14ac:dyDescent="0.2">
      <c r="A1076" s="25">
        <v>40191</v>
      </c>
      <c r="B1076" s="13">
        <v>276.47840000000002</v>
      </c>
      <c r="C1076" s="11">
        <v>0</v>
      </c>
      <c r="D1076" s="14">
        <v>276.47840000000002</v>
      </c>
      <c r="I1076" s="13">
        <v>276.47840000000002</v>
      </c>
      <c r="J1076" s="11">
        <v>0</v>
      </c>
      <c r="K1076" s="14">
        <v>276.47840000000002</v>
      </c>
      <c r="M1076" s="25">
        <v>40169</v>
      </c>
      <c r="N1076" s="13">
        <v>1068.0999999999999</v>
      </c>
      <c r="O1076" s="11">
        <v>61.95</v>
      </c>
      <c r="P1076" s="14">
        <v>1130.05</v>
      </c>
      <c r="U1076" s="13">
        <v>1068.0999999999999</v>
      </c>
      <c r="V1076" s="11">
        <v>61.95</v>
      </c>
      <c r="W1076" s="14">
        <v>1130.05</v>
      </c>
    </row>
    <row r="1077" spans="1:23" x14ac:dyDescent="0.2">
      <c r="A1077" s="25">
        <v>40192</v>
      </c>
      <c r="B1077" s="13">
        <v>459.84399999999994</v>
      </c>
      <c r="C1077" s="11">
        <v>0</v>
      </c>
      <c r="D1077" s="14">
        <v>459.84399999999994</v>
      </c>
      <c r="I1077" s="13">
        <v>459.84399999999994</v>
      </c>
      <c r="J1077" s="11">
        <v>0</v>
      </c>
      <c r="K1077" s="14">
        <v>459.84399999999994</v>
      </c>
      <c r="M1077" s="25">
        <v>40170</v>
      </c>
      <c r="N1077" s="13">
        <v>1354.76</v>
      </c>
      <c r="O1077" s="11">
        <v>306.8</v>
      </c>
      <c r="P1077" s="14">
        <v>1661.56</v>
      </c>
      <c r="U1077" s="13">
        <v>1354.76</v>
      </c>
      <c r="V1077" s="11">
        <v>306.8</v>
      </c>
      <c r="W1077" s="14">
        <v>1661.56</v>
      </c>
    </row>
    <row r="1078" spans="1:23" x14ac:dyDescent="0.2">
      <c r="A1078" s="25">
        <v>40193</v>
      </c>
      <c r="B1078" s="13">
        <v>984.72</v>
      </c>
      <c r="C1078" s="11">
        <v>27.139999999999997</v>
      </c>
      <c r="D1078" s="14">
        <v>1011.8600000000001</v>
      </c>
      <c r="I1078" s="13">
        <v>984.72</v>
      </c>
      <c r="J1078" s="11">
        <v>27.139999999999997</v>
      </c>
      <c r="K1078" s="14">
        <v>1011.8600000000001</v>
      </c>
      <c r="M1078" s="25">
        <v>40171</v>
      </c>
      <c r="N1078" s="13">
        <v>83.16</v>
      </c>
      <c r="O1078" s="11">
        <v>0</v>
      </c>
      <c r="P1078" s="14">
        <v>83.16</v>
      </c>
      <c r="U1078" s="13">
        <v>83.16</v>
      </c>
      <c r="V1078" s="11">
        <v>0</v>
      </c>
      <c r="W1078" s="14">
        <v>83.16</v>
      </c>
    </row>
    <row r="1079" spans="1:23" x14ac:dyDescent="0.2">
      <c r="A1079" s="25">
        <v>40194</v>
      </c>
      <c r="B1079" s="13">
        <v>293.964</v>
      </c>
      <c r="C1079" s="11">
        <v>0</v>
      </c>
      <c r="D1079" s="14">
        <v>293.964</v>
      </c>
      <c r="I1079" s="13">
        <v>293.964</v>
      </c>
      <c r="J1079" s="11">
        <v>0</v>
      </c>
      <c r="K1079" s="14">
        <v>293.964</v>
      </c>
      <c r="M1079" s="25">
        <v>40173</v>
      </c>
      <c r="N1079" s="13">
        <v>107.58</v>
      </c>
      <c r="O1079" s="11">
        <v>0</v>
      </c>
      <c r="P1079" s="14">
        <v>107.58</v>
      </c>
      <c r="U1079" s="13">
        <v>107.58</v>
      </c>
      <c r="V1079" s="11">
        <v>0</v>
      </c>
      <c r="W1079" s="14">
        <v>107.58</v>
      </c>
    </row>
    <row r="1080" spans="1:23" x14ac:dyDescent="0.2">
      <c r="A1080" s="25">
        <v>40195</v>
      </c>
      <c r="B1080" s="13">
        <v>480.53280000000001</v>
      </c>
      <c r="C1080" s="11">
        <v>221.24999999999997</v>
      </c>
      <c r="D1080" s="14">
        <v>701.78280000000007</v>
      </c>
      <c r="I1080" s="13">
        <v>480.53280000000001</v>
      </c>
      <c r="J1080" s="11">
        <v>221.24999999999997</v>
      </c>
      <c r="K1080" s="14">
        <v>701.78280000000007</v>
      </c>
      <c r="M1080" s="25">
        <v>40174</v>
      </c>
      <c r="N1080" s="13">
        <v>286</v>
      </c>
      <c r="O1080" s="11">
        <v>0</v>
      </c>
      <c r="P1080" s="14">
        <v>286</v>
      </c>
      <c r="U1080" s="13">
        <v>286</v>
      </c>
      <c r="V1080" s="11">
        <v>0</v>
      </c>
      <c r="W1080" s="14">
        <v>286</v>
      </c>
    </row>
    <row r="1081" spans="1:23" x14ac:dyDescent="0.2">
      <c r="A1081" s="25">
        <v>40196</v>
      </c>
      <c r="B1081" s="13">
        <v>850.71360000000004</v>
      </c>
      <c r="C1081" s="11">
        <v>0</v>
      </c>
      <c r="D1081" s="14">
        <v>850.71360000000004</v>
      </c>
      <c r="I1081" s="13">
        <v>850.71360000000004</v>
      </c>
      <c r="J1081" s="11">
        <v>0</v>
      </c>
      <c r="K1081" s="14">
        <v>850.71360000000004</v>
      </c>
      <c r="M1081" s="25">
        <v>40175</v>
      </c>
      <c r="N1081" s="13">
        <v>166.32</v>
      </c>
      <c r="O1081" s="11">
        <v>0</v>
      </c>
      <c r="P1081" s="14">
        <v>166.32</v>
      </c>
      <c r="U1081" s="13">
        <v>166.32</v>
      </c>
      <c r="V1081" s="11">
        <v>0</v>
      </c>
      <c r="W1081" s="14">
        <v>166.32</v>
      </c>
    </row>
    <row r="1082" spans="1:23" x14ac:dyDescent="0.2">
      <c r="A1082" s="25">
        <v>40197</v>
      </c>
      <c r="B1082" s="13">
        <v>468.6352</v>
      </c>
      <c r="C1082" s="11">
        <v>0</v>
      </c>
      <c r="D1082" s="14">
        <v>468.6352</v>
      </c>
      <c r="I1082" s="13">
        <v>468.6352</v>
      </c>
      <c r="J1082" s="11">
        <v>0</v>
      </c>
      <c r="K1082" s="14">
        <v>468.6352</v>
      </c>
      <c r="M1082" s="25">
        <v>40176</v>
      </c>
      <c r="N1082" s="13">
        <v>234.3</v>
      </c>
      <c r="O1082" s="11">
        <v>0</v>
      </c>
      <c r="P1082" s="14">
        <v>234.3</v>
      </c>
      <c r="U1082" s="13">
        <v>234.3</v>
      </c>
      <c r="V1082" s="11">
        <v>0</v>
      </c>
      <c r="W1082" s="14">
        <v>234.3</v>
      </c>
    </row>
    <row r="1083" spans="1:23" x14ac:dyDescent="0.2">
      <c r="A1083" s="25">
        <v>40198</v>
      </c>
      <c r="B1083" s="13">
        <v>55.404800000000002</v>
      </c>
      <c r="C1083" s="11">
        <v>0</v>
      </c>
      <c r="D1083" s="14">
        <v>55.404800000000002</v>
      </c>
      <c r="I1083" s="13">
        <v>55.404800000000002</v>
      </c>
      <c r="J1083" s="11">
        <v>0</v>
      </c>
      <c r="K1083" s="14">
        <v>55.404800000000002</v>
      </c>
      <c r="M1083" s="25">
        <v>40177</v>
      </c>
      <c r="N1083" s="13">
        <v>22</v>
      </c>
      <c r="O1083" s="11">
        <v>0</v>
      </c>
      <c r="P1083" s="14">
        <v>22</v>
      </c>
      <c r="U1083" s="13">
        <v>22</v>
      </c>
      <c r="V1083" s="11">
        <v>0</v>
      </c>
      <c r="W1083" s="14">
        <v>22</v>
      </c>
    </row>
    <row r="1084" spans="1:23" x14ac:dyDescent="0.2">
      <c r="A1084" s="25">
        <v>40199</v>
      </c>
      <c r="B1084" s="13">
        <v>41.36</v>
      </c>
      <c r="C1084" s="11">
        <v>0</v>
      </c>
      <c r="D1084" s="14">
        <v>41.36</v>
      </c>
      <c r="I1084" s="13">
        <v>41.36</v>
      </c>
      <c r="J1084" s="11">
        <v>0</v>
      </c>
      <c r="K1084" s="14">
        <v>41.36</v>
      </c>
      <c r="M1084" s="25">
        <v>40178</v>
      </c>
      <c r="N1084" s="13">
        <v>136.4</v>
      </c>
      <c r="O1084" s="11">
        <v>0</v>
      </c>
      <c r="P1084" s="14">
        <v>136.4</v>
      </c>
      <c r="U1084" s="13">
        <v>136.4</v>
      </c>
      <c r="V1084" s="11">
        <v>0</v>
      </c>
      <c r="W1084" s="14">
        <v>136.4</v>
      </c>
    </row>
    <row r="1085" spans="1:23" x14ac:dyDescent="0.2">
      <c r="A1085" s="25">
        <v>40200</v>
      </c>
      <c r="B1085" s="13">
        <v>688.16000000000008</v>
      </c>
      <c r="C1085" s="11">
        <v>0</v>
      </c>
      <c r="D1085" s="14">
        <v>688.16000000000008</v>
      </c>
      <c r="I1085" s="13">
        <v>688.16000000000008</v>
      </c>
      <c r="J1085" s="11">
        <v>0</v>
      </c>
      <c r="K1085" s="14">
        <v>688.16000000000008</v>
      </c>
      <c r="M1085" s="25">
        <v>40180</v>
      </c>
      <c r="N1085" s="13">
        <v>13.2</v>
      </c>
      <c r="O1085" s="11">
        <v>0</v>
      </c>
      <c r="P1085" s="14">
        <v>13.2</v>
      </c>
      <c r="U1085" s="13">
        <v>13.2</v>
      </c>
      <c r="V1085" s="11">
        <v>0</v>
      </c>
      <c r="W1085" s="14">
        <v>13.2</v>
      </c>
    </row>
    <row r="1086" spans="1:23" x14ac:dyDescent="0.2">
      <c r="A1086" s="25">
        <v>40201</v>
      </c>
      <c r="B1086" s="13">
        <v>68.895200000000003</v>
      </c>
      <c r="C1086" s="11">
        <v>0</v>
      </c>
      <c r="D1086" s="14">
        <v>68.895200000000003</v>
      </c>
      <c r="I1086" s="13">
        <v>68.895200000000003</v>
      </c>
      <c r="J1086" s="11">
        <v>0</v>
      </c>
      <c r="K1086" s="14">
        <v>68.895200000000003</v>
      </c>
      <c r="M1086" s="25">
        <v>40181</v>
      </c>
      <c r="N1086" s="13">
        <v>0</v>
      </c>
      <c r="O1086" s="11">
        <v>29.5</v>
      </c>
      <c r="P1086" s="14">
        <v>29.5</v>
      </c>
      <c r="U1086" s="13">
        <v>0</v>
      </c>
      <c r="V1086" s="11">
        <v>29.5</v>
      </c>
      <c r="W1086" s="14">
        <v>29.5</v>
      </c>
    </row>
    <row r="1087" spans="1:23" x14ac:dyDescent="0.2">
      <c r="A1087" s="25">
        <v>40202</v>
      </c>
      <c r="B1087" s="13">
        <v>55.281600000000005</v>
      </c>
      <c r="C1087" s="11">
        <v>0</v>
      </c>
      <c r="D1087" s="14">
        <v>55.281600000000005</v>
      </c>
      <c r="I1087" s="13">
        <v>55.281600000000005</v>
      </c>
      <c r="J1087" s="11">
        <v>0</v>
      </c>
      <c r="K1087" s="14">
        <v>55.281600000000005</v>
      </c>
      <c r="M1087" s="25">
        <v>40182</v>
      </c>
      <c r="N1087" s="13">
        <v>27.72</v>
      </c>
      <c r="O1087" s="11">
        <v>0</v>
      </c>
      <c r="P1087" s="14">
        <v>27.72</v>
      </c>
      <c r="U1087" s="13">
        <v>27.72</v>
      </c>
      <c r="V1087" s="11">
        <v>0</v>
      </c>
      <c r="W1087" s="14">
        <v>27.72</v>
      </c>
    </row>
    <row r="1088" spans="1:23" x14ac:dyDescent="0.2">
      <c r="A1088" s="25">
        <v>40203</v>
      </c>
      <c r="B1088" s="13">
        <v>1846.5479999999998</v>
      </c>
      <c r="C1088" s="11">
        <v>506.80999999999995</v>
      </c>
      <c r="D1088" s="14">
        <v>2353.3580000000002</v>
      </c>
      <c r="I1088" s="13">
        <v>1846.5479999999998</v>
      </c>
      <c r="J1088" s="11">
        <v>506.80999999999995</v>
      </c>
      <c r="K1088" s="14">
        <v>2353.3580000000002</v>
      </c>
      <c r="M1088" s="25">
        <v>40183</v>
      </c>
      <c r="N1088" s="13">
        <v>26.4</v>
      </c>
      <c r="O1088" s="11">
        <v>0</v>
      </c>
      <c r="P1088" s="14">
        <v>26.4</v>
      </c>
      <c r="U1088" s="13">
        <v>26.4</v>
      </c>
      <c r="V1088" s="11">
        <v>0</v>
      </c>
      <c r="W1088" s="14">
        <v>26.4</v>
      </c>
    </row>
    <row r="1089" spans="1:23" x14ac:dyDescent="0.2">
      <c r="A1089" s="25">
        <v>40204</v>
      </c>
      <c r="B1089" s="13">
        <v>339.11679999999996</v>
      </c>
      <c r="C1089" s="11">
        <v>15.34</v>
      </c>
      <c r="D1089" s="14">
        <v>354.45679999999999</v>
      </c>
      <c r="I1089" s="13">
        <v>339.11679999999996</v>
      </c>
      <c r="J1089" s="11">
        <v>15.34</v>
      </c>
      <c r="K1089" s="14">
        <v>354.45679999999999</v>
      </c>
      <c r="M1089" s="25">
        <v>40185</v>
      </c>
      <c r="N1089" s="13">
        <v>2483.3599999999997</v>
      </c>
      <c r="O1089" s="11">
        <v>351.04999999999995</v>
      </c>
      <c r="P1089" s="14">
        <v>2834.41</v>
      </c>
      <c r="U1089" s="13">
        <v>2483.3599999999997</v>
      </c>
      <c r="V1089" s="11">
        <v>351.04999999999995</v>
      </c>
      <c r="W1089" s="14">
        <v>2834.41</v>
      </c>
    </row>
    <row r="1090" spans="1:23" x14ac:dyDescent="0.2">
      <c r="A1090" s="25">
        <v>40205</v>
      </c>
      <c r="B1090" s="13">
        <v>106.6648</v>
      </c>
      <c r="C1090" s="11">
        <v>0</v>
      </c>
      <c r="D1090" s="14">
        <v>106.6648</v>
      </c>
      <c r="I1090" s="13">
        <v>106.6648</v>
      </c>
      <c r="J1090" s="11">
        <v>0</v>
      </c>
      <c r="K1090" s="14">
        <v>106.6648</v>
      </c>
      <c r="M1090" s="25">
        <v>40186</v>
      </c>
      <c r="N1090" s="13">
        <v>388.08</v>
      </c>
      <c r="O1090" s="11">
        <v>20.65</v>
      </c>
      <c r="P1090" s="14">
        <v>408.72999999999996</v>
      </c>
      <c r="U1090" s="13">
        <v>388.08</v>
      </c>
      <c r="V1090" s="11">
        <v>20.65</v>
      </c>
      <c r="W1090" s="14">
        <v>408.72999999999996</v>
      </c>
    </row>
    <row r="1091" spans="1:23" x14ac:dyDescent="0.2">
      <c r="A1091" s="25">
        <v>40206</v>
      </c>
      <c r="B1091" s="13">
        <v>79.2</v>
      </c>
      <c r="C1091" s="11">
        <v>0</v>
      </c>
      <c r="D1091" s="14">
        <v>79.2</v>
      </c>
      <c r="I1091" s="13">
        <v>79.2</v>
      </c>
      <c r="J1091" s="11">
        <v>0</v>
      </c>
      <c r="K1091" s="14">
        <v>79.2</v>
      </c>
      <c r="M1091" s="25">
        <v>40191</v>
      </c>
      <c r="N1091" s="13">
        <v>8.8000000000000007</v>
      </c>
      <c r="O1091" s="11">
        <v>0</v>
      </c>
      <c r="P1091" s="14">
        <v>8.8000000000000007</v>
      </c>
      <c r="U1091" s="13">
        <v>8.8000000000000007</v>
      </c>
      <c r="V1091" s="11">
        <v>0</v>
      </c>
      <c r="W1091" s="14">
        <v>8.8000000000000007</v>
      </c>
    </row>
    <row r="1092" spans="1:23" x14ac:dyDescent="0.2">
      <c r="A1092" s="25">
        <v>40207</v>
      </c>
      <c r="B1092" s="13">
        <v>125.73439999999999</v>
      </c>
      <c r="C1092" s="11">
        <v>0</v>
      </c>
      <c r="D1092" s="14">
        <v>125.73439999999999</v>
      </c>
      <c r="I1092" s="13">
        <v>125.73439999999999</v>
      </c>
      <c r="J1092" s="11">
        <v>0</v>
      </c>
      <c r="K1092" s="14">
        <v>125.73439999999999</v>
      </c>
      <c r="M1092" s="25">
        <v>40192</v>
      </c>
      <c r="N1092" s="13">
        <v>115.5</v>
      </c>
      <c r="O1092" s="11">
        <v>0</v>
      </c>
      <c r="P1092" s="14">
        <v>115.5</v>
      </c>
      <c r="U1092" s="13">
        <v>115.5</v>
      </c>
      <c r="V1092" s="11">
        <v>0</v>
      </c>
      <c r="W1092" s="14">
        <v>115.5</v>
      </c>
    </row>
    <row r="1093" spans="1:23" x14ac:dyDescent="0.2">
      <c r="A1093" s="25">
        <v>40208</v>
      </c>
      <c r="B1093" s="13">
        <v>2318.1840000000002</v>
      </c>
      <c r="C1093" s="11">
        <v>858.44999999999982</v>
      </c>
      <c r="D1093" s="14">
        <v>3176.634</v>
      </c>
      <c r="I1093" s="13">
        <v>2318.1840000000002</v>
      </c>
      <c r="J1093" s="11">
        <v>858.44999999999982</v>
      </c>
      <c r="K1093" s="14">
        <v>3176.634</v>
      </c>
      <c r="M1093" s="25">
        <v>40193</v>
      </c>
      <c r="N1093" s="13">
        <v>3.96</v>
      </c>
      <c r="O1093" s="11">
        <v>0</v>
      </c>
      <c r="P1093" s="14">
        <v>3.96</v>
      </c>
      <c r="U1093" s="13">
        <v>3.96</v>
      </c>
      <c r="V1093" s="11">
        <v>0</v>
      </c>
      <c r="W1093" s="14">
        <v>3.96</v>
      </c>
    </row>
    <row r="1094" spans="1:23" x14ac:dyDescent="0.2">
      <c r="A1094" s="25">
        <v>40209</v>
      </c>
      <c r="B1094" s="13">
        <v>340.63040000000001</v>
      </c>
      <c r="C1094" s="11">
        <v>0</v>
      </c>
      <c r="D1094" s="14">
        <v>340.63040000000001</v>
      </c>
      <c r="I1094" s="13">
        <v>340.63040000000001</v>
      </c>
      <c r="J1094" s="11">
        <v>0</v>
      </c>
      <c r="K1094" s="14">
        <v>340.63040000000001</v>
      </c>
      <c r="M1094" s="25">
        <v>40196</v>
      </c>
      <c r="N1094" s="13">
        <v>13.86</v>
      </c>
      <c r="O1094" s="11">
        <v>0</v>
      </c>
      <c r="P1094" s="14">
        <v>13.86</v>
      </c>
      <c r="U1094" s="13">
        <v>13.86</v>
      </c>
      <c r="V1094" s="11">
        <v>0</v>
      </c>
      <c r="W1094" s="14">
        <v>13.86</v>
      </c>
    </row>
    <row r="1095" spans="1:23" x14ac:dyDescent="0.2">
      <c r="A1095" s="25">
        <v>40210</v>
      </c>
      <c r="B1095" s="13">
        <v>752.4</v>
      </c>
      <c r="C1095" s="11">
        <v>455.47999999999996</v>
      </c>
      <c r="D1095" s="14">
        <v>1207.8800000000001</v>
      </c>
      <c r="I1095" s="13">
        <v>752.4</v>
      </c>
      <c r="J1095" s="11">
        <v>455.47999999999996</v>
      </c>
      <c r="K1095" s="14">
        <v>1207.8800000000001</v>
      </c>
      <c r="M1095" s="25">
        <v>40197</v>
      </c>
      <c r="N1095" s="13">
        <v>22</v>
      </c>
      <c r="O1095" s="11">
        <v>0</v>
      </c>
      <c r="P1095" s="14">
        <v>22</v>
      </c>
      <c r="U1095" s="13">
        <v>22</v>
      </c>
      <c r="V1095" s="11">
        <v>0</v>
      </c>
      <c r="W1095" s="14">
        <v>22</v>
      </c>
    </row>
    <row r="1096" spans="1:23" x14ac:dyDescent="0.2">
      <c r="A1096" s="25">
        <v>40211</v>
      </c>
      <c r="B1096" s="13">
        <v>5407.9519999999993</v>
      </c>
      <c r="C1096" s="11">
        <v>1487.39</v>
      </c>
      <c r="D1096" s="14">
        <v>6895.3420000000006</v>
      </c>
      <c r="I1096" s="13">
        <v>5407.9519999999993</v>
      </c>
      <c r="J1096" s="11">
        <v>1487.39</v>
      </c>
      <c r="K1096" s="14">
        <v>6895.3420000000006</v>
      </c>
      <c r="M1096" s="25">
        <v>40203</v>
      </c>
      <c r="N1096" s="13">
        <v>55.44</v>
      </c>
      <c r="O1096" s="11">
        <v>0</v>
      </c>
      <c r="P1096" s="14">
        <v>55.44</v>
      </c>
      <c r="U1096" s="13">
        <v>55.44</v>
      </c>
      <c r="V1096" s="11">
        <v>0</v>
      </c>
      <c r="W1096" s="14">
        <v>55.44</v>
      </c>
    </row>
    <row r="1097" spans="1:23" x14ac:dyDescent="0.2">
      <c r="A1097" s="25">
        <v>40212</v>
      </c>
      <c r="B1097" s="13">
        <v>184.90559999999999</v>
      </c>
      <c r="C1097" s="11">
        <v>0</v>
      </c>
      <c r="D1097" s="14">
        <v>184.90559999999999</v>
      </c>
      <c r="I1097" s="13">
        <v>184.90559999999999</v>
      </c>
      <c r="J1097" s="11">
        <v>0</v>
      </c>
      <c r="K1097" s="14">
        <v>184.90559999999999</v>
      </c>
      <c r="M1097" s="25">
        <v>40208</v>
      </c>
      <c r="N1097" s="13">
        <v>22</v>
      </c>
      <c r="O1097" s="11">
        <v>14.75</v>
      </c>
      <c r="P1097" s="14">
        <v>36.75</v>
      </c>
      <c r="U1097" s="13">
        <v>22</v>
      </c>
      <c r="V1097" s="11">
        <v>14.75</v>
      </c>
      <c r="W1097" s="14">
        <v>36.75</v>
      </c>
    </row>
    <row r="1098" spans="1:23" x14ac:dyDescent="0.2">
      <c r="A1098" s="25">
        <v>40213</v>
      </c>
      <c r="B1098" s="13">
        <v>343.94799999999998</v>
      </c>
      <c r="C1098" s="11">
        <v>0</v>
      </c>
      <c r="D1098" s="14">
        <v>343.94799999999998</v>
      </c>
      <c r="I1098" s="13">
        <v>343.94799999999998</v>
      </c>
      <c r="J1098" s="11">
        <v>0</v>
      </c>
      <c r="K1098" s="14">
        <v>343.94799999999998</v>
      </c>
      <c r="M1098" s="25">
        <v>40238</v>
      </c>
      <c r="N1098" s="13">
        <v>4.4000000000000004</v>
      </c>
      <c r="O1098" s="11">
        <v>0</v>
      </c>
      <c r="P1098" s="14">
        <v>4.4000000000000004</v>
      </c>
      <c r="U1098" s="13">
        <v>4.4000000000000004</v>
      </c>
      <c r="V1098" s="11">
        <v>0</v>
      </c>
      <c r="W1098" s="14">
        <v>4.4000000000000004</v>
      </c>
    </row>
    <row r="1099" spans="1:23" x14ac:dyDescent="0.2">
      <c r="A1099" s="25">
        <v>40214</v>
      </c>
      <c r="B1099" s="13">
        <v>132.572</v>
      </c>
      <c r="C1099" s="11">
        <v>0</v>
      </c>
      <c r="D1099" s="14">
        <v>132.572</v>
      </c>
      <c r="I1099" s="13">
        <v>132.572</v>
      </c>
      <c r="J1099" s="11">
        <v>0</v>
      </c>
      <c r="K1099" s="14">
        <v>132.572</v>
      </c>
      <c r="M1099" s="25">
        <v>40240</v>
      </c>
      <c r="N1099" s="13">
        <v>57.2</v>
      </c>
      <c r="O1099" s="11">
        <v>0</v>
      </c>
      <c r="P1099" s="14">
        <v>57.2</v>
      </c>
      <c r="U1099" s="13">
        <v>57.2</v>
      </c>
      <c r="V1099" s="11">
        <v>0</v>
      </c>
      <c r="W1099" s="14">
        <v>57.2</v>
      </c>
    </row>
    <row r="1100" spans="1:23" x14ac:dyDescent="0.2">
      <c r="A1100" s="25">
        <v>40215</v>
      </c>
      <c r="B1100" s="13">
        <v>37.6464</v>
      </c>
      <c r="C1100" s="11">
        <v>0</v>
      </c>
      <c r="D1100" s="14">
        <v>37.6464</v>
      </c>
      <c r="I1100" s="13">
        <v>37.6464</v>
      </c>
      <c r="J1100" s="11">
        <v>0</v>
      </c>
      <c r="K1100" s="14">
        <v>37.6464</v>
      </c>
      <c r="M1100" s="25">
        <v>40242</v>
      </c>
      <c r="N1100" s="13">
        <v>21.56</v>
      </c>
      <c r="O1100" s="11">
        <v>0</v>
      </c>
      <c r="P1100" s="14">
        <v>21.56</v>
      </c>
      <c r="U1100" s="13">
        <v>21.56</v>
      </c>
      <c r="V1100" s="11">
        <v>0</v>
      </c>
      <c r="W1100" s="14">
        <v>21.56</v>
      </c>
    </row>
    <row r="1101" spans="1:23" x14ac:dyDescent="0.2">
      <c r="A1101" s="25">
        <v>40216</v>
      </c>
      <c r="B1101" s="13">
        <v>112.2968</v>
      </c>
      <c r="C1101" s="11">
        <v>0</v>
      </c>
      <c r="D1101" s="14">
        <v>112.2968</v>
      </c>
      <c r="I1101" s="13">
        <v>112.2968</v>
      </c>
      <c r="J1101" s="11">
        <v>0</v>
      </c>
      <c r="K1101" s="14">
        <v>112.2968</v>
      </c>
      <c r="M1101" s="25">
        <v>40243</v>
      </c>
      <c r="N1101" s="13">
        <v>11</v>
      </c>
      <c r="O1101" s="11">
        <v>0</v>
      </c>
      <c r="P1101" s="14">
        <v>11</v>
      </c>
      <c r="U1101" s="13">
        <v>11</v>
      </c>
      <c r="V1101" s="11">
        <v>0</v>
      </c>
      <c r="W1101" s="14">
        <v>11</v>
      </c>
    </row>
    <row r="1102" spans="1:23" x14ac:dyDescent="0.2">
      <c r="A1102" s="25">
        <v>40217</v>
      </c>
      <c r="B1102" s="13">
        <v>3497.5248000000001</v>
      </c>
      <c r="C1102" s="11">
        <v>1119.23</v>
      </c>
      <c r="D1102" s="14">
        <v>4616.7548000000006</v>
      </c>
      <c r="I1102" s="13">
        <v>3497.5248000000001</v>
      </c>
      <c r="J1102" s="11">
        <v>1119.23</v>
      </c>
      <c r="K1102" s="14">
        <v>4616.7548000000006</v>
      </c>
      <c r="M1102" s="25">
        <v>40247</v>
      </c>
      <c r="N1102" s="13">
        <v>4.4000000000000004</v>
      </c>
      <c r="O1102" s="11">
        <v>0</v>
      </c>
      <c r="P1102" s="14">
        <v>4.4000000000000004</v>
      </c>
      <c r="U1102" s="13">
        <v>4.4000000000000004</v>
      </c>
      <c r="V1102" s="11">
        <v>0</v>
      </c>
      <c r="W1102" s="14">
        <v>4.4000000000000004</v>
      </c>
    </row>
    <row r="1103" spans="1:23" x14ac:dyDescent="0.2">
      <c r="A1103" s="25">
        <v>40218</v>
      </c>
      <c r="B1103" s="13">
        <v>8879.6840000000011</v>
      </c>
      <c r="C1103" s="11">
        <v>2651.4599999999996</v>
      </c>
      <c r="D1103" s="14">
        <v>11531.144</v>
      </c>
      <c r="I1103" s="13">
        <v>8879.6840000000011</v>
      </c>
      <c r="J1103" s="11">
        <v>2651.4599999999996</v>
      </c>
      <c r="K1103" s="14">
        <v>11531.144</v>
      </c>
      <c r="M1103" s="25">
        <v>40257</v>
      </c>
      <c r="N1103" s="13">
        <v>88</v>
      </c>
      <c r="O1103" s="11">
        <v>44.25</v>
      </c>
      <c r="P1103" s="14">
        <v>132.25</v>
      </c>
      <c r="U1103" s="13">
        <v>88</v>
      </c>
      <c r="V1103" s="11">
        <v>44.25</v>
      </c>
      <c r="W1103" s="14">
        <v>132.25</v>
      </c>
    </row>
    <row r="1104" spans="1:23" x14ac:dyDescent="0.2">
      <c r="A1104" s="25">
        <v>40219</v>
      </c>
      <c r="B1104" s="13">
        <v>1618.0559999999998</v>
      </c>
      <c r="C1104" s="11">
        <v>120.94999999999999</v>
      </c>
      <c r="D1104" s="14">
        <v>1739.0059999999999</v>
      </c>
      <c r="I1104" s="13">
        <v>1618.0559999999998</v>
      </c>
      <c r="J1104" s="11">
        <v>120.94999999999999</v>
      </c>
      <c r="K1104" s="14">
        <v>1739.0059999999999</v>
      </c>
      <c r="M1104" s="25">
        <v>40259</v>
      </c>
      <c r="N1104" s="13">
        <v>2.2000000000000002</v>
      </c>
      <c r="O1104" s="11">
        <v>0</v>
      </c>
      <c r="P1104" s="14">
        <v>2.2000000000000002</v>
      </c>
      <c r="U1104" s="13">
        <v>2.2000000000000002</v>
      </c>
      <c r="V1104" s="11">
        <v>0</v>
      </c>
      <c r="W1104" s="14">
        <v>2.2000000000000002</v>
      </c>
    </row>
    <row r="1105" spans="1:23" x14ac:dyDescent="0.2">
      <c r="A1105" s="25">
        <v>40220</v>
      </c>
      <c r="B1105" s="13">
        <v>1017.7728000000001</v>
      </c>
      <c r="C1105" s="11">
        <v>0</v>
      </c>
      <c r="D1105" s="14">
        <v>1017.7728000000001</v>
      </c>
      <c r="I1105" s="13">
        <v>1017.7728000000001</v>
      </c>
      <c r="J1105" s="11">
        <v>0</v>
      </c>
      <c r="K1105" s="14">
        <v>1017.7728000000001</v>
      </c>
      <c r="M1105" s="25">
        <v>40260</v>
      </c>
      <c r="N1105" s="13">
        <v>15.4</v>
      </c>
      <c r="O1105" s="11">
        <v>0</v>
      </c>
      <c r="P1105" s="14">
        <v>15.4</v>
      </c>
      <c r="U1105" s="13">
        <v>15.4</v>
      </c>
      <c r="V1105" s="11">
        <v>0</v>
      </c>
      <c r="W1105" s="14">
        <v>15.4</v>
      </c>
    </row>
    <row r="1106" spans="1:23" x14ac:dyDescent="0.2">
      <c r="A1106" s="25">
        <v>40221</v>
      </c>
      <c r="B1106" s="13">
        <v>631.62880000000007</v>
      </c>
      <c r="C1106" s="11">
        <v>118</v>
      </c>
      <c r="D1106" s="14">
        <v>749.62880000000007</v>
      </c>
      <c r="I1106" s="13">
        <v>631.62880000000007</v>
      </c>
      <c r="J1106" s="11">
        <v>118</v>
      </c>
      <c r="K1106" s="14">
        <v>749.62880000000007</v>
      </c>
      <c r="M1106" s="25">
        <v>40266</v>
      </c>
      <c r="N1106" s="13">
        <v>33</v>
      </c>
      <c r="O1106" s="11">
        <v>0</v>
      </c>
      <c r="P1106" s="14">
        <v>33</v>
      </c>
      <c r="U1106" s="13">
        <v>33</v>
      </c>
      <c r="V1106" s="11">
        <v>0</v>
      </c>
      <c r="W1106" s="14">
        <v>33</v>
      </c>
    </row>
    <row r="1107" spans="1:23" x14ac:dyDescent="0.2">
      <c r="A1107" s="25">
        <v>40222</v>
      </c>
      <c r="B1107" s="13">
        <v>274.12</v>
      </c>
      <c r="C1107" s="11">
        <v>0</v>
      </c>
      <c r="D1107" s="14">
        <v>274.12</v>
      </c>
      <c r="I1107" s="13">
        <v>274.12</v>
      </c>
      <c r="J1107" s="11">
        <v>0</v>
      </c>
      <c r="K1107" s="14">
        <v>274.12</v>
      </c>
      <c r="M1107" s="25">
        <v>40267</v>
      </c>
      <c r="N1107" s="13">
        <v>46.2</v>
      </c>
      <c r="O1107" s="11">
        <v>0</v>
      </c>
      <c r="P1107" s="14">
        <v>46.2</v>
      </c>
      <c r="U1107" s="13">
        <v>46.2</v>
      </c>
      <c r="V1107" s="11">
        <v>0</v>
      </c>
      <c r="W1107" s="14">
        <v>46.2</v>
      </c>
    </row>
    <row r="1108" spans="1:23" x14ac:dyDescent="0.2">
      <c r="A1108" s="25">
        <v>40223</v>
      </c>
      <c r="B1108" s="13">
        <v>145.57840000000002</v>
      </c>
      <c r="C1108" s="11">
        <v>0</v>
      </c>
      <c r="D1108" s="14">
        <v>145.57840000000002</v>
      </c>
      <c r="I1108" s="13">
        <v>145.57840000000002</v>
      </c>
      <c r="J1108" s="11">
        <v>0</v>
      </c>
      <c r="K1108" s="14">
        <v>145.57840000000002</v>
      </c>
      <c r="M1108" s="25">
        <v>40497</v>
      </c>
      <c r="N1108" s="13">
        <v>3.08</v>
      </c>
      <c r="O1108" s="11">
        <v>0</v>
      </c>
      <c r="P1108" s="14">
        <v>3.08</v>
      </c>
      <c r="R1108" s="10"/>
      <c r="S1108" s="11"/>
      <c r="T1108" s="11"/>
      <c r="U1108" s="13">
        <v>3.08</v>
      </c>
      <c r="V1108" s="11">
        <v>0</v>
      </c>
      <c r="W1108" s="14">
        <v>3.08</v>
      </c>
    </row>
    <row r="1109" spans="1:23" x14ac:dyDescent="0.2">
      <c r="A1109" s="25">
        <v>40224</v>
      </c>
      <c r="B1109" s="13">
        <v>3755.9632000000001</v>
      </c>
      <c r="C1109" s="11">
        <v>1026.01</v>
      </c>
      <c r="D1109" s="14">
        <v>4781.9731999999995</v>
      </c>
      <c r="I1109" s="13">
        <v>3755.9632000000001</v>
      </c>
      <c r="J1109" s="11">
        <v>1026.01</v>
      </c>
      <c r="K1109" s="14">
        <v>4781.9731999999995</v>
      </c>
      <c r="M1109" s="25">
        <v>40500</v>
      </c>
      <c r="N1109" s="13">
        <v>49.72</v>
      </c>
      <c r="O1109" s="11">
        <v>0</v>
      </c>
      <c r="P1109" s="14">
        <v>49.72</v>
      </c>
      <c r="R1109" s="10"/>
      <c r="S1109" s="11"/>
      <c r="T1109" s="11"/>
      <c r="U1109" s="13">
        <v>49.72</v>
      </c>
      <c r="V1109" s="11">
        <v>0</v>
      </c>
      <c r="W1109" s="14">
        <v>49.72</v>
      </c>
    </row>
    <row r="1110" spans="1:23" x14ac:dyDescent="0.2">
      <c r="A1110" s="25">
        <v>40225</v>
      </c>
      <c r="B1110" s="13">
        <v>1198.6920000000002</v>
      </c>
      <c r="C1110" s="11">
        <v>0</v>
      </c>
      <c r="D1110" s="14">
        <v>1198.6920000000002</v>
      </c>
      <c r="I1110" s="13">
        <v>1198.6920000000002</v>
      </c>
      <c r="J1110" s="11">
        <v>0</v>
      </c>
      <c r="K1110" s="14">
        <v>1198.6920000000002</v>
      </c>
      <c r="M1110" s="25">
        <v>40513</v>
      </c>
      <c r="N1110" s="13">
        <v>35.200000000000003</v>
      </c>
      <c r="O1110" s="11">
        <v>0</v>
      </c>
      <c r="P1110" s="14">
        <v>35.200000000000003</v>
      </c>
      <c r="R1110" s="10"/>
      <c r="S1110" s="11"/>
      <c r="T1110" s="11"/>
      <c r="U1110" s="13">
        <v>35.200000000000003</v>
      </c>
      <c r="V1110" s="11">
        <v>0</v>
      </c>
      <c r="W1110" s="14">
        <v>35.200000000000003</v>
      </c>
    </row>
    <row r="1111" spans="1:23" x14ac:dyDescent="0.2">
      <c r="A1111" s="25">
        <v>40226</v>
      </c>
      <c r="B1111" s="13">
        <v>329.428</v>
      </c>
      <c r="C1111" s="11">
        <v>165.2</v>
      </c>
      <c r="D1111" s="14">
        <v>494.62799999999999</v>
      </c>
      <c r="I1111" s="13">
        <v>329.428</v>
      </c>
      <c r="J1111" s="11">
        <v>165.2</v>
      </c>
      <c r="K1111" s="14">
        <v>494.62799999999999</v>
      </c>
      <c r="M1111" s="25">
        <v>40515</v>
      </c>
      <c r="N1111" s="13">
        <v>33</v>
      </c>
      <c r="O1111" s="11">
        <v>0</v>
      </c>
      <c r="P1111" s="14">
        <v>33</v>
      </c>
      <c r="R1111" s="10"/>
      <c r="S1111" s="11"/>
      <c r="T1111" s="11"/>
      <c r="U1111" s="13">
        <v>33</v>
      </c>
      <c r="V1111" s="11">
        <v>0</v>
      </c>
      <c r="W1111" s="14">
        <v>33</v>
      </c>
    </row>
    <row r="1112" spans="1:23" x14ac:dyDescent="0.2">
      <c r="A1112" s="25">
        <v>40227</v>
      </c>
      <c r="B1112" s="13">
        <v>89.671999999999997</v>
      </c>
      <c r="C1112" s="11">
        <v>0</v>
      </c>
      <c r="D1112" s="14">
        <v>89.671999999999997</v>
      </c>
      <c r="I1112" s="13">
        <v>89.671999999999997</v>
      </c>
      <c r="J1112" s="11">
        <v>0</v>
      </c>
      <c r="K1112" s="14">
        <v>89.671999999999997</v>
      </c>
      <c r="M1112" s="25">
        <v>40516</v>
      </c>
      <c r="N1112" s="13">
        <v>404.8</v>
      </c>
      <c r="O1112" s="11">
        <v>56.05</v>
      </c>
      <c r="P1112" s="14">
        <v>460.85</v>
      </c>
      <c r="R1112" s="10"/>
      <c r="S1112" s="11"/>
      <c r="T1112" s="11"/>
      <c r="U1112" s="13">
        <v>404.8</v>
      </c>
      <c r="V1112" s="11">
        <v>56.05</v>
      </c>
      <c r="W1112" s="14">
        <v>460.85</v>
      </c>
    </row>
    <row r="1113" spans="1:23" x14ac:dyDescent="0.2">
      <c r="A1113" s="25">
        <v>40228</v>
      </c>
      <c r="B1113" s="13">
        <v>8.8000000000000007</v>
      </c>
      <c r="C1113" s="11">
        <v>0</v>
      </c>
      <c r="D1113" s="14">
        <v>8.8000000000000007</v>
      </c>
      <c r="I1113" s="13">
        <v>8.8000000000000007</v>
      </c>
      <c r="J1113" s="11">
        <v>0</v>
      </c>
      <c r="K1113" s="14">
        <v>8.8000000000000007</v>
      </c>
      <c r="M1113" s="25">
        <v>40521</v>
      </c>
      <c r="N1113" s="13">
        <v>387.2</v>
      </c>
      <c r="O1113" s="11">
        <v>0</v>
      </c>
      <c r="P1113" s="14">
        <v>387.2</v>
      </c>
      <c r="R1113" s="10"/>
      <c r="S1113" s="11"/>
      <c r="T1113" s="11"/>
      <c r="U1113" s="13">
        <v>387.2</v>
      </c>
      <c r="V1113" s="11">
        <v>0</v>
      </c>
      <c r="W1113" s="14">
        <v>387.2</v>
      </c>
    </row>
    <row r="1114" spans="1:23" x14ac:dyDescent="0.2">
      <c r="A1114" s="25">
        <v>40229</v>
      </c>
      <c r="B1114" s="13">
        <v>1771.0000000000002</v>
      </c>
      <c r="C1114" s="11">
        <v>601.20999999999992</v>
      </c>
      <c r="D1114" s="14">
        <v>2372.21</v>
      </c>
      <c r="I1114" s="13">
        <v>1771.0000000000002</v>
      </c>
      <c r="J1114" s="11">
        <v>601.20999999999992</v>
      </c>
      <c r="K1114" s="14">
        <v>2372.21</v>
      </c>
      <c r="M1114" s="25">
        <v>40523</v>
      </c>
      <c r="N1114" s="13">
        <v>13.2</v>
      </c>
      <c r="O1114" s="11">
        <v>0</v>
      </c>
      <c r="P1114" s="14">
        <v>13.2</v>
      </c>
      <c r="R1114" s="10"/>
      <c r="S1114" s="11"/>
      <c r="T1114" s="11"/>
      <c r="U1114" s="13">
        <v>13.2</v>
      </c>
      <c r="V1114" s="11">
        <v>0</v>
      </c>
      <c r="W1114" s="14">
        <v>13.2</v>
      </c>
    </row>
    <row r="1115" spans="1:23" x14ac:dyDescent="0.2">
      <c r="A1115" s="25">
        <v>40230</v>
      </c>
      <c r="B1115" s="13">
        <v>506.58960000000002</v>
      </c>
      <c r="C1115" s="11">
        <v>63.72</v>
      </c>
      <c r="D1115" s="14">
        <v>570.30960000000005</v>
      </c>
      <c r="I1115" s="13">
        <v>506.58960000000002</v>
      </c>
      <c r="J1115" s="11">
        <v>63.72</v>
      </c>
      <c r="K1115" s="14">
        <v>570.30960000000005</v>
      </c>
      <c r="M1115" s="25">
        <v>40524</v>
      </c>
      <c r="N1115" s="13">
        <v>154</v>
      </c>
      <c r="O1115" s="11">
        <v>29.5</v>
      </c>
      <c r="P1115" s="14">
        <v>183.5</v>
      </c>
      <c r="R1115" s="10"/>
      <c r="S1115" s="11"/>
      <c r="T1115" s="11"/>
      <c r="U1115" s="13">
        <v>154</v>
      </c>
      <c r="V1115" s="11">
        <v>29.5</v>
      </c>
      <c r="W1115" s="14">
        <v>183.5</v>
      </c>
    </row>
    <row r="1116" spans="1:23" x14ac:dyDescent="0.2">
      <c r="A1116" s="25">
        <v>40231</v>
      </c>
      <c r="B1116" s="13">
        <v>7681.467200000001</v>
      </c>
      <c r="C1116" s="11">
        <v>1390.04</v>
      </c>
      <c r="D1116" s="14">
        <v>9071.5072</v>
      </c>
      <c r="I1116" s="13">
        <v>7681.467200000001</v>
      </c>
      <c r="J1116" s="11">
        <v>1390.04</v>
      </c>
      <c r="K1116" s="14">
        <v>9071.5072</v>
      </c>
      <c r="M1116" s="25">
        <v>40525</v>
      </c>
      <c r="N1116" s="13">
        <v>8.8000000000000007</v>
      </c>
      <c r="O1116" s="11">
        <v>0</v>
      </c>
      <c r="P1116" s="14">
        <v>8.8000000000000007</v>
      </c>
      <c r="R1116" s="10"/>
      <c r="S1116" s="11"/>
      <c r="T1116" s="11"/>
      <c r="U1116" s="13">
        <v>8.8000000000000007</v>
      </c>
      <c r="V1116" s="11">
        <v>0</v>
      </c>
      <c r="W1116" s="14">
        <v>8.8000000000000007</v>
      </c>
    </row>
    <row r="1117" spans="1:23" x14ac:dyDescent="0.2">
      <c r="A1117" s="25">
        <v>40232</v>
      </c>
      <c r="B1117" s="13">
        <v>692.45439999999985</v>
      </c>
      <c r="C1117" s="11">
        <v>201.77999999999997</v>
      </c>
      <c r="D1117" s="14">
        <v>894.23439999999994</v>
      </c>
      <c r="I1117" s="13">
        <v>692.45439999999985</v>
      </c>
      <c r="J1117" s="11">
        <v>201.77999999999997</v>
      </c>
      <c r="K1117" s="14">
        <v>894.23439999999994</v>
      </c>
      <c r="M1117" s="25">
        <v>40526</v>
      </c>
      <c r="N1117" s="13">
        <v>30.8</v>
      </c>
      <c r="O1117" s="11">
        <v>0</v>
      </c>
      <c r="P1117" s="14">
        <v>30.8</v>
      </c>
      <c r="R1117" s="10"/>
      <c r="S1117" s="11"/>
      <c r="T1117" s="11"/>
      <c r="U1117" s="13">
        <v>30.8</v>
      </c>
      <c r="V1117" s="11">
        <v>0</v>
      </c>
      <c r="W1117" s="14">
        <v>30.8</v>
      </c>
    </row>
    <row r="1118" spans="1:23" x14ac:dyDescent="0.2">
      <c r="A1118" s="25">
        <v>40233</v>
      </c>
      <c r="B1118" s="13">
        <v>6341.9312</v>
      </c>
      <c r="C1118" s="11">
        <v>1731.06</v>
      </c>
      <c r="D1118" s="14">
        <v>8072.9911999999995</v>
      </c>
      <c r="I1118" s="13">
        <v>6341.9312</v>
      </c>
      <c r="J1118" s="11">
        <v>1731.06</v>
      </c>
      <c r="K1118" s="14">
        <v>8072.9911999999995</v>
      </c>
      <c r="M1118" s="25">
        <v>40527</v>
      </c>
      <c r="N1118" s="13">
        <v>81.400000000000006</v>
      </c>
      <c r="O1118" s="11">
        <v>0</v>
      </c>
      <c r="P1118" s="14">
        <v>81.400000000000006</v>
      </c>
      <c r="R1118" s="10"/>
      <c r="S1118" s="11"/>
      <c r="T1118" s="11"/>
      <c r="U1118" s="13">
        <v>81.400000000000006</v>
      </c>
      <c r="V1118" s="11">
        <v>0</v>
      </c>
      <c r="W1118" s="14">
        <v>81.400000000000006</v>
      </c>
    </row>
    <row r="1119" spans="1:23" x14ac:dyDescent="0.2">
      <c r="A1119" s="25">
        <v>40234</v>
      </c>
      <c r="B1119" s="13">
        <v>534.75839999999994</v>
      </c>
      <c r="C1119" s="11">
        <v>59</v>
      </c>
      <c r="D1119" s="14">
        <v>593.75839999999994</v>
      </c>
      <c r="I1119" s="13">
        <v>534.75839999999994</v>
      </c>
      <c r="J1119" s="11">
        <v>59</v>
      </c>
      <c r="K1119" s="14">
        <v>593.75839999999994</v>
      </c>
      <c r="M1119" s="25">
        <v>40528</v>
      </c>
      <c r="N1119" s="13">
        <v>66</v>
      </c>
      <c r="O1119" s="11">
        <v>0</v>
      </c>
      <c r="P1119" s="14">
        <v>66</v>
      </c>
      <c r="R1119" s="10"/>
      <c r="S1119" s="11"/>
      <c r="T1119" s="11"/>
      <c r="U1119" s="13">
        <v>66</v>
      </c>
      <c r="V1119" s="11">
        <v>0</v>
      </c>
      <c r="W1119" s="14">
        <v>66</v>
      </c>
    </row>
    <row r="1120" spans="1:23" x14ac:dyDescent="0.2">
      <c r="A1120" s="25">
        <v>40235</v>
      </c>
      <c r="B1120" s="13">
        <v>398.32319999999999</v>
      </c>
      <c r="C1120" s="11">
        <v>47.79</v>
      </c>
      <c r="D1120" s="14">
        <v>446.11319999999995</v>
      </c>
      <c r="I1120" s="13">
        <v>398.32319999999999</v>
      </c>
      <c r="J1120" s="11">
        <v>47.79</v>
      </c>
      <c r="K1120" s="14">
        <v>446.11319999999995</v>
      </c>
      <c r="M1120" s="25">
        <v>40530</v>
      </c>
      <c r="N1120" s="13">
        <v>94.6</v>
      </c>
      <c r="O1120" s="11">
        <v>0</v>
      </c>
      <c r="P1120" s="14">
        <v>94.6</v>
      </c>
      <c r="R1120" s="10"/>
      <c r="S1120" s="11"/>
      <c r="T1120" s="11"/>
      <c r="U1120" s="13">
        <v>94.6</v>
      </c>
      <c r="V1120" s="11">
        <v>0</v>
      </c>
      <c r="W1120" s="14">
        <v>94.6</v>
      </c>
    </row>
    <row r="1121" spans="1:23" x14ac:dyDescent="0.2">
      <c r="A1121" s="25">
        <v>40236</v>
      </c>
      <c r="B1121" s="13">
        <v>1191.3880000000001</v>
      </c>
      <c r="C1121" s="11">
        <v>0</v>
      </c>
      <c r="D1121" s="14">
        <v>1191.3880000000001</v>
      </c>
      <c r="I1121" s="13">
        <v>1191.3880000000001</v>
      </c>
      <c r="J1121" s="11">
        <v>0</v>
      </c>
      <c r="K1121" s="14">
        <v>1191.3880000000001</v>
      </c>
      <c r="M1121" s="25">
        <v>40532</v>
      </c>
      <c r="N1121" s="13">
        <v>411.4</v>
      </c>
      <c r="O1121" s="11">
        <v>53.099999999999994</v>
      </c>
      <c r="P1121" s="14">
        <v>464.5</v>
      </c>
      <c r="R1121" s="10"/>
      <c r="S1121" s="11"/>
      <c r="T1121" s="11"/>
      <c r="U1121" s="13">
        <v>411.4</v>
      </c>
      <c r="V1121" s="11">
        <v>53.099999999999994</v>
      </c>
      <c r="W1121" s="14">
        <v>464.5</v>
      </c>
    </row>
    <row r="1122" spans="1:23" x14ac:dyDescent="0.2">
      <c r="A1122" s="25">
        <v>40237</v>
      </c>
      <c r="B1122" s="13">
        <v>1164.0816</v>
      </c>
      <c r="C1122" s="11">
        <v>366.39</v>
      </c>
      <c r="D1122" s="14">
        <v>1530.4716000000001</v>
      </c>
      <c r="I1122" s="13">
        <v>1164.0816</v>
      </c>
      <c r="J1122" s="11">
        <v>366.39</v>
      </c>
      <c r="K1122" s="14">
        <v>1530.4716000000001</v>
      </c>
      <c r="M1122" s="25">
        <v>40533</v>
      </c>
      <c r="N1122" s="13">
        <v>281.60000000000002</v>
      </c>
      <c r="O1122" s="11">
        <v>44.25</v>
      </c>
      <c r="P1122" s="14">
        <v>325.85000000000002</v>
      </c>
      <c r="R1122" s="10"/>
      <c r="S1122" s="11"/>
      <c r="T1122" s="11"/>
      <c r="U1122" s="13">
        <v>281.60000000000002</v>
      </c>
      <c r="V1122" s="11">
        <v>44.25</v>
      </c>
      <c r="W1122" s="14">
        <v>325.85000000000002</v>
      </c>
    </row>
    <row r="1123" spans="1:23" x14ac:dyDescent="0.2">
      <c r="A1123" s="25">
        <v>40238</v>
      </c>
      <c r="B1123" s="13">
        <v>516.79759999999999</v>
      </c>
      <c r="C1123" s="11">
        <v>0</v>
      </c>
      <c r="D1123" s="14">
        <v>516.79759999999999</v>
      </c>
      <c r="I1123" s="13">
        <v>516.79759999999999</v>
      </c>
      <c r="J1123" s="11">
        <v>0</v>
      </c>
      <c r="K1123" s="14">
        <v>516.79759999999999</v>
      </c>
      <c r="M1123" s="25">
        <v>40534</v>
      </c>
      <c r="N1123" s="13">
        <v>255.2</v>
      </c>
      <c r="O1123" s="11">
        <v>0</v>
      </c>
      <c r="P1123" s="14">
        <v>255.2</v>
      </c>
      <c r="R1123" s="10"/>
      <c r="S1123" s="11"/>
      <c r="T1123" s="11"/>
      <c r="U1123" s="13">
        <v>255.2</v>
      </c>
      <c r="V1123" s="11">
        <v>0</v>
      </c>
      <c r="W1123" s="14">
        <v>255.2</v>
      </c>
    </row>
    <row r="1124" spans="1:23" x14ac:dyDescent="0.2">
      <c r="A1124" s="25">
        <v>40239</v>
      </c>
      <c r="B1124" s="13">
        <v>404.32480000000004</v>
      </c>
      <c r="C1124" s="11">
        <v>0</v>
      </c>
      <c r="D1124" s="14">
        <v>404.32480000000004</v>
      </c>
      <c r="I1124" s="13">
        <v>404.32480000000004</v>
      </c>
      <c r="J1124" s="11">
        <v>0</v>
      </c>
      <c r="K1124" s="14">
        <v>404.32480000000004</v>
      </c>
      <c r="M1124" s="25">
        <v>40536</v>
      </c>
      <c r="N1124" s="13">
        <v>2.2000000000000002</v>
      </c>
      <c r="O1124" s="11">
        <v>0</v>
      </c>
      <c r="P1124" s="14">
        <v>2.2000000000000002</v>
      </c>
      <c r="R1124" s="10"/>
      <c r="S1124" s="11"/>
      <c r="T1124" s="11"/>
      <c r="U1124" s="13">
        <v>2.2000000000000002</v>
      </c>
      <c r="V1124" s="11">
        <v>0</v>
      </c>
      <c r="W1124" s="14">
        <v>2.2000000000000002</v>
      </c>
    </row>
    <row r="1125" spans="1:23" x14ac:dyDescent="0.2">
      <c r="A1125" s="25">
        <v>40240</v>
      </c>
      <c r="B1125" s="13">
        <v>291.01600000000002</v>
      </c>
      <c r="C1125" s="11">
        <v>0</v>
      </c>
      <c r="D1125" s="14">
        <v>291.01600000000002</v>
      </c>
      <c r="I1125" s="13">
        <v>291.01600000000002</v>
      </c>
      <c r="J1125" s="11">
        <v>0</v>
      </c>
      <c r="K1125" s="14">
        <v>291.01600000000002</v>
      </c>
      <c r="M1125" s="25">
        <v>40543</v>
      </c>
      <c r="N1125" s="13">
        <v>4449.0600000000004</v>
      </c>
      <c r="O1125" s="11">
        <v>177</v>
      </c>
      <c r="P1125" s="14">
        <v>4626.0600000000004</v>
      </c>
      <c r="R1125" s="10"/>
      <c r="S1125" s="11"/>
      <c r="T1125" s="11"/>
      <c r="U1125" s="13">
        <v>4449.0600000000004</v>
      </c>
      <c r="V1125" s="11">
        <v>177</v>
      </c>
      <c r="W1125" s="14">
        <v>4626.0600000000004</v>
      </c>
    </row>
    <row r="1126" spans="1:23" x14ac:dyDescent="0.2">
      <c r="A1126" s="25">
        <v>40241</v>
      </c>
      <c r="B1126" s="13">
        <v>252.95600000000002</v>
      </c>
      <c r="C1126" s="11">
        <v>0</v>
      </c>
      <c r="D1126" s="14">
        <v>252.95600000000002</v>
      </c>
      <c r="I1126" s="13">
        <v>252.95600000000002</v>
      </c>
      <c r="J1126" s="11">
        <v>0</v>
      </c>
      <c r="K1126" s="14">
        <v>252.95600000000002</v>
      </c>
      <c r="M1126" s="10">
        <v>40546</v>
      </c>
      <c r="N1126" s="11">
        <v>110.88</v>
      </c>
      <c r="O1126" s="11">
        <v>0</v>
      </c>
      <c r="P1126" s="11">
        <v>110.88</v>
      </c>
      <c r="R1126" s="10"/>
      <c r="S1126" s="11"/>
      <c r="T1126" s="11"/>
      <c r="U1126" s="11">
        <v>110.88</v>
      </c>
      <c r="V1126" s="11">
        <v>0</v>
      </c>
      <c r="W1126" s="11">
        <v>110.88</v>
      </c>
    </row>
    <row r="1127" spans="1:23" x14ac:dyDescent="0.2">
      <c r="A1127" s="25">
        <v>40242</v>
      </c>
      <c r="B1127" s="13">
        <v>513.5856</v>
      </c>
      <c r="C1127" s="11">
        <v>0</v>
      </c>
      <c r="D1127" s="14">
        <v>513.5856</v>
      </c>
      <c r="I1127" s="13">
        <v>513.5856</v>
      </c>
      <c r="J1127" s="11">
        <v>0</v>
      </c>
      <c r="K1127" s="14">
        <v>513.5856</v>
      </c>
      <c r="M1127" s="10">
        <v>40547</v>
      </c>
      <c r="N1127" s="11">
        <v>5.5439999999999996</v>
      </c>
      <c r="O1127" s="11">
        <v>0</v>
      </c>
      <c r="P1127" s="11">
        <v>5.5439999999999996</v>
      </c>
      <c r="R1127" s="10"/>
      <c r="S1127" s="11"/>
      <c r="T1127" s="11"/>
      <c r="U1127" s="11">
        <v>5.5439999999999996</v>
      </c>
      <c r="V1127" s="11">
        <v>0</v>
      </c>
      <c r="W1127" s="11">
        <v>5.5439999999999996</v>
      </c>
    </row>
    <row r="1128" spans="1:23" x14ac:dyDescent="0.2">
      <c r="A1128" s="25">
        <v>40243</v>
      </c>
      <c r="B1128" s="13">
        <v>569.56239999999991</v>
      </c>
      <c r="C1128" s="11">
        <v>0</v>
      </c>
      <c r="D1128" s="14">
        <v>569.56239999999991</v>
      </c>
      <c r="I1128" s="13">
        <v>569.56239999999991</v>
      </c>
      <c r="J1128" s="11">
        <v>0</v>
      </c>
      <c r="K1128" s="14">
        <v>569.56239999999991</v>
      </c>
      <c r="M1128" s="10">
        <v>40548</v>
      </c>
      <c r="N1128" s="11">
        <v>715.44</v>
      </c>
      <c r="O1128" s="11">
        <v>295</v>
      </c>
      <c r="P1128" s="11">
        <v>1010.44</v>
      </c>
      <c r="R1128" s="10"/>
      <c r="S1128" s="11"/>
      <c r="T1128" s="11"/>
      <c r="U1128" s="11">
        <v>715.44</v>
      </c>
      <c r="V1128" s="11">
        <v>295</v>
      </c>
      <c r="W1128" s="11">
        <v>1010.44</v>
      </c>
    </row>
    <row r="1129" spans="1:23" x14ac:dyDescent="0.2">
      <c r="A1129" s="25">
        <v>40244</v>
      </c>
      <c r="B1129" s="13">
        <v>552.96559999999999</v>
      </c>
      <c r="C1129" s="11">
        <v>0</v>
      </c>
      <c r="D1129" s="14">
        <v>552.96559999999999</v>
      </c>
      <c r="I1129" s="13">
        <v>552.96559999999999</v>
      </c>
      <c r="J1129" s="11">
        <v>0</v>
      </c>
      <c r="K1129" s="14">
        <v>552.96559999999999</v>
      </c>
      <c r="M1129" s="10">
        <v>40549</v>
      </c>
      <c r="N1129" s="11">
        <v>321.2</v>
      </c>
      <c r="O1129" s="11">
        <v>0</v>
      </c>
      <c r="P1129" s="11">
        <v>321.2</v>
      </c>
      <c r="R1129" s="10"/>
      <c r="S1129" s="11"/>
      <c r="T1129" s="11"/>
      <c r="U1129" s="11">
        <v>321.2</v>
      </c>
      <c r="V1129" s="11">
        <v>0</v>
      </c>
      <c r="W1129" s="11">
        <v>321.2</v>
      </c>
    </row>
    <row r="1130" spans="1:23" x14ac:dyDescent="0.2">
      <c r="A1130" s="25">
        <v>40245</v>
      </c>
      <c r="B1130" s="13">
        <v>310.62240000000003</v>
      </c>
      <c r="C1130" s="11">
        <v>0</v>
      </c>
      <c r="D1130" s="14">
        <v>310.62240000000003</v>
      </c>
      <c r="I1130" s="13">
        <v>310.62240000000003</v>
      </c>
      <c r="J1130" s="11">
        <v>0</v>
      </c>
      <c r="K1130" s="14">
        <v>310.62240000000003</v>
      </c>
      <c r="M1130" s="10">
        <v>40550</v>
      </c>
      <c r="N1130" s="11">
        <v>210.32</v>
      </c>
      <c r="O1130" s="11">
        <v>112.1</v>
      </c>
      <c r="P1130" s="11">
        <v>322.41999999999996</v>
      </c>
      <c r="R1130" s="10"/>
      <c r="S1130" s="11"/>
      <c r="T1130" s="11"/>
      <c r="U1130" s="11">
        <v>210.32</v>
      </c>
      <c r="V1130" s="11">
        <v>112.1</v>
      </c>
      <c r="W1130" s="11">
        <v>322.41999999999996</v>
      </c>
    </row>
    <row r="1131" spans="1:23" x14ac:dyDescent="0.2">
      <c r="A1131" s="25">
        <v>40246</v>
      </c>
      <c r="B1131" s="13">
        <v>62.409599999999998</v>
      </c>
      <c r="C1131" s="11">
        <v>0</v>
      </c>
      <c r="D1131" s="14">
        <v>62.409599999999998</v>
      </c>
      <c r="I1131" s="13">
        <v>62.409599999999998</v>
      </c>
      <c r="J1131" s="11">
        <v>0</v>
      </c>
      <c r="K1131" s="14">
        <v>62.409599999999998</v>
      </c>
      <c r="M1131" s="10">
        <v>40551</v>
      </c>
      <c r="N1131" s="11">
        <v>26.4</v>
      </c>
      <c r="O1131" s="11">
        <v>0</v>
      </c>
      <c r="P1131" s="11">
        <v>26.4</v>
      </c>
      <c r="R1131" s="10"/>
      <c r="S1131" s="11"/>
      <c r="T1131" s="11"/>
      <c r="U1131" s="11">
        <v>26.4</v>
      </c>
      <c r="V1131" s="11">
        <v>0</v>
      </c>
      <c r="W1131" s="11">
        <v>26.4</v>
      </c>
    </row>
    <row r="1132" spans="1:23" x14ac:dyDescent="0.2">
      <c r="A1132" s="25">
        <v>40247</v>
      </c>
      <c r="B1132" s="13">
        <v>52.8</v>
      </c>
      <c r="C1132" s="11">
        <v>0</v>
      </c>
      <c r="D1132" s="14">
        <v>52.8</v>
      </c>
      <c r="I1132" s="13">
        <v>52.8</v>
      </c>
      <c r="J1132" s="11">
        <v>0</v>
      </c>
      <c r="K1132" s="14">
        <v>52.8</v>
      </c>
      <c r="M1132" s="10">
        <v>40553</v>
      </c>
      <c r="N1132" s="11">
        <v>279.83999999999997</v>
      </c>
      <c r="O1132" s="11">
        <v>59</v>
      </c>
      <c r="P1132" s="11">
        <v>338.84</v>
      </c>
      <c r="R1132" s="10"/>
      <c r="S1132" s="11"/>
      <c r="T1132" s="11"/>
      <c r="U1132" s="11">
        <v>279.83999999999997</v>
      </c>
      <c r="V1132" s="11">
        <v>59</v>
      </c>
      <c r="W1132" s="11">
        <v>338.84</v>
      </c>
    </row>
    <row r="1133" spans="1:23" x14ac:dyDescent="0.2">
      <c r="A1133" s="25">
        <v>40248</v>
      </c>
      <c r="B1133" s="13">
        <v>1.3728</v>
      </c>
      <c r="C1133" s="11">
        <v>0</v>
      </c>
      <c r="D1133" s="14">
        <v>1.3728</v>
      </c>
      <c r="I1133" s="13">
        <v>1.3728</v>
      </c>
      <c r="J1133" s="11">
        <v>0</v>
      </c>
      <c r="K1133" s="14">
        <v>1.3728</v>
      </c>
      <c r="M1133" s="10">
        <v>40554</v>
      </c>
      <c r="N1133" s="11">
        <v>1781.12</v>
      </c>
      <c r="O1133" s="11">
        <v>67.849999999999994</v>
      </c>
      <c r="P1133" s="11">
        <v>1848.9699999999998</v>
      </c>
      <c r="R1133" s="10"/>
      <c r="S1133" s="11"/>
      <c r="T1133" s="11"/>
      <c r="U1133" s="11">
        <v>1781.12</v>
      </c>
      <c r="V1133" s="11">
        <v>67.849999999999994</v>
      </c>
      <c r="W1133" s="11">
        <v>1848.9699999999998</v>
      </c>
    </row>
    <row r="1134" spans="1:23" x14ac:dyDescent="0.2">
      <c r="A1134" s="25">
        <v>40249</v>
      </c>
      <c r="B1134" s="13">
        <v>2.4024000000000001</v>
      </c>
      <c r="C1134" s="11">
        <v>0</v>
      </c>
      <c r="D1134" s="14">
        <v>2.4024000000000001</v>
      </c>
      <c r="I1134" s="13">
        <v>2.4024000000000001</v>
      </c>
      <c r="J1134" s="11">
        <v>0</v>
      </c>
      <c r="K1134" s="14">
        <v>2.4024000000000001</v>
      </c>
      <c r="M1134" s="10">
        <v>40555</v>
      </c>
      <c r="N1134" s="11">
        <v>321.2</v>
      </c>
      <c r="O1134" s="11">
        <v>14.75</v>
      </c>
      <c r="P1134" s="11">
        <v>335.95</v>
      </c>
      <c r="R1134" s="10"/>
      <c r="S1134" s="11"/>
      <c r="T1134" s="11"/>
      <c r="U1134" s="11">
        <v>321.2</v>
      </c>
      <c r="V1134" s="11">
        <v>14.75</v>
      </c>
      <c r="W1134" s="11">
        <v>335.95</v>
      </c>
    </row>
    <row r="1135" spans="1:23" x14ac:dyDescent="0.2">
      <c r="A1135" s="25">
        <v>40250</v>
      </c>
      <c r="B1135" s="13">
        <v>39.1248</v>
      </c>
      <c r="C1135" s="11">
        <v>0</v>
      </c>
      <c r="D1135" s="14">
        <v>39.1248</v>
      </c>
      <c r="I1135" s="13">
        <v>39.1248</v>
      </c>
      <c r="J1135" s="11">
        <v>0</v>
      </c>
      <c r="K1135" s="14">
        <v>39.1248</v>
      </c>
      <c r="M1135" s="10">
        <v>40556</v>
      </c>
      <c r="N1135" s="11">
        <v>404.8</v>
      </c>
      <c r="O1135" s="11">
        <v>88.5</v>
      </c>
      <c r="P1135" s="11">
        <v>493.3</v>
      </c>
      <c r="R1135" s="10"/>
      <c r="S1135" s="11"/>
      <c r="T1135" s="11"/>
      <c r="U1135" s="11">
        <v>404.8</v>
      </c>
      <c r="V1135" s="11">
        <v>88.5</v>
      </c>
      <c r="W1135" s="11">
        <v>493.3</v>
      </c>
    </row>
    <row r="1136" spans="1:23" x14ac:dyDescent="0.2">
      <c r="A1136" s="25">
        <v>40251</v>
      </c>
      <c r="B1136" s="13">
        <v>40.128</v>
      </c>
      <c r="C1136" s="11">
        <v>0</v>
      </c>
      <c r="D1136" s="14">
        <v>40.128</v>
      </c>
      <c r="I1136" s="13">
        <v>40.128</v>
      </c>
      <c r="J1136" s="11">
        <v>0</v>
      </c>
      <c r="K1136" s="14">
        <v>40.128</v>
      </c>
      <c r="M1136" s="10">
        <v>40557</v>
      </c>
      <c r="N1136" s="11">
        <v>673.19999999999993</v>
      </c>
      <c r="O1136" s="11">
        <v>59</v>
      </c>
      <c r="P1136" s="11">
        <v>732.2</v>
      </c>
      <c r="R1136" s="10"/>
      <c r="S1136" s="11"/>
      <c r="T1136" s="11"/>
      <c r="U1136" s="11">
        <v>673.19999999999993</v>
      </c>
      <c r="V1136" s="11">
        <v>59</v>
      </c>
      <c r="W1136" s="11">
        <v>732.2</v>
      </c>
    </row>
    <row r="1137" spans="1:23" x14ac:dyDescent="0.2">
      <c r="A1137" s="25">
        <v>40254</v>
      </c>
      <c r="B1137" s="13">
        <v>117.05760000000001</v>
      </c>
      <c r="C1137" s="11">
        <v>0</v>
      </c>
      <c r="D1137" s="14">
        <v>117.05760000000001</v>
      </c>
      <c r="I1137" s="13">
        <v>117.05760000000001</v>
      </c>
      <c r="J1137" s="11">
        <v>0</v>
      </c>
      <c r="K1137" s="14">
        <v>117.05760000000001</v>
      </c>
      <c r="M1137" s="10">
        <v>40558</v>
      </c>
      <c r="N1137" s="11">
        <v>2.2000000000000002</v>
      </c>
      <c r="O1137" s="11">
        <v>0</v>
      </c>
      <c r="P1137" s="11">
        <v>2.2000000000000002</v>
      </c>
      <c r="R1137" s="10"/>
      <c r="S1137" s="11"/>
      <c r="T1137" s="11"/>
      <c r="U1137" s="11">
        <v>2.2000000000000002</v>
      </c>
      <c r="V1137" s="11">
        <v>0</v>
      </c>
      <c r="W1137" s="11">
        <v>2.2000000000000002</v>
      </c>
    </row>
    <row r="1138" spans="1:23" x14ac:dyDescent="0.2">
      <c r="A1138" s="25">
        <v>40257</v>
      </c>
      <c r="B1138" s="13">
        <v>3854.7872000000007</v>
      </c>
      <c r="C1138" s="11">
        <v>1292.6899999999998</v>
      </c>
      <c r="D1138" s="14">
        <v>5147.4772000000003</v>
      </c>
      <c r="I1138" s="13">
        <v>3854.7872000000007</v>
      </c>
      <c r="J1138" s="11">
        <v>1292.6899999999998</v>
      </c>
      <c r="K1138" s="14">
        <v>5147.4772000000003</v>
      </c>
      <c r="M1138" s="10">
        <v>40559</v>
      </c>
      <c r="N1138" s="11">
        <v>88</v>
      </c>
      <c r="O1138" s="11">
        <v>0</v>
      </c>
      <c r="P1138" s="11">
        <v>88</v>
      </c>
      <c r="R1138" s="10"/>
      <c r="S1138" s="11"/>
      <c r="T1138" s="11"/>
      <c r="U1138" s="11">
        <v>88</v>
      </c>
      <c r="V1138" s="11">
        <v>0</v>
      </c>
      <c r="W1138" s="11">
        <v>88</v>
      </c>
    </row>
    <row r="1139" spans="1:23" x14ac:dyDescent="0.2">
      <c r="A1139" s="25">
        <v>40258</v>
      </c>
      <c r="B1139" s="13">
        <v>22</v>
      </c>
      <c r="C1139" s="11">
        <v>0</v>
      </c>
      <c r="D1139" s="14">
        <v>22</v>
      </c>
      <c r="I1139" s="13">
        <v>22</v>
      </c>
      <c r="J1139" s="11">
        <v>0</v>
      </c>
      <c r="K1139" s="14">
        <v>22</v>
      </c>
      <c r="M1139" s="10">
        <v>40560</v>
      </c>
      <c r="N1139" s="11">
        <v>1207.8</v>
      </c>
      <c r="O1139" s="11">
        <v>118</v>
      </c>
      <c r="P1139" s="11">
        <v>1325.8</v>
      </c>
      <c r="R1139" s="10"/>
      <c r="S1139" s="11"/>
      <c r="T1139" s="11"/>
      <c r="U1139" s="11">
        <v>1207.8</v>
      </c>
      <c r="V1139" s="11">
        <v>118</v>
      </c>
      <c r="W1139" s="11">
        <v>1325.8</v>
      </c>
    </row>
    <row r="1140" spans="1:23" x14ac:dyDescent="0.2">
      <c r="A1140" s="25">
        <v>40259</v>
      </c>
      <c r="B1140" s="13">
        <v>263.89439999999996</v>
      </c>
      <c r="C1140" s="11">
        <v>0</v>
      </c>
      <c r="D1140" s="14">
        <v>263.89439999999996</v>
      </c>
      <c r="I1140" s="13">
        <v>263.89439999999996</v>
      </c>
      <c r="J1140" s="11">
        <v>0</v>
      </c>
      <c r="K1140" s="14">
        <v>263.89439999999996</v>
      </c>
      <c r="M1140" s="10">
        <v>40561</v>
      </c>
      <c r="N1140" s="11">
        <v>255.15600000000001</v>
      </c>
      <c r="O1140" s="11">
        <v>0</v>
      </c>
      <c r="P1140" s="11">
        <v>255.15600000000001</v>
      </c>
      <c r="R1140" s="10"/>
      <c r="S1140" s="11"/>
      <c r="T1140" s="11"/>
      <c r="U1140" s="11">
        <v>255.15600000000001</v>
      </c>
      <c r="V1140" s="11">
        <v>0</v>
      </c>
      <c r="W1140" s="11">
        <v>255.15600000000001</v>
      </c>
    </row>
    <row r="1141" spans="1:23" x14ac:dyDescent="0.2">
      <c r="A1141" s="25">
        <v>40260</v>
      </c>
      <c r="B1141" s="13">
        <v>243.37279999999998</v>
      </c>
      <c r="C1141" s="11">
        <v>0</v>
      </c>
      <c r="D1141" s="14">
        <v>243.37279999999998</v>
      </c>
      <c r="I1141" s="13">
        <v>243.37279999999998</v>
      </c>
      <c r="J1141" s="11">
        <v>0</v>
      </c>
      <c r="K1141" s="14">
        <v>243.37279999999998</v>
      </c>
      <c r="M1141" s="10">
        <v>40565</v>
      </c>
      <c r="N1141" s="11">
        <v>8.8000000000000007</v>
      </c>
      <c r="O1141" s="11">
        <v>11.799999999999999</v>
      </c>
      <c r="P1141" s="11">
        <v>20.6</v>
      </c>
      <c r="R1141" s="10"/>
      <c r="S1141" s="11"/>
      <c r="T1141" s="11"/>
      <c r="U1141" s="11">
        <v>8.8000000000000007</v>
      </c>
      <c r="V1141" s="11">
        <v>11.799999999999999</v>
      </c>
      <c r="W1141" s="11">
        <v>20.6</v>
      </c>
    </row>
    <row r="1142" spans="1:23" x14ac:dyDescent="0.2">
      <c r="A1142" s="25">
        <v>40261</v>
      </c>
      <c r="B1142" s="13">
        <v>26.84</v>
      </c>
      <c r="C1142" s="11">
        <v>0</v>
      </c>
      <c r="D1142" s="14">
        <v>26.84</v>
      </c>
      <c r="I1142" s="13">
        <v>26.84</v>
      </c>
      <c r="J1142" s="11">
        <v>0</v>
      </c>
      <c r="K1142" s="14">
        <v>26.84</v>
      </c>
      <c r="M1142" s="10">
        <v>40567</v>
      </c>
      <c r="N1142" s="11">
        <v>721.59999999999991</v>
      </c>
      <c r="O1142" s="11">
        <v>0</v>
      </c>
      <c r="P1142" s="11">
        <v>721.59999999999991</v>
      </c>
      <c r="R1142" s="10"/>
      <c r="S1142" s="11"/>
      <c r="T1142" s="11"/>
      <c r="U1142" s="11">
        <v>721.59999999999991</v>
      </c>
      <c r="V1142" s="11">
        <v>0</v>
      </c>
      <c r="W1142" s="11">
        <v>721.59999999999991</v>
      </c>
    </row>
    <row r="1143" spans="1:23" x14ac:dyDescent="0.2">
      <c r="A1143" s="25">
        <v>40264</v>
      </c>
      <c r="B1143" s="13">
        <v>160.46799999999999</v>
      </c>
      <c r="C1143" s="11">
        <v>0</v>
      </c>
      <c r="D1143" s="14">
        <v>160.46799999999999</v>
      </c>
      <c r="I1143" s="13">
        <v>160.46799999999999</v>
      </c>
      <c r="J1143" s="11">
        <v>0</v>
      </c>
      <c r="K1143" s="14">
        <v>160.46799999999999</v>
      </c>
      <c r="M1143" s="10">
        <v>40569</v>
      </c>
      <c r="N1143" s="11">
        <v>66</v>
      </c>
      <c r="O1143" s="11">
        <v>0</v>
      </c>
      <c r="P1143" s="11">
        <v>66</v>
      </c>
      <c r="R1143" s="10"/>
      <c r="S1143" s="11"/>
      <c r="T1143" s="11"/>
      <c r="U1143" s="11">
        <v>66</v>
      </c>
      <c r="V1143" s="11">
        <v>0</v>
      </c>
      <c r="W1143" s="11">
        <v>66</v>
      </c>
    </row>
    <row r="1144" spans="1:23" x14ac:dyDescent="0.2">
      <c r="A1144" s="25">
        <v>40265</v>
      </c>
      <c r="B1144" s="13">
        <v>168.08</v>
      </c>
      <c r="C1144" s="11">
        <v>0</v>
      </c>
      <c r="D1144" s="14">
        <v>168.08</v>
      </c>
      <c r="I1144" s="13">
        <v>168.08</v>
      </c>
      <c r="J1144" s="11">
        <v>0</v>
      </c>
      <c r="K1144" s="14">
        <v>168.08</v>
      </c>
      <c r="M1144" s="10">
        <v>40570</v>
      </c>
      <c r="N1144" s="11">
        <v>937.2</v>
      </c>
      <c r="O1144" s="11">
        <v>118</v>
      </c>
      <c r="P1144" s="11">
        <v>1055.2</v>
      </c>
      <c r="R1144" s="10"/>
      <c r="S1144" s="11"/>
      <c r="T1144" s="11"/>
      <c r="U1144" s="11">
        <v>937.2</v>
      </c>
      <c r="V1144" s="11">
        <v>118</v>
      </c>
      <c r="W1144" s="11">
        <v>1055.2</v>
      </c>
    </row>
    <row r="1145" spans="1:23" x14ac:dyDescent="0.2">
      <c r="A1145" s="25">
        <v>40266</v>
      </c>
      <c r="B1145" s="13">
        <v>190.93360000000001</v>
      </c>
      <c r="C1145" s="11">
        <v>0</v>
      </c>
      <c r="D1145" s="14">
        <v>190.93360000000001</v>
      </c>
      <c r="I1145" s="13">
        <v>190.93360000000001</v>
      </c>
      <c r="J1145" s="11">
        <v>0</v>
      </c>
      <c r="K1145" s="14">
        <v>190.93360000000001</v>
      </c>
      <c r="M1145" s="10">
        <v>40571</v>
      </c>
      <c r="N1145" s="11">
        <v>55.44</v>
      </c>
      <c r="O1145" s="11">
        <v>14.75</v>
      </c>
      <c r="P1145" s="11">
        <v>70.19</v>
      </c>
      <c r="R1145" s="10"/>
      <c r="S1145" s="11"/>
      <c r="T1145" s="11"/>
      <c r="U1145" s="11">
        <v>55.44</v>
      </c>
      <c r="V1145" s="11">
        <v>14.75</v>
      </c>
      <c r="W1145" s="11">
        <v>70.19</v>
      </c>
    </row>
    <row r="1146" spans="1:23" x14ac:dyDescent="0.2">
      <c r="A1146" s="25">
        <v>40267</v>
      </c>
      <c r="B1146" s="13">
        <v>424.03679999999997</v>
      </c>
      <c r="C1146" s="11">
        <v>0</v>
      </c>
      <c r="D1146" s="14">
        <v>424.03679999999997</v>
      </c>
      <c r="I1146" s="13">
        <v>424.03679999999997</v>
      </c>
      <c r="J1146" s="11">
        <v>0</v>
      </c>
      <c r="K1146" s="14">
        <v>424.03679999999997</v>
      </c>
      <c r="M1146" s="10">
        <v>40572</v>
      </c>
      <c r="N1146" s="11">
        <v>154.88</v>
      </c>
      <c r="O1146" s="11">
        <v>0</v>
      </c>
      <c r="P1146" s="11">
        <v>154.88</v>
      </c>
      <c r="R1146" s="10"/>
      <c r="S1146" s="11"/>
      <c r="T1146" s="11"/>
      <c r="U1146" s="11">
        <v>154.88</v>
      </c>
      <c r="V1146" s="11">
        <v>0</v>
      </c>
      <c r="W1146" s="11">
        <v>154.88</v>
      </c>
    </row>
    <row r="1147" spans="1:23" x14ac:dyDescent="0.2">
      <c r="A1147" s="25">
        <v>40497</v>
      </c>
      <c r="B1147" s="13">
        <v>244.11199999999999</v>
      </c>
      <c r="C1147" s="11">
        <v>0</v>
      </c>
      <c r="D1147" s="14">
        <v>244.11199999999999</v>
      </c>
      <c r="E1147" s="10"/>
      <c r="F1147" s="11"/>
      <c r="G1147" s="11"/>
      <c r="H1147" s="11"/>
      <c r="I1147" s="13">
        <v>244.11199999999999</v>
      </c>
      <c r="J1147" s="11">
        <v>0</v>
      </c>
      <c r="K1147" s="14">
        <v>244.11199999999999</v>
      </c>
      <c r="M1147" s="10">
        <v>40574</v>
      </c>
      <c r="N1147" s="11">
        <v>950.4</v>
      </c>
      <c r="O1147" s="11">
        <v>132.75</v>
      </c>
      <c r="P1147" s="11">
        <v>1083.1500000000001</v>
      </c>
      <c r="R1147" s="10"/>
      <c r="S1147" s="11"/>
      <c r="T1147" s="11"/>
      <c r="U1147" s="11">
        <v>950.4</v>
      </c>
      <c r="V1147" s="11">
        <v>132.75</v>
      </c>
      <c r="W1147" s="11">
        <v>1083.1500000000001</v>
      </c>
    </row>
    <row r="1148" spans="1:23" x14ac:dyDescent="0.2">
      <c r="A1148" s="25">
        <v>40500</v>
      </c>
      <c r="B1148" s="13">
        <v>227.74400000000003</v>
      </c>
      <c r="C1148" s="11">
        <v>0</v>
      </c>
      <c r="D1148" s="14">
        <v>227.74400000000003</v>
      </c>
      <c r="E1148" s="10"/>
      <c r="F1148" s="11"/>
      <c r="G1148" s="11"/>
      <c r="H1148" s="11"/>
      <c r="I1148" s="13">
        <v>227.74400000000003</v>
      </c>
      <c r="J1148" s="11">
        <v>0</v>
      </c>
      <c r="K1148" s="14">
        <v>227.74400000000003</v>
      </c>
      <c r="M1148" s="10">
        <v>40575</v>
      </c>
      <c r="N1148" s="11">
        <v>52.667999999999999</v>
      </c>
      <c r="O1148" s="11">
        <v>23.599999999999998</v>
      </c>
      <c r="P1148" s="11">
        <v>76.268000000000001</v>
      </c>
      <c r="R1148" s="10"/>
      <c r="S1148" s="11"/>
      <c r="T1148" s="11"/>
      <c r="U1148" s="11">
        <v>52.667999999999999</v>
      </c>
      <c r="V1148" s="11">
        <v>23.599999999999998</v>
      </c>
      <c r="W1148" s="11">
        <v>76.268000000000001</v>
      </c>
    </row>
    <row r="1149" spans="1:23" x14ac:dyDescent="0.2">
      <c r="A1149" s="25">
        <v>40502</v>
      </c>
      <c r="B1149" s="13">
        <v>34.671999999999997</v>
      </c>
      <c r="C1149" s="11">
        <v>0</v>
      </c>
      <c r="D1149" s="14">
        <v>34.671999999999997</v>
      </c>
      <c r="E1149" s="10"/>
      <c r="F1149" s="11"/>
      <c r="G1149" s="11"/>
      <c r="H1149" s="11"/>
      <c r="I1149" s="13">
        <v>34.671999999999997</v>
      </c>
      <c r="J1149" s="11">
        <v>0</v>
      </c>
      <c r="K1149" s="14">
        <v>34.671999999999997</v>
      </c>
      <c r="M1149" s="10">
        <v>40576</v>
      </c>
      <c r="N1149" s="11">
        <v>27.72</v>
      </c>
      <c r="O1149" s="11">
        <v>0</v>
      </c>
      <c r="P1149" s="11">
        <v>27.72</v>
      </c>
      <c r="R1149" s="10"/>
      <c r="S1149" s="11"/>
      <c r="T1149" s="11"/>
      <c r="U1149" s="11">
        <v>27.72</v>
      </c>
      <c r="V1149" s="11">
        <v>0</v>
      </c>
      <c r="W1149" s="11">
        <v>27.72</v>
      </c>
    </row>
    <row r="1150" spans="1:23" x14ac:dyDescent="0.2">
      <c r="A1150" s="25">
        <v>40505</v>
      </c>
      <c r="B1150" s="13">
        <v>354.464</v>
      </c>
      <c r="C1150" s="11">
        <v>0</v>
      </c>
      <c r="D1150" s="14">
        <v>354.464</v>
      </c>
      <c r="E1150" s="10"/>
      <c r="F1150" s="11"/>
      <c r="G1150" s="11"/>
      <c r="H1150" s="11"/>
      <c r="I1150" s="13">
        <v>354.464</v>
      </c>
      <c r="J1150" s="11">
        <v>0</v>
      </c>
      <c r="K1150" s="14">
        <v>354.464</v>
      </c>
      <c r="M1150" s="10">
        <v>40580</v>
      </c>
      <c r="N1150" s="11">
        <v>88</v>
      </c>
      <c r="O1150" s="11">
        <v>14.75</v>
      </c>
      <c r="P1150" s="11">
        <v>102.75</v>
      </c>
      <c r="R1150" s="10"/>
      <c r="S1150" s="11"/>
      <c r="T1150" s="11"/>
      <c r="U1150" s="11">
        <v>88</v>
      </c>
      <c r="V1150" s="11">
        <v>14.75</v>
      </c>
      <c r="W1150" s="11">
        <v>102.75</v>
      </c>
    </row>
    <row r="1151" spans="1:23" x14ac:dyDescent="0.2">
      <c r="A1151" s="25">
        <v>40506</v>
      </c>
      <c r="B1151" s="13">
        <v>22</v>
      </c>
      <c r="C1151" s="11">
        <v>0</v>
      </c>
      <c r="D1151" s="14">
        <v>22</v>
      </c>
      <c r="E1151" s="10"/>
      <c r="F1151" s="11"/>
      <c r="G1151" s="11"/>
      <c r="H1151" s="11"/>
      <c r="I1151" s="13">
        <v>22</v>
      </c>
      <c r="J1151" s="11">
        <v>0</v>
      </c>
      <c r="K1151" s="14">
        <v>22</v>
      </c>
      <c r="M1151" s="10">
        <v>40581</v>
      </c>
      <c r="N1151" s="11">
        <v>562.76</v>
      </c>
      <c r="O1151" s="11">
        <v>0</v>
      </c>
      <c r="P1151" s="11">
        <v>562.76</v>
      </c>
      <c r="R1151" s="10"/>
      <c r="S1151" s="11"/>
      <c r="T1151" s="11"/>
      <c r="U1151" s="11">
        <v>562.76</v>
      </c>
      <c r="V1151" s="11">
        <v>0</v>
      </c>
      <c r="W1151" s="11">
        <v>562.76</v>
      </c>
    </row>
    <row r="1152" spans="1:23" x14ac:dyDescent="0.2">
      <c r="A1152" s="25">
        <v>40507</v>
      </c>
      <c r="B1152" s="13">
        <v>8.8000000000000007</v>
      </c>
      <c r="C1152" s="11">
        <v>0</v>
      </c>
      <c r="D1152" s="14">
        <v>8.8000000000000007</v>
      </c>
      <c r="E1152" s="10"/>
      <c r="F1152" s="11"/>
      <c r="G1152" s="11"/>
      <c r="H1152" s="11"/>
      <c r="I1152" s="13">
        <v>8.8000000000000007</v>
      </c>
      <c r="J1152" s="11">
        <v>0</v>
      </c>
      <c r="K1152" s="14">
        <v>8.8000000000000007</v>
      </c>
      <c r="M1152" s="10">
        <v>40582</v>
      </c>
      <c r="N1152" s="11">
        <v>616</v>
      </c>
      <c r="O1152" s="11">
        <v>0</v>
      </c>
      <c r="P1152" s="11">
        <v>616</v>
      </c>
      <c r="R1152" s="10"/>
      <c r="S1152" s="11"/>
      <c r="T1152" s="11"/>
      <c r="U1152" s="11">
        <v>616</v>
      </c>
      <c r="V1152" s="11">
        <v>0</v>
      </c>
      <c r="W1152" s="11">
        <v>616</v>
      </c>
    </row>
    <row r="1153" spans="1:23" x14ac:dyDescent="0.2">
      <c r="A1153" s="25">
        <v>40508</v>
      </c>
      <c r="B1153" s="13">
        <v>77.792000000000002</v>
      </c>
      <c r="C1153" s="11">
        <v>0</v>
      </c>
      <c r="D1153" s="14">
        <v>77.792000000000002</v>
      </c>
      <c r="E1153" s="10"/>
      <c r="F1153" s="11"/>
      <c r="G1153" s="11"/>
      <c r="H1153" s="11"/>
      <c r="I1153" s="13">
        <v>77.792000000000002</v>
      </c>
      <c r="J1153" s="11">
        <v>0</v>
      </c>
      <c r="K1153" s="14">
        <v>77.792000000000002</v>
      </c>
      <c r="M1153" s="10">
        <v>40584</v>
      </c>
      <c r="N1153" s="11">
        <v>27.72</v>
      </c>
      <c r="O1153" s="11">
        <v>0</v>
      </c>
      <c r="P1153" s="11">
        <v>27.72</v>
      </c>
      <c r="R1153" s="10"/>
      <c r="S1153" s="11"/>
      <c r="T1153" s="11"/>
      <c r="U1153" s="11">
        <v>27.72</v>
      </c>
      <c r="V1153" s="11">
        <v>0</v>
      </c>
      <c r="W1153" s="11">
        <v>27.72</v>
      </c>
    </row>
    <row r="1154" spans="1:23" x14ac:dyDescent="0.2">
      <c r="A1154" s="25">
        <v>40509</v>
      </c>
      <c r="B1154" s="13">
        <v>23.936</v>
      </c>
      <c r="C1154" s="11">
        <v>0</v>
      </c>
      <c r="D1154" s="14">
        <v>23.936</v>
      </c>
      <c r="E1154" s="10"/>
      <c r="F1154" s="11"/>
      <c r="G1154" s="11"/>
      <c r="H1154" s="11"/>
      <c r="I1154" s="13">
        <v>23.936</v>
      </c>
      <c r="J1154" s="11">
        <v>0</v>
      </c>
      <c r="K1154" s="14">
        <v>23.936</v>
      </c>
      <c r="M1154" s="10">
        <v>40585</v>
      </c>
      <c r="N1154" s="11">
        <v>110.88</v>
      </c>
      <c r="O1154" s="11">
        <v>20.65</v>
      </c>
      <c r="P1154" s="11">
        <v>131.53</v>
      </c>
      <c r="R1154" s="10"/>
      <c r="S1154" s="11"/>
      <c r="T1154" s="11"/>
      <c r="U1154" s="11">
        <v>110.88</v>
      </c>
      <c r="V1154" s="11">
        <v>20.65</v>
      </c>
      <c r="W1154" s="11">
        <v>131.53</v>
      </c>
    </row>
    <row r="1155" spans="1:23" x14ac:dyDescent="0.2">
      <c r="A1155" s="25">
        <v>40510</v>
      </c>
      <c r="B1155" s="13">
        <v>231.88</v>
      </c>
      <c r="C1155" s="11">
        <v>0</v>
      </c>
      <c r="D1155" s="14">
        <v>231.88</v>
      </c>
      <c r="E1155" s="10"/>
      <c r="F1155" s="11"/>
      <c r="G1155" s="11"/>
      <c r="H1155" s="11"/>
      <c r="I1155" s="13">
        <v>231.88</v>
      </c>
      <c r="J1155" s="11">
        <v>0</v>
      </c>
      <c r="K1155" s="14">
        <v>231.88</v>
      </c>
      <c r="M1155" s="10">
        <v>40586</v>
      </c>
      <c r="N1155" s="11">
        <v>102.52</v>
      </c>
      <c r="O1155" s="11">
        <v>0</v>
      </c>
      <c r="P1155" s="11">
        <v>102.52</v>
      </c>
      <c r="R1155" s="10"/>
      <c r="S1155" s="11"/>
      <c r="T1155" s="11"/>
      <c r="U1155" s="11">
        <v>102.52</v>
      </c>
      <c r="V1155" s="11">
        <v>0</v>
      </c>
      <c r="W1155" s="11">
        <v>102.52</v>
      </c>
    </row>
    <row r="1156" spans="1:23" x14ac:dyDescent="0.2">
      <c r="A1156" s="25">
        <v>40512</v>
      </c>
      <c r="B1156" s="13">
        <v>821.92000000000007</v>
      </c>
      <c r="C1156" s="11">
        <v>5.8999999999999995</v>
      </c>
      <c r="D1156" s="14">
        <v>827.82</v>
      </c>
      <c r="E1156" s="10"/>
      <c r="F1156" s="11"/>
      <c r="G1156" s="11"/>
      <c r="H1156" s="11"/>
      <c r="I1156" s="13">
        <v>821.92000000000007</v>
      </c>
      <c r="J1156" s="11">
        <v>5.8999999999999995</v>
      </c>
      <c r="K1156" s="14">
        <v>827.82</v>
      </c>
      <c r="M1156" s="10">
        <v>40588</v>
      </c>
      <c r="N1156" s="11">
        <v>55.44</v>
      </c>
      <c r="O1156" s="11">
        <v>0</v>
      </c>
      <c r="P1156" s="11">
        <v>55.44</v>
      </c>
      <c r="R1156" s="10"/>
      <c r="S1156" s="11"/>
      <c r="T1156" s="11"/>
      <c r="U1156" s="11">
        <v>55.44</v>
      </c>
      <c r="V1156" s="11">
        <v>0</v>
      </c>
      <c r="W1156" s="11">
        <v>55.44</v>
      </c>
    </row>
    <row r="1157" spans="1:23" x14ac:dyDescent="0.2">
      <c r="A1157" s="25">
        <v>40513</v>
      </c>
      <c r="B1157" s="13">
        <v>120.4192</v>
      </c>
      <c r="C1157" s="11">
        <v>11.209999999999999</v>
      </c>
      <c r="D1157" s="14">
        <v>131.6292</v>
      </c>
      <c r="E1157" s="10"/>
      <c r="F1157" s="11"/>
      <c r="G1157" s="11"/>
      <c r="H1157" s="11"/>
      <c r="I1157" s="13">
        <v>120.4192</v>
      </c>
      <c r="J1157" s="11">
        <v>11.209999999999999</v>
      </c>
      <c r="K1157" s="14">
        <v>131.6292</v>
      </c>
      <c r="M1157" s="10">
        <v>40589</v>
      </c>
      <c r="N1157" s="11">
        <v>220.22</v>
      </c>
      <c r="O1157" s="11">
        <v>0</v>
      </c>
      <c r="P1157" s="11">
        <v>220.22</v>
      </c>
      <c r="R1157" s="10"/>
      <c r="S1157" s="11"/>
      <c r="T1157" s="11"/>
      <c r="U1157" s="11">
        <v>220.22</v>
      </c>
      <c r="V1157" s="11">
        <v>0</v>
      </c>
      <c r="W1157" s="11">
        <v>220.22</v>
      </c>
    </row>
    <row r="1158" spans="1:23" x14ac:dyDescent="0.2">
      <c r="A1158" s="25">
        <v>40515</v>
      </c>
      <c r="B1158" s="13">
        <v>47.731200000000001</v>
      </c>
      <c r="C1158" s="11">
        <v>0</v>
      </c>
      <c r="D1158" s="14">
        <v>47.731200000000001</v>
      </c>
      <c r="E1158" s="10"/>
      <c r="F1158" s="11"/>
      <c r="G1158" s="11"/>
      <c r="H1158" s="11"/>
      <c r="I1158" s="13">
        <v>47.731200000000001</v>
      </c>
      <c r="J1158" s="11">
        <v>0</v>
      </c>
      <c r="K1158" s="14">
        <v>47.731200000000001</v>
      </c>
      <c r="M1158" s="10">
        <v>40595</v>
      </c>
      <c r="N1158" s="11">
        <v>5404.96</v>
      </c>
      <c r="O1158" s="11">
        <v>132.75</v>
      </c>
      <c r="P1158" s="11">
        <v>5537.71</v>
      </c>
      <c r="R1158" s="10"/>
      <c r="S1158" s="11"/>
      <c r="T1158" s="11"/>
      <c r="U1158" s="11">
        <v>5404.96</v>
      </c>
      <c r="V1158" s="11">
        <v>132.75</v>
      </c>
      <c r="W1158" s="11">
        <v>5537.71</v>
      </c>
    </row>
    <row r="1159" spans="1:23" x14ac:dyDescent="0.2">
      <c r="A1159" s="25">
        <v>40516</v>
      </c>
      <c r="B1159" s="13">
        <v>1568.864</v>
      </c>
      <c r="C1159" s="11">
        <v>380.54999999999995</v>
      </c>
      <c r="D1159" s="14">
        <v>1949.4140000000002</v>
      </c>
      <c r="E1159" s="10"/>
      <c r="F1159" s="11"/>
      <c r="G1159" s="11"/>
      <c r="H1159" s="11"/>
      <c r="I1159" s="13">
        <v>1568.864</v>
      </c>
      <c r="J1159" s="11">
        <v>380.54999999999995</v>
      </c>
      <c r="K1159" s="14">
        <v>1949.4140000000002</v>
      </c>
      <c r="M1159" s="10">
        <v>40596</v>
      </c>
      <c r="N1159" s="11">
        <v>429.66</v>
      </c>
      <c r="O1159" s="11">
        <v>0</v>
      </c>
      <c r="P1159" s="11">
        <v>429.66</v>
      </c>
      <c r="R1159" s="10"/>
      <c r="S1159" s="11"/>
      <c r="T1159" s="11"/>
      <c r="U1159" s="11">
        <v>429.66</v>
      </c>
      <c r="V1159" s="11">
        <v>0</v>
      </c>
      <c r="W1159" s="11">
        <v>429.66</v>
      </c>
    </row>
    <row r="1160" spans="1:23" x14ac:dyDescent="0.2">
      <c r="A1160" s="25">
        <v>40517</v>
      </c>
      <c r="B1160" s="13">
        <v>232.32000000000002</v>
      </c>
      <c r="C1160" s="11">
        <v>0</v>
      </c>
      <c r="D1160" s="14">
        <v>232.32000000000002</v>
      </c>
      <c r="E1160" s="10"/>
      <c r="F1160" s="11"/>
      <c r="G1160" s="11"/>
      <c r="H1160" s="11"/>
      <c r="I1160" s="13">
        <v>232.32000000000002</v>
      </c>
      <c r="J1160" s="11">
        <v>0</v>
      </c>
      <c r="K1160" s="14">
        <v>232.32000000000002</v>
      </c>
      <c r="M1160" s="10">
        <v>40598</v>
      </c>
      <c r="N1160" s="11">
        <v>121.44</v>
      </c>
      <c r="O1160" s="11">
        <v>0</v>
      </c>
      <c r="P1160" s="11">
        <v>121.44</v>
      </c>
      <c r="R1160" s="10"/>
      <c r="S1160" s="11"/>
      <c r="T1160" s="11"/>
      <c r="U1160" s="11">
        <v>121.44</v>
      </c>
      <c r="V1160" s="11">
        <v>0</v>
      </c>
      <c r="W1160" s="11">
        <v>121.44</v>
      </c>
    </row>
    <row r="1161" spans="1:23" x14ac:dyDescent="0.2">
      <c r="A1161" s="25">
        <v>40518</v>
      </c>
      <c r="B1161" s="13">
        <v>126.71999999999998</v>
      </c>
      <c r="C1161" s="11">
        <v>37.76</v>
      </c>
      <c r="D1161" s="14">
        <v>164.48</v>
      </c>
      <c r="E1161" s="10"/>
      <c r="F1161" s="11"/>
      <c r="G1161" s="11"/>
      <c r="H1161" s="11"/>
      <c r="I1161" s="13">
        <v>126.71999999999998</v>
      </c>
      <c r="J1161" s="11">
        <v>37.76</v>
      </c>
      <c r="K1161" s="14">
        <v>164.48</v>
      </c>
      <c r="M1161" s="10">
        <v>40599</v>
      </c>
      <c r="N1161" s="11">
        <v>259.512</v>
      </c>
      <c r="O1161" s="11">
        <v>47.199999999999996</v>
      </c>
      <c r="P1161" s="11">
        <v>306.71199999999999</v>
      </c>
      <c r="R1161" s="10"/>
      <c r="S1161" s="11"/>
      <c r="T1161" s="11"/>
      <c r="U1161" s="11">
        <v>259.512</v>
      </c>
      <c r="V1161" s="11">
        <v>47.199999999999996</v>
      </c>
      <c r="W1161" s="11">
        <v>306.71199999999999</v>
      </c>
    </row>
    <row r="1162" spans="1:23" x14ac:dyDescent="0.2">
      <c r="A1162" s="25">
        <v>40519</v>
      </c>
      <c r="B1162" s="13">
        <v>128.92000000000002</v>
      </c>
      <c r="C1162" s="11">
        <v>0</v>
      </c>
      <c r="D1162" s="14">
        <v>128.92000000000002</v>
      </c>
      <c r="E1162" s="10"/>
      <c r="F1162" s="11"/>
      <c r="G1162" s="11"/>
      <c r="H1162" s="11"/>
      <c r="I1162" s="13">
        <v>128.92000000000002</v>
      </c>
      <c r="J1162" s="11">
        <v>0</v>
      </c>
      <c r="K1162" s="14">
        <v>128.92000000000002</v>
      </c>
      <c r="M1162" s="10">
        <v>40600</v>
      </c>
      <c r="N1162" s="11">
        <v>66</v>
      </c>
      <c r="O1162" s="11">
        <v>0</v>
      </c>
      <c r="P1162" s="11">
        <v>66</v>
      </c>
      <c r="R1162" s="10"/>
      <c r="S1162" s="11"/>
      <c r="T1162" s="11"/>
      <c r="U1162" s="11">
        <v>66</v>
      </c>
      <c r="V1162" s="11">
        <v>0</v>
      </c>
      <c r="W1162" s="11">
        <v>66</v>
      </c>
    </row>
    <row r="1163" spans="1:23" x14ac:dyDescent="0.2">
      <c r="A1163" s="25">
        <v>40520</v>
      </c>
      <c r="B1163" s="13">
        <v>57.64</v>
      </c>
      <c r="C1163" s="11">
        <v>0</v>
      </c>
      <c r="D1163" s="14">
        <v>57.64</v>
      </c>
      <c r="E1163" s="10"/>
      <c r="F1163" s="11"/>
      <c r="G1163" s="11"/>
      <c r="H1163" s="11"/>
      <c r="I1163" s="13">
        <v>57.64</v>
      </c>
      <c r="J1163" s="11">
        <v>0</v>
      </c>
      <c r="K1163" s="14">
        <v>57.64</v>
      </c>
      <c r="M1163" s="10">
        <v>40602</v>
      </c>
      <c r="N1163" s="11">
        <v>188.1</v>
      </c>
      <c r="O1163" s="11">
        <v>0</v>
      </c>
      <c r="P1163" s="11">
        <v>188.1</v>
      </c>
      <c r="R1163" s="10"/>
      <c r="S1163" s="11"/>
      <c r="T1163" s="11"/>
      <c r="U1163" s="11">
        <v>188.1</v>
      </c>
      <c r="V1163" s="11">
        <v>0</v>
      </c>
      <c r="W1163" s="11">
        <v>188.1</v>
      </c>
    </row>
    <row r="1164" spans="1:23" x14ac:dyDescent="0.2">
      <c r="A1164" s="25">
        <v>40521</v>
      </c>
      <c r="B1164" s="13">
        <v>377.34400000000005</v>
      </c>
      <c r="C1164" s="11">
        <v>182.9</v>
      </c>
      <c r="D1164" s="14">
        <v>560.24400000000003</v>
      </c>
      <c r="E1164" s="10"/>
      <c r="F1164" s="11"/>
      <c r="G1164" s="11"/>
      <c r="H1164" s="11"/>
      <c r="I1164" s="13">
        <v>377.34400000000005</v>
      </c>
      <c r="J1164" s="11">
        <v>182.9</v>
      </c>
      <c r="K1164" s="14">
        <v>560.24400000000003</v>
      </c>
      <c r="M1164" s="10">
        <v>40606</v>
      </c>
      <c r="N1164" s="11">
        <v>22.175999999999998</v>
      </c>
      <c r="O1164" s="11">
        <v>18.172000000000001</v>
      </c>
      <c r="P1164" s="11">
        <v>40.347999999999999</v>
      </c>
      <c r="R1164" s="10"/>
      <c r="S1164" s="11"/>
      <c r="T1164" s="11"/>
      <c r="U1164" s="11">
        <v>22.175999999999998</v>
      </c>
      <c r="V1164" s="11">
        <v>18.172000000000001</v>
      </c>
      <c r="W1164" s="11">
        <v>40.347999999999999</v>
      </c>
    </row>
    <row r="1165" spans="1:23" x14ac:dyDescent="0.2">
      <c r="A1165" s="25">
        <v>40522</v>
      </c>
      <c r="B1165" s="13">
        <v>137.67599999999999</v>
      </c>
      <c r="C1165" s="11">
        <v>0</v>
      </c>
      <c r="D1165" s="14">
        <v>137.67599999999999</v>
      </c>
      <c r="E1165" s="10"/>
      <c r="F1165" s="11"/>
      <c r="G1165" s="11"/>
      <c r="H1165" s="11"/>
      <c r="I1165" s="13">
        <v>137.67599999999999</v>
      </c>
      <c r="J1165" s="11">
        <v>0</v>
      </c>
      <c r="K1165" s="14">
        <v>137.67599999999999</v>
      </c>
      <c r="M1165" s="10">
        <v>40607</v>
      </c>
      <c r="N1165" s="11">
        <v>718.07999999999993</v>
      </c>
      <c r="O1165" s="11">
        <v>0</v>
      </c>
      <c r="P1165" s="11">
        <v>718.07999999999993</v>
      </c>
      <c r="R1165" s="10"/>
      <c r="S1165" s="11"/>
      <c r="T1165" s="11"/>
      <c r="U1165" s="11">
        <v>718.07999999999993</v>
      </c>
      <c r="V1165" s="11">
        <v>0</v>
      </c>
      <c r="W1165" s="11">
        <v>718.07999999999993</v>
      </c>
    </row>
    <row r="1166" spans="1:23" x14ac:dyDescent="0.2">
      <c r="A1166" s="25">
        <v>40523</v>
      </c>
      <c r="B1166" s="13">
        <v>23.759999999999998</v>
      </c>
      <c r="C1166" s="11">
        <v>0</v>
      </c>
      <c r="D1166" s="14">
        <v>23.759999999999998</v>
      </c>
      <c r="E1166" s="10"/>
      <c r="F1166" s="11"/>
      <c r="G1166" s="11"/>
      <c r="H1166" s="11"/>
      <c r="I1166" s="13">
        <v>23.759999999999998</v>
      </c>
      <c r="J1166" s="11">
        <v>0</v>
      </c>
      <c r="K1166" s="14">
        <v>23.759999999999998</v>
      </c>
      <c r="M1166" s="10">
        <v>40609</v>
      </c>
      <c r="N1166" s="11">
        <v>11.572000000000001</v>
      </c>
      <c r="O1166" s="11">
        <v>0</v>
      </c>
      <c r="P1166" s="11">
        <v>11.572000000000001</v>
      </c>
      <c r="R1166" s="10"/>
      <c r="S1166" s="11"/>
      <c r="T1166" s="11"/>
      <c r="U1166" s="11">
        <v>11.572000000000001</v>
      </c>
      <c r="V1166" s="11">
        <v>0</v>
      </c>
      <c r="W1166" s="11">
        <v>11.572000000000001</v>
      </c>
    </row>
    <row r="1167" spans="1:23" x14ac:dyDescent="0.2">
      <c r="A1167" s="25">
        <v>40524</v>
      </c>
      <c r="B1167" s="13">
        <v>418</v>
      </c>
      <c r="C1167" s="11">
        <v>103.25</v>
      </c>
      <c r="D1167" s="14">
        <v>521.25</v>
      </c>
      <c r="E1167" s="10"/>
      <c r="F1167" s="11"/>
      <c r="G1167" s="11"/>
      <c r="H1167" s="11"/>
      <c r="I1167" s="13">
        <v>418</v>
      </c>
      <c r="J1167" s="11">
        <v>103.25</v>
      </c>
      <c r="K1167" s="14">
        <v>521.25</v>
      </c>
      <c r="M1167" s="10">
        <v>40611</v>
      </c>
      <c r="N1167" s="11">
        <v>1107.48</v>
      </c>
      <c r="O1167" s="11">
        <v>72.688000000000002</v>
      </c>
      <c r="P1167" s="11">
        <v>1180.1680000000001</v>
      </c>
      <c r="R1167" s="10"/>
      <c r="S1167" s="11"/>
      <c r="T1167" s="11"/>
      <c r="U1167" s="11">
        <v>1107.48</v>
      </c>
      <c r="V1167" s="11">
        <v>72.688000000000002</v>
      </c>
      <c r="W1167" s="11">
        <v>1180.1680000000001</v>
      </c>
    </row>
    <row r="1168" spans="1:23" x14ac:dyDescent="0.2">
      <c r="A1168" s="25">
        <v>40526</v>
      </c>
      <c r="B1168" s="13">
        <v>26.4</v>
      </c>
      <c r="C1168" s="11">
        <v>0</v>
      </c>
      <c r="D1168" s="14">
        <v>26.4</v>
      </c>
      <c r="E1168" s="10"/>
      <c r="F1168" s="11"/>
      <c r="G1168" s="11"/>
      <c r="H1168" s="11"/>
      <c r="I1168" s="13">
        <v>26.4</v>
      </c>
      <c r="J1168" s="11">
        <v>0</v>
      </c>
      <c r="K1168" s="14">
        <v>26.4</v>
      </c>
      <c r="M1168" s="10">
        <v>40613</v>
      </c>
      <c r="N1168" s="11">
        <v>27.72</v>
      </c>
      <c r="O1168" s="11">
        <v>0</v>
      </c>
      <c r="P1168" s="11">
        <v>27.72</v>
      </c>
      <c r="R1168" s="10"/>
      <c r="S1168" s="11"/>
      <c r="T1168" s="11"/>
      <c r="U1168" s="11">
        <v>27.72</v>
      </c>
      <c r="V1168" s="11">
        <v>0</v>
      </c>
      <c r="W1168" s="11">
        <v>27.72</v>
      </c>
    </row>
    <row r="1169" spans="1:23" x14ac:dyDescent="0.2">
      <c r="A1169" s="25">
        <v>40532</v>
      </c>
      <c r="B1169" s="13">
        <v>40.04</v>
      </c>
      <c r="C1169" s="11">
        <v>0</v>
      </c>
      <c r="D1169" s="14">
        <v>40.04</v>
      </c>
      <c r="E1169" s="10"/>
      <c r="F1169" s="11"/>
      <c r="G1169" s="11"/>
      <c r="H1169" s="11"/>
      <c r="I1169" s="13">
        <v>40.04</v>
      </c>
      <c r="J1169" s="11">
        <v>0</v>
      </c>
      <c r="K1169" s="14">
        <v>40.04</v>
      </c>
      <c r="M1169" s="10">
        <v>40616</v>
      </c>
      <c r="N1169" s="11">
        <v>91.96</v>
      </c>
      <c r="O1169" s="11">
        <v>0</v>
      </c>
      <c r="P1169" s="11">
        <v>91.96</v>
      </c>
      <c r="R1169" s="10"/>
      <c r="S1169" s="11"/>
      <c r="T1169" s="11"/>
      <c r="U1169" s="11">
        <v>91.96</v>
      </c>
      <c r="V1169" s="11">
        <v>0</v>
      </c>
      <c r="W1169" s="11">
        <v>91.96</v>
      </c>
    </row>
    <row r="1170" spans="1:23" x14ac:dyDescent="0.2">
      <c r="A1170" s="25">
        <v>40533</v>
      </c>
      <c r="B1170" s="13">
        <v>414.04</v>
      </c>
      <c r="C1170" s="11">
        <v>171.69</v>
      </c>
      <c r="D1170" s="14">
        <v>585.73</v>
      </c>
      <c r="E1170" s="10"/>
      <c r="F1170" s="11"/>
      <c r="G1170" s="11"/>
      <c r="H1170" s="11"/>
      <c r="I1170" s="13">
        <v>414.04</v>
      </c>
      <c r="J1170" s="11">
        <v>171.69</v>
      </c>
      <c r="K1170" s="14">
        <v>585.73</v>
      </c>
      <c r="M1170" s="10">
        <v>40617</v>
      </c>
      <c r="N1170" s="11">
        <v>168.07999999999998</v>
      </c>
      <c r="O1170" s="11">
        <v>0</v>
      </c>
      <c r="P1170" s="11">
        <v>168.07999999999998</v>
      </c>
      <c r="R1170" s="10"/>
      <c r="S1170" s="11"/>
      <c r="T1170" s="11"/>
      <c r="U1170" s="11">
        <v>168.07999999999998</v>
      </c>
      <c r="V1170" s="11">
        <v>0</v>
      </c>
      <c r="W1170" s="11">
        <v>168.07999999999998</v>
      </c>
    </row>
    <row r="1171" spans="1:23" x14ac:dyDescent="0.2">
      <c r="A1171" s="25">
        <v>40534</v>
      </c>
      <c r="B1171" s="13">
        <v>126.28</v>
      </c>
      <c r="C1171" s="11">
        <v>39.53</v>
      </c>
      <c r="D1171" s="14">
        <v>165.81</v>
      </c>
      <c r="E1171" s="10"/>
      <c r="F1171" s="11"/>
      <c r="G1171" s="11"/>
      <c r="H1171" s="11"/>
      <c r="I1171" s="13">
        <v>126.28</v>
      </c>
      <c r="J1171" s="11">
        <v>39.53</v>
      </c>
      <c r="K1171" s="14">
        <v>165.81</v>
      </c>
      <c r="M1171" s="10">
        <v>40618</v>
      </c>
      <c r="N1171" s="11">
        <v>27.06</v>
      </c>
      <c r="O1171" s="11">
        <v>0</v>
      </c>
      <c r="P1171" s="11">
        <v>27.06</v>
      </c>
      <c r="R1171" s="10"/>
      <c r="S1171" s="11"/>
      <c r="T1171" s="11"/>
      <c r="U1171" s="11">
        <v>27.06</v>
      </c>
      <c r="V1171" s="11">
        <v>0</v>
      </c>
      <c r="W1171" s="11">
        <v>27.06</v>
      </c>
    </row>
    <row r="1172" spans="1:23" x14ac:dyDescent="0.2">
      <c r="A1172" s="25">
        <v>40535</v>
      </c>
      <c r="B1172" s="13">
        <v>14.361600000000001</v>
      </c>
      <c r="C1172" s="11">
        <v>0</v>
      </c>
      <c r="D1172" s="14">
        <v>14.361600000000001</v>
      </c>
      <c r="E1172" s="10"/>
      <c r="F1172" s="11"/>
      <c r="G1172" s="11"/>
      <c r="H1172" s="11"/>
      <c r="I1172" s="13">
        <v>14.361600000000001</v>
      </c>
      <c r="J1172" s="11">
        <v>0</v>
      </c>
      <c r="K1172" s="14">
        <v>14.361600000000001</v>
      </c>
      <c r="M1172" s="10">
        <v>40625</v>
      </c>
      <c r="N1172" s="11">
        <v>1025.2</v>
      </c>
      <c r="O1172" s="11">
        <v>77.88</v>
      </c>
      <c r="P1172" s="11">
        <v>1103.08</v>
      </c>
      <c r="R1172" s="10"/>
      <c r="S1172" s="11"/>
      <c r="T1172" s="11"/>
      <c r="U1172" s="11">
        <v>1025.2</v>
      </c>
      <c r="V1172" s="11">
        <v>77.88</v>
      </c>
      <c r="W1172" s="11">
        <v>1103.08</v>
      </c>
    </row>
    <row r="1173" spans="1:23" x14ac:dyDescent="0.2">
      <c r="A1173" s="25">
        <v>40536</v>
      </c>
      <c r="B1173" s="13">
        <v>21.12</v>
      </c>
      <c r="C1173" s="11">
        <v>0</v>
      </c>
      <c r="D1173" s="14">
        <v>21.12</v>
      </c>
      <c r="E1173" s="10"/>
      <c r="F1173" s="11"/>
      <c r="G1173" s="11"/>
      <c r="H1173" s="11"/>
      <c r="I1173" s="13">
        <v>21.12</v>
      </c>
      <c r="J1173" s="11">
        <v>0</v>
      </c>
      <c r="K1173" s="14">
        <v>21.12</v>
      </c>
      <c r="M1173" s="10">
        <v>40626</v>
      </c>
      <c r="N1173" s="11">
        <v>406.56</v>
      </c>
      <c r="O1173" s="11">
        <v>0</v>
      </c>
      <c r="P1173" s="11">
        <v>406.56</v>
      </c>
      <c r="R1173" s="10"/>
      <c r="S1173" s="11"/>
      <c r="T1173" s="11"/>
      <c r="U1173" s="11">
        <v>406.56</v>
      </c>
      <c r="V1173" s="11">
        <v>0</v>
      </c>
      <c r="W1173" s="11">
        <v>406.56</v>
      </c>
    </row>
    <row r="1174" spans="1:23" x14ac:dyDescent="0.2">
      <c r="A1174" s="25">
        <v>40537</v>
      </c>
      <c r="B1174" s="13">
        <v>18.1632</v>
      </c>
      <c r="C1174" s="11">
        <v>0</v>
      </c>
      <c r="D1174" s="14">
        <v>18.1632</v>
      </c>
      <c r="E1174" s="10"/>
      <c r="F1174" s="11"/>
      <c r="G1174" s="11"/>
      <c r="H1174" s="11"/>
      <c r="I1174" s="13">
        <v>18.1632</v>
      </c>
      <c r="J1174" s="11">
        <v>0</v>
      </c>
      <c r="K1174" s="14">
        <v>18.1632</v>
      </c>
      <c r="M1174" s="10">
        <v>40627</v>
      </c>
      <c r="N1174" s="11">
        <v>195.58</v>
      </c>
      <c r="O1174" s="11">
        <v>0</v>
      </c>
      <c r="P1174" s="11">
        <v>195.58</v>
      </c>
      <c r="R1174" s="10"/>
      <c r="S1174" s="11"/>
      <c r="T1174" s="11"/>
      <c r="U1174" s="11">
        <v>195.58</v>
      </c>
      <c r="V1174" s="11">
        <v>0</v>
      </c>
      <c r="W1174" s="11">
        <v>195.58</v>
      </c>
    </row>
    <row r="1175" spans="1:23" x14ac:dyDescent="0.2">
      <c r="A1175" s="25">
        <v>40538</v>
      </c>
      <c r="B1175" s="13">
        <v>47.564000000000007</v>
      </c>
      <c r="C1175" s="11">
        <v>0</v>
      </c>
      <c r="D1175" s="14">
        <v>47.564000000000007</v>
      </c>
      <c r="E1175" s="10"/>
      <c r="F1175" s="11"/>
      <c r="G1175" s="11"/>
      <c r="H1175" s="11"/>
      <c r="I1175" s="13">
        <v>47.564000000000007</v>
      </c>
      <c r="J1175" s="11">
        <v>0</v>
      </c>
      <c r="K1175" s="14">
        <v>47.564000000000007</v>
      </c>
      <c r="M1175" s="10">
        <v>40631</v>
      </c>
      <c r="N1175" s="11">
        <v>13.86</v>
      </c>
      <c r="O1175" s="11">
        <v>0</v>
      </c>
      <c r="P1175" s="11">
        <v>13.86</v>
      </c>
      <c r="R1175" s="10"/>
      <c r="S1175" s="11"/>
      <c r="T1175" s="11"/>
      <c r="U1175" s="11">
        <v>13.86</v>
      </c>
      <c r="V1175" s="11">
        <v>0</v>
      </c>
      <c r="W1175" s="11">
        <v>13.86</v>
      </c>
    </row>
    <row r="1176" spans="1:23" x14ac:dyDescent="0.2">
      <c r="A1176" s="25">
        <v>40539</v>
      </c>
      <c r="B1176" s="13">
        <v>43.551200000000001</v>
      </c>
      <c r="C1176" s="11">
        <v>0</v>
      </c>
      <c r="D1176" s="14">
        <v>43.551200000000001</v>
      </c>
      <c r="E1176" s="10"/>
      <c r="F1176" s="11"/>
      <c r="G1176" s="11"/>
      <c r="H1176" s="11"/>
      <c r="I1176" s="13">
        <v>43.551200000000001</v>
      </c>
      <c r="J1176" s="11">
        <v>0</v>
      </c>
      <c r="K1176" s="14">
        <v>43.551200000000001</v>
      </c>
      <c r="M1176" s="10">
        <v>40632</v>
      </c>
      <c r="N1176" s="11">
        <v>27.72</v>
      </c>
      <c r="O1176" s="11">
        <v>0</v>
      </c>
      <c r="P1176" s="11">
        <v>27.72</v>
      </c>
      <c r="R1176" s="10"/>
      <c r="S1176" s="11"/>
      <c r="T1176" s="11"/>
      <c r="U1176" s="11">
        <v>27.72</v>
      </c>
      <c r="V1176" s="11">
        <v>0</v>
      </c>
      <c r="W1176" s="11">
        <v>27.72</v>
      </c>
    </row>
    <row r="1177" spans="1:23" x14ac:dyDescent="0.2">
      <c r="A1177" s="25">
        <v>40540</v>
      </c>
      <c r="B1177" s="13">
        <v>8.6240000000000006</v>
      </c>
      <c r="C1177" s="11">
        <v>0</v>
      </c>
      <c r="D1177" s="14">
        <v>8.6240000000000006</v>
      </c>
      <c r="E1177" s="10"/>
      <c r="F1177" s="11"/>
      <c r="G1177" s="11"/>
      <c r="H1177" s="11"/>
      <c r="I1177" s="13">
        <v>8.6240000000000006</v>
      </c>
      <c r="J1177" s="11">
        <v>0</v>
      </c>
      <c r="K1177" s="14">
        <v>8.6240000000000006</v>
      </c>
      <c r="M1177" s="10">
        <v>40633</v>
      </c>
      <c r="N1177" s="11">
        <v>76.295999999999992</v>
      </c>
      <c r="O1177" s="11">
        <v>0</v>
      </c>
      <c r="P1177" s="11">
        <v>76.295999999999992</v>
      </c>
      <c r="R1177" s="10"/>
      <c r="S1177" s="11"/>
      <c r="T1177" s="11"/>
      <c r="U1177" s="11">
        <v>76.295999999999992</v>
      </c>
      <c r="V1177" s="11">
        <v>0</v>
      </c>
      <c r="W1177" s="11">
        <v>76.295999999999992</v>
      </c>
    </row>
    <row r="1178" spans="1:23" x14ac:dyDescent="0.2">
      <c r="A1178" s="25">
        <v>40543</v>
      </c>
      <c r="B1178" s="13">
        <v>20497.056800000002</v>
      </c>
      <c r="C1178" s="11">
        <v>4641.53</v>
      </c>
      <c r="D1178" s="14">
        <v>25138.586800000001</v>
      </c>
      <c r="E1178" s="10"/>
      <c r="F1178" s="11"/>
      <c r="G1178" s="11"/>
      <c r="H1178" s="11"/>
      <c r="I1178" s="13">
        <v>20497.056800000002</v>
      </c>
      <c r="J1178" s="11">
        <v>4641.53</v>
      </c>
      <c r="K1178" s="14">
        <v>25138.586800000001</v>
      </c>
    </row>
    <row r="1179" spans="1:23" x14ac:dyDescent="0.2">
      <c r="A1179" s="10">
        <v>40544</v>
      </c>
      <c r="B1179" s="11">
        <v>70.400000000000006</v>
      </c>
      <c r="C1179" s="11">
        <v>0</v>
      </c>
      <c r="D1179" s="11">
        <v>70.400000000000006</v>
      </c>
      <c r="I1179" s="11">
        <v>70.400000000000006</v>
      </c>
      <c r="J1179" s="11">
        <v>0</v>
      </c>
      <c r="K1179" s="11">
        <v>70.400000000000006</v>
      </c>
    </row>
    <row r="1180" spans="1:23" x14ac:dyDescent="0.2">
      <c r="A1180" s="10">
        <v>40545</v>
      </c>
      <c r="B1180" s="11">
        <v>88</v>
      </c>
      <c r="C1180" s="11">
        <v>0</v>
      </c>
      <c r="D1180" s="11">
        <v>88</v>
      </c>
      <c r="I1180" s="11">
        <v>88</v>
      </c>
      <c r="J1180" s="11">
        <v>0</v>
      </c>
      <c r="K1180" s="11">
        <v>88</v>
      </c>
    </row>
    <row r="1181" spans="1:23" x14ac:dyDescent="0.2">
      <c r="A1181" s="10">
        <v>40546</v>
      </c>
      <c r="B1181" s="11">
        <v>88</v>
      </c>
      <c r="C1181" s="11">
        <v>0</v>
      </c>
      <c r="D1181" s="11">
        <v>88</v>
      </c>
      <c r="I1181" s="11">
        <v>88</v>
      </c>
      <c r="J1181" s="11">
        <v>0</v>
      </c>
      <c r="K1181" s="11">
        <v>88</v>
      </c>
    </row>
    <row r="1182" spans="1:23" x14ac:dyDescent="0.2">
      <c r="A1182" s="10">
        <v>40547</v>
      </c>
      <c r="B1182" s="11">
        <v>311.26479999999998</v>
      </c>
      <c r="C1182" s="11">
        <v>165.2</v>
      </c>
      <c r="D1182" s="11">
        <v>476.46480000000003</v>
      </c>
      <c r="I1182" s="11">
        <v>311.26479999999998</v>
      </c>
      <c r="J1182" s="11">
        <v>165.2</v>
      </c>
      <c r="K1182" s="11">
        <v>476.46480000000003</v>
      </c>
    </row>
    <row r="1183" spans="1:23" x14ac:dyDescent="0.2">
      <c r="A1183" s="10">
        <v>40548</v>
      </c>
      <c r="B1183" s="11">
        <v>615.64800000000002</v>
      </c>
      <c r="C1183" s="11">
        <v>193.51999999999998</v>
      </c>
      <c r="D1183" s="11">
        <v>809.16799999999989</v>
      </c>
      <c r="I1183" s="11">
        <v>615.64800000000002</v>
      </c>
      <c r="J1183" s="11">
        <v>193.51999999999998</v>
      </c>
      <c r="K1183" s="11">
        <v>809.16799999999989</v>
      </c>
    </row>
    <row r="1184" spans="1:23" x14ac:dyDescent="0.2">
      <c r="A1184" s="10">
        <v>40549</v>
      </c>
      <c r="B1184" s="11">
        <v>116.6</v>
      </c>
      <c r="C1184" s="11">
        <v>0</v>
      </c>
      <c r="D1184" s="11">
        <v>116.6</v>
      </c>
      <c r="I1184" s="11">
        <v>116.6</v>
      </c>
      <c r="J1184" s="11">
        <v>0</v>
      </c>
      <c r="K1184" s="11">
        <v>116.6</v>
      </c>
    </row>
    <row r="1185" spans="1:11" x14ac:dyDescent="0.2">
      <c r="A1185" s="10">
        <v>40550</v>
      </c>
      <c r="B1185" s="11">
        <v>276.3904</v>
      </c>
      <c r="C1185" s="11">
        <v>128.03</v>
      </c>
      <c r="D1185" s="11">
        <v>404.42040000000003</v>
      </c>
      <c r="I1185" s="11">
        <v>276.3904</v>
      </c>
      <c r="J1185" s="11">
        <v>128.03</v>
      </c>
      <c r="K1185" s="11">
        <v>404.42040000000003</v>
      </c>
    </row>
    <row r="1186" spans="1:11" x14ac:dyDescent="0.2">
      <c r="A1186" s="10">
        <v>40551</v>
      </c>
      <c r="B1186" s="11">
        <v>160.6</v>
      </c>
      <c r="C1186" s="11">
        <v>0</v>
      </c>
      <c r="D1186" s="11">
        <v>160.6</v>
      </c>
      <c r="I1186" s="11">
        <v>160.6</v>
      </c>
      <c r="J1186" s="11">
        <v>0</v>
      </c>
      <c r="K1186" s="11">
        <v>160.6</v>
      </c>
    </row>
    <row r="1187" spans="1:11" x14ac:dyDescent="0.2">
      <c r="A1187" s="10">
        <v>40552</v>
      </c>
      <c r="B1187" s="11">
        <v>136.4</v>
      </c>
      <c r="C1187" s="11">
        <v>0</v>
      </c>
      <c r="D1187" s="11">
        <v>136.4</v>
      </c>
      <c r="I1187" s="11">
        <v>136.4</v>
      </c>
      <c r="J1187" s="11">
        <v>0</v>
      </c>
      <c r="K1187" s="11">
        <v>136.4</v>
      </c>
    </row>
    <row r="1188" spans="1:11" x14ac:dyDescent="0.2">
      <c r="A1188" s="10">
        <v>40553</v>
      </c>
      <c r="B1188" s="11">
        <v>948.53440000000001</v>
      </c>
      <c r="C1188" s="11">
        <v>282.02</v>
      </c>
      <c r="D1188" s="11">
        <v>1230.5544000000002</v>
      </c>
      <c r="I1188" s="11">
        <v>948.53440000000001</v>
      </c>
      <c r="J1188" s="11">
        <v>282.02</v>
      </c>
      <c r="K1188" s="11">
        <v>1230.5544000000002</v>
      </c>
    </row>
    <row r="1189" spans="1:11" x14ac:dyDescent="0.2">
      <c r="A1189" s="10">
        <v>40554</v>
      </c>
      <c r="B1189" s="11">
        <v>1643.62</v>
      </c>
      <c r="C1189" s="11">
        <v>719.80000000000007</v>
      </c>
      <c r="D1189" s="11">
        <v>2363.42</v>
      </c>
      <c r="I1189" s="11">
        <v>1643.62</v>
      </c>
      <c r="J1189" s="11">
        <v>719.80000000000007</v>
      </c>
      <c r="K1189" s="11">
        <v>2363.42</v>
      </c>
    </row>
    <row r="1190" spans="1:11" x14ac:dyDescent="0.2">
      <c r="A1190" s="10">
        <v>40555</v>
      </c>
      <c r="B1190" s="11">
        <v>176</v>
      </c>
      <c r="C1190" s="11">
        <v>0</v>
      </c>
      <c r="D1190" s="11">
        <v>176</v>
      </c>
      <c r="I1190" s="11">
        <v>176</v>
      </c>
      <c r="J1190" s="11">
        <v>0</v>
      </c>
      <c r="K1190" s="11">
        <v>176</v>
      </c>
    </row>
    <row r="1191" spans="1:11" x14ac:dyDescent="0.2">
      <c r="A1191" s="10">
        <v>40556</v>
      </c>
      <c r="B1191" s="11">
        <v>586.46720000000005</v>
      </c>
      <c r="C1191" s="11">
        <v>179.95</v>
      </c>
      <c r="D1191" s="11">
        <v>766.41719999999998</v>
      </c>
      <c r="I1191" s="11">
        <v>586.46720000000005</v>
      </c>
      <c r="J1191" s="11">
        <v>179.95</v>
      </c>
      <c r="K1191" s="11">
        <v>766.41719999999998</v>
      </c>
    </row>
    <row r="1192" spans="1:11" x14ac:dyDescent="0.2">
      <c r="A1192" s="10">
        <v>40557</v>
      </c>
      <c r="B1192" s="11">
        <v>403.42719999999997</v>
      </c>
      <c r="C1192" s="11">
        <v>238.95</v>
      </c>
      <c r="D1192" s="11">
        <v>642.37720000000002</v>
      </c>
      <c r="I1192" s="11">
        <v>403.42719999999997</v>
      </c>
      <c r="J1192" s="11">
        <v>238.95</v>
      </c>
      <c r="K1192" s="11">
        <v>642.37720000000002</v>
      </c>
    </row>
    <row r="1193" spans="1:11" x14ac:dyDescent="0.2">
      <c r="A1193" s="10">
        <v>40558</v>
      </c>
      <c r="B1193" s="11">
        <v>378.4</v>
      </c>
      <c r="C1193" s="11">
        <v>0</v>
      </c>
      <c r="D1193" s="11">
        <v>378.4</v>
      </c>
      <c r="I1193" s="11">
        <v>378.4</v>
      </c>
      <c r="J1193" s="11">
        <v>0</v>
      </c>
      <c r="K1193" s="11">
        <v>378.4</v>
      </c>
    </row>
    <row r="1194" spans="1:11" x14ac:dyDescent="0.2">
      <c r="A1194" s="10">
        <v>40559</v>
      </c>
      <c r="B1194" s="11">
        <v>455.40000000000003</v>
      </c>
      <c r="C1194" s="11">
        <v>0</v>
      </c>
      <c r="D1194" s="11">
        <v>455.40000000000003</v>
      </c>
      <c r="I1194" s="11">
        <v>455.40000000000003</v>
      </c>
      <c r="J1194" s="11">
        <v>0</v>
      </c>
      <c r="K1194" s="11">
        <v>455.40000000000003</v>
      </c>
    </row>
    <row r="1195" spans="1:11" x14ac:dyDescent="0.2">
      <c r="A1195" s="10">
        <v>40560</v>
      </c>
      <c r="B1195" s="11">
        <v>2110.768</v>
      </c>
      <c r="C1195" s="11">
        <v>845.46999999999991</v>
      </c>
      <c r="D1195" s="11">
        <v>2956.2380000000003</v>
      </c>
      <c r="I1195" s="11">
        <v>2110.768</v>
      </c>
      <c r="J1195" s="11">
        <v>845.46999999999991</v>
      </c>
      <c r="K1195" s="11">
        <v>2956.2380000000003</v>
      </c>
    </row>
    <row r="1196" spans="1:11" x14ac:dyDescent="0.2">
      <c r="A1196" s="10">
        <v>40561</v>
      </c>
      <c r="B1196" s="11">
        <v>758.70079999999996</v>
      </c>
      <c r="C1196" s="11">
        <v>11.799999999999999</v>
      </c>
      <c r="D1196" s="11">
        <v>770.50080000000003</v>
      </c>
      <c r="I1196" s="11">
        <v>758.70079999999996</v>
      </c>
      <c r="J1196" s="11">
        <v>11.799999999999999</v>
      </c>
      <c r="K1196" s="11">
        <v>770.50080000000003</v>
      </c>
    </row>
    <row r="1197" spans="1:11" x14ac:dyDescent="0.2">
      <c r="A1197" s="10">
        <v>40562</v>
      </c>
      <c r="B1197" s="11">
        <v>444.84</v>
      </c>
      <c r="C1197" s="11">
        <v>11.799999999999999</v>
      </c>
      <c r="D1197" s="11">
        <v>456.64</v>
      </c>
      <c r="I1197" s="11">
        <v>444.84</v>
      </c>
      <c r="J1197" s="11">
        <v>11.799999999999999</v>
      </c>
      <c r="K1197" s="11">
        <v>456.64</v>
      </c>
    </row>
    <row r="1198" spans="1:11" x14ac:dyDescent="0.2">
      <c r="A1198" s="10">
        <v>40563</v>
      </c>
      <c r="B1198" s="11">
        <v>88</v>
      </c>
      <c r="C1198" s="11">
        <v>0</v>
      </c>
      <c r="D1198" s="11">
        <v>88</v>
      </c>
      <c r="I1198" s="11">
        <v>88</v>
      </c>
      <c r="J1198" s="11">
        <v>0</v>
      </c>
      <c r="K1198" s="11">
        <v>88</v>
      </c>
    </row>
    <row r="1199" spans="1:11" x14ac:dyDescent="0.2">
      <c r="A1199" s="10">
        <v>40564</v>
      </c>
      <c r="B1199" s="11">
        <v>79.2</v>
      </c>
      <c r="C1199" s="11">
        <v>0</v>
      </c>
      <c r="D1199" s="11">
        <v>79.2</v>
      </c>
      <c r="I1199" s="11">
        <v>79.2</v>
      </c>
      <c r="J1199" s="11">
        <v>0</v>
      </c>
      <c r="K1199" s="11">
        <v>79.2</v>
      </c>
    </row>
    <row r="1200" spans="1:11" x14ac:dyDescent="0.2">
      <c r="A1200" s="10">
        <v>40565</v>
      </c>
      <c r="B1200" s="11">
        <v>709.47360000000003</v>
      </c>
      <c r="C1200" s="11">
        <v>335.71</v>
      </c>
      <c r="D1200" s="11">
        <v>1045.1836000000001</v>
      </c>
      <c r="I1200" s="11">
        <v>709.47360000000003</v>
      </c>
      <c r="J1200" s="11">
        <v>335.71</v>
      </c>
      <c r="K1200" s="11">
        <v>1045.1836000000001</v>
      </c>
    </row>
    <row r="1201" spans="1:11" x14ac:dyDescent="0.2">
      <c r="A1201" s="10">
        <v>40566</v>
      </c>
      <c r="B1201" s="11">
        <v>461.2432</v>
      </c>
      <c r="C1201" s="11">
        <v>126.85</v>
      </c>
      <c r="D1201" s="11">
        <v>588.09320000000002</v>
      </c>
      <c r="I1201" s="11">
        <v>461.2432</v>
      </c>
      <c r="J1201" s="11">
        <v>126.85</v>
      </c>
      <c r="K1201" s="11">
        <v>588.09320000000002</v>
      </c>
    </row>
    <row r="1202" spans="1:11" x14ac:dyDescent="0.2">
      <c r="A1202" s="10">
        <v>40567</v>
      </c>
      <c r="B1202" s="11">
        <v>1168.4112</v>
      </c>
      <c r="C1202" s="11">
        <v>155.16999999999999</v>
      </c>
      <c r="D1202" s="11">
        <v>1323.5812000000001</v>
      </c>
      <c r="I1202" s="11">
        <v>1168.4112</v>
      </c>
      <c r="J1202" s="11">
        <v>155.16999999999999</v>
      </c>
      <c r="K1202" s="11">
        <v>1323.5812000000001</v>
      </c>
    </row>
    <row r="1203" spans="1:11" x14ac:dyDescent="0.2">
      <c r="A1203" s="10">
        <v>40568</v>
      </c>
      <c r="B1203" s="11">
        <v>208.12</v>
      </c>
      <c r="C1203" s="11">
        <v>0</v>
      </c>
      <c r="D1203" s="11">
        <v>208.12</v>
      </c>
      <c r="I1203" s="11">
        <v>208.12</v>
      </c>
      <c r="J1203" s="11">
        <v>0</v>
      </c>
      <c r="K1203" s="11">
        <v>208.12</v>
      </c>
    </row>
    <row r="1204" spans="1:11" x14ac:dyDescent="0.2">
      <c r="A1204" s="10">
        <v>40569</v>
      </c>
      <c r="B1204" s="11">
        <v>549.87680000000012</v>
      </c>
      <c r="C1204" s="11">
        <v>35.4</v>
      </c>
      <c r="D1204" s="11">
        <v>585.27680000000009</v>
      </c>
      <c r="I1204" s="11">
        <v>549.87680000000012</v>
      </c>
      <c r="J1204" s="11">
        <v>35.4</v>
      </c>
      <c r="K1204" s="11">
        <v>585.27680000000009</v>
      </c>
    </row>
    <row r="1205" spans="1:11" x14ac:dyDescent="0.2">
      <c r="A1205" s="10">
        <v>40570</v>
      </c>
      <c r="B1205" s="11">
        <v>1219.7328</v>
      </c>
      <c r="C1205" s="11">
        <v>421.84999999999997</v>
      </c>
      <c r="D1205" s="11">
        <v>1641.5827999999999</v>
      </c>
      <c r="I1205" s="11">
        <v>1219.7328</v>
      </c>
      <c r="J1205" s="11">
        <v>421.84999999999997</v>
      </c>
      <c r="K1205" s="11">
        <v>1641.5827999999999</v>
      </c>
    </row>
    <row r="1206" spans="1:11" x14ac:dyDescent="0.2">
      <c r="A1206" s="10">
        <v>40571</v>
      </c>
      <c r="B1206" s="11">
        <v>59.752000000000002</v>
      </c>
      <c r="C1206" s="11">
        <v>7.08</v>
      </c>
      <c r="D1206" s="11">
        <v>66.831999999999994</v>
      </c>
      <c r="I1206" s="11">
        <v>59.752000000000002</v>
      </c>
      <c r="J1206" s="11">
        <v>7.08</v>
      </c>
      <c r="K1206" s="11">
        <v>66.831999999999994</v>
      </c>
    </row>
    <row r="1207" spans="1:11" x14ac:dyDescent="0.2">
      <c r="A1207" s="10">
        <v>40572</v>
      </c>
      <c r="B1207" s="11">
        <v>263.38400000000001</v>
      </c>
      <c r="C1207" s="11">
        <v>0</v>
      </c>
      <c r="D1207" s="11">
        <v>263.38400000000001</v>
      </c>
      <c r="I1207" s="11">
        <v>263.38400000000001</v>
      </c>
      <c r="J1207" s="11">
        <v>0</v>
      </c>
      <c r="K1207" s="11">
        <v>263.38400000000001</v>
      </c>
    </row>
    <row r="1208" spans="1:11" x14ac:dyDescent="0.2">
      <c r="A1208" s="10">
        <v>40573</v>
      </c>
      <c r="B1208" s="11">
        <v>99</v>
      </c>
      <c r="C1208" s="11">
        <v>0</v>
      </c>
      <c r="D1208" s="11">
        <v>99</v>
      </c>
      <c r="I1208" s="11">
        <v>99</v>
      </c>
      <c r="J1208" s="11">
        <v>0</v>
      </c>
      <c r="K1208" s="11">
        <v>99</v>
      </c>
    </row>
    <row r="1209" spans="1:11" x14ac:dyDescent="0.2">
      <c r="A1209" s="10">
        <v>40574</v>
      </c>
      <c r="B1209" s="11">
        <v>25954.244799999997</v>
      </c>
      <c r="C1209" s="11">
        <v>7555.5399999999981</v>
      </c>
      <c r="D1209" s="11">
        <v>33509.784800000001</v>
      </c>
      <c r="I1209" s="11">
        <v>25954.244799999997</v>
      </c>
      <c r="J1209" s="11">
        <v>7555.5399999999981</v>
      </c>
      <c r="K1209" s="11">
        <v>33509.784800000001</v>
      </c>
    </row>
    <row r="1210" spans="1:11" x14ac:dyDescent="0.2">
      <c r="A1210" s="10">
        <v>40575</v>
      </c>
      <c r="B1210" s="11">
        <v>615.82400000000007</v>
      </c>
      <c r="C1210" s="11">
        <v>320.95999999999998</v>
      </c>
      <c r="D1210" s="11">
        <v>936.78400000000011</v>
      </c>
      <c r="I1210" s="11">
        <v>615.82400000000007</v>
      </c>
      <c r="J1210" s="11">
        <v>320.95999999999998</v>
      </c>
      <c r="K1210" s="11">
        <v>936.78400000000011</v>
      </c>
    </row>
    <row r="1211" spans="1:11" x14ac:dyDescent="0.2">
      <c r="A1211" s="10">
        <v>40580</v>
      </c>
      <c r="B1211" s="11">
        <v>974.6</v>
      </c>
      <c r="C1211" s="11">
        <v>268.45</v>
      </c>
      <c r="D1211" s="11">
        <v>1243.05</v>
      </c>
      <c r="I1211" s="11">
        <v>974.6</v>
      </c>
      <c r="J1211" s="11">
        <v>268.45</v>
      </c>
      <c r="K1211" s="11">
        <v>1243.05</v>
      </c>
    </row>
    <row r="1212" spans="1:11" x14ac:dyDescent="0.2">
      <c r="A1212" s="10">
        <v>40581</v>
      </c>
      <c r="B1212" s="11">
        <v>770</v>
      </c>
      <c r="C1212" s="11">
        <v>115.05</v>
      </c>
      <c r="D1212" s="11">
        <v>885.05</v>
      </c>
      <c r="I1212" s="11">
        <v>770</v>
      </c>
      <c r="J1212" s="11">
        <v>115.05</v>
      </c>
      <c r="K1212" s="11">
        <v>885.05</v>
      </c>
    </row>
    <row r="1213" spans="1:11" x14ac:dyDescent="0.2">
      <c r="A1213" s="10">
        <v>40582</v>
      </c>
      <c r="B1213" s="11">
        <v>173.8</v>
      </c>
      <c r="C1213" s="11">
        <v>0</v>
      </c>
      <c r="D1213" s="11">
        <v>173.8</v>
      </c>
      <c r="I1213" s="11">
        <v>173.8</v>
      </c>
      <c r="J1213" s="11">
        <v>0</v>
      </c>
      <c r="K1213" s="11">
        <v>173.8</v>
      </c>
    </row>
    <row r="1214" spans="1:11" x14ac:dyDescent="0.2">
      <c r="A1214" s="10">
        <v>40583</v>
      </c>
      <c r="B1214" s="11">
        <v>70.400000000000006</v>
      </c>
      <c r="C1214" s="11">
        <v>0</v>
      </c>
      <c r="D1214" s="11">
        <v>70.400000000000006</v>
      </c>
      <c r="I1214" s="11">
        <v>70.400000000000006</v>
      </c>
      <c r="J1214" s="11">
        <v>0</v>
      </c>
      <c r="K1214" s="11">
        <v>70.400000000000006</v>
      </c>
    </row>
    <row r="1215" spans="1:11" x14ac:dyDescent="0.2">
      <c r="A1215" s="10">
        <v>40584</v>
      </c>
      <c r="B1215" s="11">
        <v>96.8</v>
      </c>
      <c r="C1215" s="11">
        <v>0</v>
      </c>
      <c r="D1215" s="11">
        <v>96.8</v>
      </c>
      <c r="I1215" s="11">
        <v>96.8</v>
      </c>
      <c r="J1215" s="11">
        <v>0</v>
      </c>
      <c r="K1215" s="11">
        <v>96.8</v>
      </c>
    </row>
    <row r="1216" spans="1:11" x14ac:dyDescent="0.2">
      <c r="A1216" s="10">
        <v>40585</v>
      </c>
      <c r="B1216" s="11">
        <v>635.43040000000008</v>
      </c>
      <c r="C1216" s="11">
        <v>120.35999999999999</v>
      </c>
      <c r="D1216" s="11">
        <v>755.79039999999998</v>
      </c>
      <c r="I1216" s="11">
        <v>635.43040000000008</v>
      </c>
      <c r="J1216" s="11">
        <v>120.35999999999999</v>
      </c>
      <c r="K1216" s="11">
        <v>755.79039999999998</v>
      </c>
    </row>
    <row r="1217" spans="1:11" x14ac:dyDescent="0.2">
      <c r="A1217" s="10">
        <v>40586</v>
      </c>
      <c r="B1217" s="11">
        <v>382.7824</v>
      </c>
      <c r="C1217" s="11">
        <v>29.5</v>
      </c>
      <c r="D1217" s="11">
        <v>412.2824</v>
      </c>
      <c r="I1217" s="11">
        <v>382.7824</v>
      </c>
      <c r="J1217" s="11">
        <v>29.5</v>
      </c>
      <c r="K1217" s="11">
        <v>412.2824</v>
      </c>
    </row>
    <row r="1218" spans="1:11" x14ac:dyDescent="0.2">
      <c r="A1218" s="10">
        <v>40587</v>
      </c>
      <c r="B1218" s="11">
        <v>88</v>
      </c>
      <c r="C1218" s="11">
        <v>0</v>
      </c>
      <c r="D1218" s="11">
        <v>88</v>
      </c>
      <c r="I1218" s="11">
        <v>88</v>
      </c>
      <c r="J1218" s="11">
        <v>0</v>
      </c>
      <c r="K1218" s="11">
        <v>88</v>
      </c>
    </row>
    <row r="1219" spans="1:11" x14ac:dyDescent="0.2">
      <c r="A1219" s="10">
        <v>40589</v>
      </c>
      <c r="B1219" s="11">
        <v>158.39999999999998</v>
      </c>
      <c r="C1219" s="11">
        <v>0</v>
      </c>
      <c r="D1219" s="11">
        <v>158.39999999999998</v>
      </c>
      <c r="I1219" s="11">
        <v>158.39999999999998</v>
      </c>
      <c r="J1219" s="11">
        <v>0</v>
      </c>
      <c r="K1219" s="11">
        <v>158.39999999999998</v>
      </c>
    </row>
    <row r="1220" spans="1:11" x14ac:dyDescent="0.2">
      <c r="A1220" s="10">
        <v>40590</v>
      </c>
      <c r="B1220" s="11">
        <v>96.800000000000011</v>
      </c>
      <c r="C1220" s="11">
        <v>0</v>
      </c>
      <c r="D1220" s="11">
        <v>96.800000000000011</v>
      </c>
      <c r="I1220" s="11">
        <v>96.800000000000011</v>
      </c>
      <c r="J1220" s="11">
        <v>0</v>
      </c>
      <c r="K1220" s="11">
        <v>96.800000000000011</v>
      </c>
    </row>
    <row r="1221" spans="1:11" x14ac:dyDescent="0.2">
      <c r="A1221" s="10">
        <v>40591</v>
      </c>
      <c r="B1221" s="11">
        <v>105.6</v>
      </c>
      <c r="C1221" s="11">
        <v>0</v>
      </c>
      <c r="D1221" s="11">
        <v>105.6</v>
      </c>
      <c r="I1221" s="11">
        <v>105.6</v>
      </c>
      <c r="J1221" s="11">
        <v>0</v>
      </c>
      <c r="K1221" s="11">
        <v>105.6</v>
      </c>
    </row>
    <row r="1222" spans="1:11" x14ac:dyDescent="0.2">
      <c r="A1222" s="10">
        <v>40592</v>
      </c>
      <c r="B1222" s="11">
        <v>70.400000000000006</v>
      </c>
      <c r="C1222" s="11">
        <v>0</v>
      </c>
      <c r="D1222" s="11">
        <v>70.400000000000006</v>
      </c>
      <c r="I1222" s="11">
        <v>70.400000000000006</v>
      </c>
      <c r="J1222" s="11">
        <v>0</v>
      </c>
      <c r="K1222" s="11">
        <v>70.400000000000006</v>
      </c>
    </row>
    <row r="1223" spans="1:11" x14ac:dyDescent="0.2">
      <c r="A1223" s="10">
        <v>40593</v>
      </c>
      <c r="B1223" s="11">
        <v>70.400000000000006</v>
      </c>
      <c r="C1223" s="11">
        <v>0</v>
      </c>
      <c r="D1223" s="11">
        <v>70.400000000000006</v>
      </c>
      <c r="I1223" s="11">
        <v>70.400000000000006</v>
      </c>
      <c r="J1223" s="11">
        <v>0</v>
      </c>
      <c r="K1223" s="11">
        <v>70.400000000000006</v>
      </c>
    </row>
    <row r="1224" spans="1:11" x14ac:dyDescent="0.2">
      <c r="A1224" s="10">
        <v>40594</v>
      </c>
      <c r="B1224" s="11">
        <v>1519.0208</v>
      </c>
      <c r="C1224" s="11">
        <v>422.43999999999994</v>
      </c>
      <c r="D1224" s="11">
        <v>1941.4607999999998</v>
      </c>
      <c r="I1224" s="11">
        <v>1519.0208</v>
      </c>
      <c r="J1224" s="11">
        <v>422.43999999999994</v>
      </c>
      <c r="K1224" s="11">
        <v>1941.4607999999998</v>
      </c>
    </row>
    <row r="1225" spans="1:11" x14ac:dyDescent="0.2">
      <c r="A1225" s="10">
        <v>40595</v>
      </c>
      <c r="B1225" s="11">
        <v>2347.4</v>
      </c>
      <c r="C1225" s="11">
        <v>522.15</v>
      </c>
      <c r="D1225" s="11">
        <v>2869.5499999999997</v>
      </c>
      <c r="I1225" s="11">
        <v>2347.4</v>
      </c>
      <c r="J1225" s="11">
        <v>522.15</v>
      </c>
      <c r="K1225" s="11">
        <v>2869.5499999999997</v>
      </c>
    </row>
    <row r="1226" spans="1:11" x14ac:dyDescent="0.2">
      <c r="A1226" s="10">
        <v>40596</v>
      </c>
      <c r="B1226" s="11">
        <v>1066.2520000000002</v>
      </c>
      <c r="C1226" s="11">
        <v>232.45999999999998</v>
      </c>
      <c r="D1226" s="11">
        <v>1298.712</v>
      </c>
      <c r="I1226" s="11">
        <v>1066.2520000000002</v>
      </c>
      <c r="J1226" s="11">
        <v>232.45999999999998</v>
      </c>
      <c r="K1226" s="11">
        <v>1298.712</v>
      </c>
    </row>
    <row r="1227" spans="1:11" x14ac:dyDescent="0.2">
      <c r="A1227" s="10">
        <v>40597</v>
      </c>
      <c r="B1227" s="11">
        <v>155.47839999999999</v>
      </c>
      <c r="C1227" s="11">
        <v>0</v>
      </c>
      <c r="D1227" s="11">
        <v>155.47839999999999</v>
      </c>
      <c r="I1227" s="11">
        <v>155.47839999999999</v>
      </c>
      <c r="J1227" s="11">
        <v>0</v>
      </c>
      <c r="K1227" s="11">
        <v>155.47839999999999</v>
      </c>
    </row>
    <row r="1228" spans="1:11" x14ac:dyDescent="0.2">
      <c r="A1228" s="10">
        <v>40598</v>
      </c>
      <c r="B1228" s="11">
        <v>150.0224</v>
      </c>
      <c r="C1228" s="11">
        <v>0</v>
      </c>
      <c r="D1228" s="11">
        <v>150.0224</v>
      </c>
      <c r="I1228" s="11">
        <v>150.0224</v>
      </c>
      <c r="J1228" s="11">
        <v>0</v>
      </c>
      <c r="K1228" s="11">
        <v>150.0224</v>
      </c>
    </row>
    <row r="1229" spans="1:11" x14ac:dyDescent="0.2">
      <c r="A1229" s="10">
        <v>40599</v>
      </c>
      <c r="B1229" s="11">
        <v>316.8</v>
      </c>
      <c r="C1229" s="11">
        <v>0</v>
      </c>
      <c r="D1229" s="11">
        <v>316.8</v>
      </c>
      <c r="I1229" s="11">
        <v>316.8</v>
      </c>
      <c r="J1229" s="11">
        <v>0</v>
      </c>
      <c r="K1229" s="11">
        <v>316.8</v>
      </c>
    </row>
    <row r="1230" spans="1:11" x14ac:dyDescent="0.2">
      <c r="A1230" s="10">
        <v>40600</v>
      </c>
      <c r="B1230" s="11">
        <v>1326.4459999999999</v>
      </c>
      <c r="C1230" s="11">
        <v>276.12</v>
      </c>
      <c r="D1230" s="11">
        <v>1602.566</v>
      </c>
      <c r="I1230" s="11">
        <v>1326.4459999999999</v>
      </c>
      <c r="J1230" s="11">
        <v>276.12</v>
      </c>
      <c r="K1230" s="11">
        <v>1602.566</v>
      </c>
    </row>
    <row r="1231" spans="1:11" x14ac:dyDescent="0.2">
      <c r="A1231" s="10">
        <v>40601</v>
      </c>
      <c r="B1231" s="11">
        <v>881.90080000000012</v>
      </c>
      <c r="C1231" s="11">
        <v>0</v>
      </c>
      <c r="D1231" s="11">
        <v>881.90080000000012</v>
      </c>
      <c r="I1231" s="11">
        <v>881.90080000000012</v>
      </c>
      <c r="J1231" s="11">
        <v>0</v>
      </c>
      <c r="K1231" s="11">
        <v>881.90080000000012</v>
      </c>
    </row>
    <row r="1232" spans="1:11" x14ac:dyDescent="0.2">
      <c r="A1232" s="10">
        <v>40602</v>
      </c>
      <c r="B1232" s="11">
        <v>19346.807040000003</v>
      </c>
      <c r="C1232" s="11">
        <v>5016.7699999999995</v>
      </c>
      <c r="D1232" s="11">
        <v>24363.577040000004</v>
      </c>
      <c r="I1232" s="11">
        <v>19346.807040000003</v>
      </c>
      <c r="J1232" s="11">
        <v>5016.7699999999995</v>
      </c>
      <c r="K1232" s="11">
        <v>24363.577040000004</v>
      </c>
    </row>
    <row r="1233" spans="1:11" x14ac:dyDescent="0.2">
      <c r="A1233" s="10">
        <v>40603</v>
      </c>
      <c r="B1233" s="11">
        <v>110</v>
      </c>
      <c r="C1233" s="11">
        <v>0</v>
      </c>
      <c r="D1233" s="11">
        <v>110</v>
      </c>
      <c r="I1233" s="11">
        <v>110</v>
      </c>
      <c r="J1233" s="11">
        <v>0</v>
      </c>
      <c r="K1233" s="11">
        <v>110</v>
      </c>
    </row>
    <row r="1234" spans="1:11" x14ac:dyDescent="0.2">
      <c r="A1234" s="10">
        <v>40604</v>
      </c>
      <c r="B1234" s="11">
        <v>70.400000000000006</v>
      </c>
      <c r="C1234" s="11">
        <v>0</v>
      </c>
      <c r="D1234" s="11">
        <v>70.400000000000006</v>
      </c>
      <c r="I1234" s="11">
        <v>70.400000000000006</v>
      </c>
      <c r="J1234" s="11">
        <v>0</v>
      </c>
      <c r="K1234" s="11">
        <v>70.400000000000006</v>
      </c>
    </row>
    <row r="1235" spans="1:11" x14ac:dyDescent="0.2">
      <c r="A1235" s="10">
        <v>40605</v>
      </c>
      <c r="B1235" s="11">
        <v>88</v>
      </c>
      <c r="C1235" s="11">
        <v>0</v>
      </c>
      <c r="D1235" s="11">
        <v>88</v>
      </c>
      <c r="I1235" s="11">
        <v>88</v>
      </c>
      <c r="J1235" s="11">
        <v>0</v>
      </c>
      <c r="K1235" s="11">
        <v>88</v>
      </c>
    </row>
    <row r="1236" spans="1:11" x14ac:dyDescent="0.2">
      <c r="A1236" s="10">
        <v>40607</v>
      </c>
      <c r="B1236" s="11">
        <v>1548.8</v>
      </c>
      <c r="C1236" s="11">
        <v>155.76</v>
      </c>
      <c r="D1236" s="11">
        <v>1704.56</v>
      </c>
      <c r="I1236" s="11">
        <v>1548.8</v>
      </c>
      <c r="J1236" s="11">
        <v>155.76</v>
      </c>
      <c r="K1236" s="11">
        <v>1704.56</v>
      </c>
    </row>
    <row r="1237" spans="1:11" x14ac:dyDescent="0.2">
      <c r="A1237" s="10">
        <v>40608</v>
      </c>
      <c r="B1237" s="11">
        <v>92.4</v>
      </c>
      <c r="C1237" s="11">
        <v>0</v>
      </c>
      <c r="D1237" s="11">
        <v>92.4</v>
      </c>
      <c r="I1237" s="11">
        <v>92.4</v>
      </c>
      <c r="J1237" s="11">
        <v>0</v>
      </c>
      <c r="K1237" s="11">
        <v>92.4</v>
      </c>
    </row>
    <row r="1238" spans="1:11" x14ac:dyDescent="0.2">
      <c r="A1238" s="10">
        <v>40609</v>
      </c>
      <c r="B1238" s="11">
        <v>215.6</v>
      </c>
      <c r="C1238" s="11">
        <v>0</v>
      </c>
      <c r="D1238" s="11">
        <v>215.6</v>
      </c>
      <c r="I1238" s="11">
        <v>215.6</v>
      </c>
      <c r="J1238" s="11">
        <v>0</v>
      </c>
      <c r="K1238" s="11">
        <v>215.6</v>
      </c>
    </row>
    <row r="1239" spans="1:11" x14ac:dyDescent="0.2">
      <c r="A1239" s="10">
        <v>40610</v>
      </c>
      <c r="B1239" s="11">
        <v>96.8</v>
      </c>
      <c r="C1239" s="11">
        <v>0</v>
      </c>
      <c r="D1239" s="11">
        <v>96.8</v>
      </c>
      <c r="I1239" s="11">
        <v>96.8</v>
      </c>
      <c r="J1239" s="11">
        <v>0</v>
      </c>
      <c r="K1239" s="11">
        <v>96.8</v>
      </c>
    </row>
    <row r="1240" spans="1:11" x14ac:dyDescent="0.2">
      <c r="A1240" s="10">
        <v>40611</v>
      </c>
      <c r="B1240" s="11">
        <v>1544.4</v>
      </c>
      <c r="C1240" s="11">
        <v>201.072</v>
      </c>
      <c r="D1240" s="11">
        <v>1745.4720000000002</v>
      </c>
      <c r="I1240" s="11">
        <v>1544.4</v>
      </c>
      <c r="J1240" s="11">
        <v>201.072</v>
      </c>
      <c r="K1240" s="11">
        <v>1745.4720000000002</v>
      </c>
    </row>
    <row r="1241" spans="1:11" x14ac:dyDescent="0.2">
      <c r="A1241" s="10">
        <v>40612</v>
      </c>
      <c r="B1241" s="11">
        <v>103.4</v>
      </c>
      <c r="C1241" s="11">
        <v>0</v>
      </c>
      <c r="D1241" s="11">
        <v>103.4</v>
      </c>
      <c r="I1241" s="11">
        <v>103.4</v>
      </c>
      <c r="J1241" s="11">
        <v>0</v>
      </c>
      <c r="K1241" s="11">
        <v>103.4</v>
      </c>
    </row>
    <row r="1242" spans="1:11" x14ac:dyDescent="0.2">
      <c r="A1242" s="10">
        <v>40613</v>
      </c>
      <c r="B1242" s="11">
        <v>88</v>
      </c>
      <c r="C1242" s="11">
        <v>0</v>
      </c>
      <c r="D1242" s="11">
        <v>88</v>
      </c>
      <c r="I1242" s="11">
        <v>88</v>
      </c>
      <c r="J1242" s="11">
        <v>0</v>
      </c>
      <c r="K1242" s="11">
        <v>88</v>
      </c>
    </row>
    <row r="1243" spans="1:11" x14ac:dyDescent="0.2">
      <c r="A1243" s="10">
        <v>40614</v>
      </c>
      <c r="B1243" s="11">
        <v>92.4</v>
      </c>
      <c r="C1243" s="11">
        <v>0</v>
      </c>
      <c r="D1243" s="11">
        <v>92.4</v>
      </c>
      <c r="I1243" s="11">
        <v>92.4</v>
      </c>
      <c r="J1243" s="11">
        <v>0</v>
      </c>
      <c r="K1243" s="11">
        <v>92.4</v>
      </c>
    </row>
    <row r="1244" spans="1:11" x14ac:dyDescent="0.2">
      <c r="A1244" s="10">
        <v>40615</v>
      </c>
      <c r="B1244" s="11">
        <v>88</v>
      </c>
      <c r="C1244" s="11">
        <v>0</v>
      </c>
      <c r="D1244" s="11">
        <v>88</v>
      </c>
      <c r="I1244" s="11">
        <v>88</v>
      </c>
      <c r="J1244" s="11">
        <v>0</v>
      </c>
      <c r="K1244" s="11">
        <v>88</v>
      </c>
    </row>
    <row r="1245" spans="1:11" x14ac:dyDescent="0.2">
      <c r="A1245" s="10">
        <v>40616</v>
      </c>
      <c r="B1245" s="11">
        <v>134.19999999999999</v>
      </c>
      <c r="C1245" s="11">
        <v>0</v>
      </c>
      <c r="D1245" s="11">
        <v>134.19999999999999</v>
      </c>
      <c r="I1245" s="11">
        <v>134.19999999999999</v>
      </c>
      <c r="J1245" s="11">
        <v>0</v>
      </c>
      <c r="K1245" s="11">
        <v>134.19999999999999</v>
      </c>
    </row>
    <row r="1246" spans="1:11" x14ac:dyDescent="0.2">
      <c r="A1246" s="10">
        <v>40617</v>
      </c>
      <c r="B1246" s="11">
        <v>176</v>
      </c>
      <c r="C1246" s="11">
        <v>0</v>
      </c>
      <c r="D1246" s="11">
        <v>176</v>
      </c>
      <c r="I1246" s="11">
        <v>176</v>
      </c>
      <c r="J1246" s="11">
        <v>0</v>
      </c>
      <c r="K1246" s="11">
        <v>176</v>
      </c>
    </row>
    <row r="1247" spans="1:11" x14ac:dyDescent="0.2">
      <c r="A1247" s="10">
        <v>40618</v>
      </c>
      <c r="B1247" s="11">
        <v>138.6</v>
      </c>
      <c r="C1247" s="11">
        <v>0</v>
      </c>
      <c r="D1247" s="11">
        <v>138.6</v>
      </c>
      <c r="I1247" s="11">
        <v>138.6</v>
      </c>
      <c r="J1247" s="11">
        <v>0</v>
      </c>
      <c r="K1247" s="11">
        <v>138.6</v>
      </c>
    </row>
    <row r="1248" spans="1:11" x14ac:dyDescent="0.2">
      <c r="A1248" s="10">
        <v>40620</v>
      </c>
      <c r="B1248" s="11">
        <v>92.4</v>
      </c>
      <c r="C1248" s="11">
        <v>0</v>
      </c>
      <c r="D1248" s="11">
        <v>92.4</v>
      </c>
      <c r="I1248" s="11">
        <v>92.4</v>
      </c>
      <c r="J1248" s="11">
        <v>0</v>
      </c>
      <c r="K1248" s="11">
        <v>92.4</v>
      </c>
    </row>
    <row r="1249" spans="1:11" x14ac:dyDescent="0.2">
      <c r="A1249" s="10">
        <v>40621</v>
      </c>
      <c r="B1249" s="11">
        <v>88</v>
      </c>
      <c r="C1249" s="11">
        <v>0</v>
      </c>
      <c r="D1249" s="11">
        <v>88</v>
      </c>
      <c r="I1249" s="11">
        <v>88</v>
      </c>
      <c r="J1249" s="11">
        <v>0</v>
      </c>
      <c r="K1249" s="11">
        <v>88</v>
      </c>
    </row>
    <row r="1250" spans="1:11" x14ac:dyDescent="0.2">
      <c r="A1250" s="10">
        <v>40625</v>
      </c>
      <c r="B1250" s="11">
        <v>957.44</v>
      </c>
      <c r="C1250" s="11">
        <v>166.0496</v>
      </c>
      <c r="D1250" s="11">
        <v>1123.4896000000001</v>
      </c>
      <c r="I1250" s="11">
        <v>957.44</v>
      </c>
      <c r="J1250" s="11">
        <v>166.0496</v>
      </c>
      <c r="K1250" s="11">
        <v>1123.4896000000001</v>
      </c>
    </row>
    <row r="1251" spans="1:11" x14ac:dyDescent="0.2">
      <c r="A1251" s="10">
        <v>40626</v>
      </c>
      <c r="B1251" s="11">
        <v>55</v>
      </c>
      <c r="C1251" s="11">
        <v>0</v>
      </c>
      <c r="D1251" s="11">
        <v>55</v>
      </c>
      <c r="I1251" s="11">
        <v>55</v>
      </c>
      <c r="J1251" s="11">
        <v>0</v>
      </c>
      <c r="K1251" s="11">
        <v>55</v>
      </c>
    </row>
    <row r="1252" spans="1:11" x14ac:dyDescent="0.2">
      <c r="A1252" s="10">
        <v>40627</v>
      </c>
      <c r="B1252" s="11">
        <v>587.4</v>
      </c>
      <c r="C1252" s="11">
        <v>88.027999999999992</v>
      </c>
      <c r="D1252" s="11">
        <v>675.42799999999988</v>
      </c>
      <c r="I1252" s="11">
        <v>587.4</v>
      </c>
      <c r="J1252" s="11">
        <v>88.027999999999992</v>
      </c>
      <c r="K1252" s="11">
        <v>675.42799999999988</v>
      </c>
    </row>
    <row r="1253" spans="1:11" x14ac:dyDescent="0.2">
      <c r="A1253" s="10">
        <v>40628</v>
      </c>
      <c r="B1253" s="11">
        <v>530.20000000000005</v>
      </c>
      <c r="C1253" s="11">
        <v>29.5</v>
      </c>
      <c r="D1253" s="11">
        <v>559.70000000000005</v>
      </c>
      <c r="I1253" s="11">
        <v>530.20000000000005</v>
      </c>
      <c r="J1253" s="11">
        <v>29.5</v>
      </c>
      <c r="K1253" s="11">
        <v>559.70000000000005</v>
      </c>
    </row>
    <row r="1254" spans="1:11" x14ac:dyDescent="0.2">
      <c r="A1254" s="10">
        <v>40629</v>
      </c>
      <c r="B1254" s="11">
        <v>88</v>
      </c>
      <c r="C1254" s="11">
        <v>0</v>
      </c>
      <c r="D1254" s="11">
        <v>88</v>
      </c>
      <c r="I1254" s="11">
        <v>88</v>
      </c>
      <c r="J1254" s="11">
        <v>0</v>
      </c>
      <c r="K1254" s="11">
        <v>88</v>
      </c>
    </row>
    <row r="1255" spans="1:11" x14ac:dyDescent="0.2">
      <c r="A1255" s="10">
        <v>40630</v>
      </c>
      <c r="B1255" s="11">
        <v>105.6</v>
      </c>
      <c r="C1255" s="11">
        <v>0</v>
      </c>
      <c r="D1255" s="11">
        <v>105.6</v>
      </c>
      <c r="I1255" s="11">
        <v>105.6</v>
      </c>
      <c r="J1255" s="11">
        <v>0</v>
      </c>
      <c r="K1255" s="11">
        <v>105.6</v>
      </c>
    </row>
    <row r="1256" spans="1:11" x14ac:dyDescent="0.2">
      <c r="A1256" s="10">
        <v>40631</v>
      </c>
      <c r="B1256" s="11">
        <v>114.39999999999999</v>
      </c>
      <c r="C1256" s="11">
        <v>0</v>
      </c>
      <c r="D1256" s="11">
        <v>114.39999999999999</v>
      </c>
      <c r="I1256" s="11">
        <v>114.39999999999999</v>
      </c>
      <c r="J1256" s="11">
        <v>0</v>
      </c>
      <c r="K1256" s="11">
        <v>114.39999999999999</v>
      </c>
    </row>
    <row r="1257" spans="1:11" x14ac:dyDescent="0.2">
      <c r="A1257" s="10">
        <v>40632</v>
      </c>
      <c r="B1257" s="11">
        <v>147.4</v>
      </c>
      <c r="C1257" s="11">
        <v>0</v>
      </c>
      <c r="D1257" s="11">
        <v>147.4</v>
      </c>
      <c r="I1257" s="11">
        <v>147.4</v>
      </c>
      <c r="J1257" s="11">
        <v>0</v>
      </c>
      <c r="K1257" s="11">
        <v>147.4</v>
      </c>
    </row>
    <row r="1258" spans="1:11" x14ac:dyDescent="0.2">
      <c r="A1258" s="10">
        <v>40633</v>
      </c>
      <c r="B1258" s="11">
        <v>22876.52576</v>
      </c>
      <c r="C1258" s="11">
        <v>5458.3495999999996</v>
      </c>
      <c r="D1258" s="11">
        <v>28334.875359999998</v>
      </c>
      <c r="I1258" s="11">
        <v>22876.52576</v>
      </c>
      <c r="J1258" s="11">
        <v>5458.3495999999996</v>
      </c>
      <c r="K1258" s="11">
        <v>28334.875359999998</v>
      </c>
    </row>
    <row r="1259" spans="1:11" x14ac:dyDescent="0.2">
      <c r="A1259" s="10"/>
      <c r="B1259" s="11"/>
      <c r="C1259" s="11"/>
      <c r="D1259" s="11"/>
    </row>
    <row r="1260" spans="1:11" x14ac:dyDescent="0.2">
      <c r="A1260" s="10"/>
      <c r="B1260" s="11"/>
      <c r="C1260" s="11"/>
      <c r="D1260" s="11"/>
    </row>
    <row r="1261" spans="1:11" x14ac:dyDescent="0.2">
      <c r="A1261" s="10"/>
      <c r="B1261" s="11"/>
      <c r="C1261" s="11"/>
      <c r="D1261" s="11"/>
    </row>
    <row r="1262" spans="1:11" x14ac:dyDescent="0.2">
      <c r="A1262" s="10"/>
      <c r="B1262" s="11"/>
      <c r="C1262" s="11"/>
      <c r="D1262" s="11"/>
    </row>
    <row r="1263" spans="1:11" x14ac:dyDescent="0.2">
      <c r="A1263" s="10"/>
      <c r="B1263" s="11"/>
      <c r="C1263" s="11"/>
      <c r="D1263" s="11"/>
    </row>
    <row r="1264" spans="1:11" x14ac:dyDescent="0.2">
      <c r="A1264" s="10"/>
      <c r="B1264" s="11"/>
      <c r="C1264" s="11"/>
      <c r="D1264" s="11"/>
    </row>
    <row r="1265" spans="1:4" x14ac:dyDescent="0.2">
      <c r="A1265" s="10"/>
      <c r="B1265" s="11"/>
      <c r="C1265" s="11"/>
      <c r="D1265" s="11"/>
    </row>
    <row r="1266" spans="1:4" x14ac:dyDescent="0.2">
      <c r="A1266" s="10"/>
      <c r="B1266" s="11"/>
      <c r="C1266" s="11"/>
      <c r="D1266" s="11"/>
    </row>
    <row r="1267" spans="1:4" x14ac:dyDescent="0.2">
      <c r="A1267" s="10"/>
      <c r="B1267" s="11"/>
      <c r="C1267" s="11"/>
      <c r="D1267" s="11"/>
    </row>
    <row r="1268" spans="1:4" x14ac:dyDescent="0.2">
      <c r="A1268" s="10"/>
      <c r="B1268" s="11"/>
      <c r="C1268" s="11"/>
      <c r="D1268" s="11"/>
    </row>
    <row r="1269" spans="1:4" x14ac:dyDescent="0.2">
      <c r="A1269" s="10"/>
      <c r="B1269" s="11"/>
      <c r="C1269" s="11"/>
      <c r="D1269" s="11"/>
    </row>
    <row r="1270" spans="1:4" x14ac:dyDescent="0.2">
      <c r="A1270" s="10"/>
      <c r="B1270" s="11"/>
      <c r="C1270" s="11"/>
      <c r="D1270" s="11"/>
    </row>
    <row r="1271" spans="1:4" x14ac:dyDescent="0.2">
      <c r="A1271" s="10"/>
      <c r="B1271" s="11"/>
      <c r="C1271" s="11"/>
      <c r="D1271" s="11"/>
    </row>
    <row r="1272" spans="1:4" x14ac:dyDescent="0.2">
      <c r="A1272" s="10"/>
      <c r="B1272" s="11"/>
      <c r="C1272" s="11"/>
      <c r="D1272" s="11"/>
    </row>
    <row r="1273" spans="1:4" x14ac:dyDescent="0.2">
      <c r="A1273" s="10"/>
      <c r="B1273" s="11"/>
      <c r="C1273" s="11"/>
      <c r="D1273" s="11"/>
    </row>
    <row r="1274" spans="1:4" x14ac:dyDescent="0.2">
      <c r="A1274" s="10"/>
      <c r="B1274" s="11"/>
      <c r="C1274" s="11"/>
      <c r="D1274" s="11"/>
    </row>
    <row r="1275" spans="1:4" x14ac:dyDescent="0.2">
      <c r="A1275" s="10"/>
      <c r="B1275" s="11"/>
      <c r="C1275" s="11"/>
      <c r="D1275" s="11"/>
    </row>
    <row r="1276" spans="1:4" x14ac:dyDescent="0.2">
      <c r="A1276" s="10"/>
      <c r="B1276" s="11"/>
      <c r="C1276" s="11"/>
      <c r="D1276" s="11"/>
    </row>
    <row r="1277" spans="1:4" x14ac:dyDescent="0.2">
      <c r="A1277" s="10"/>
      <c r="B1277" s="11"/>
      <c r="C1277" s="11"/>
      <c r="D1277" s="11"/>
    </row>
    <row r="1278" spans="1:4" x14ac:dyDescent="0.2">
      <c r="A1278" s="10"/>
      <c r="B1278" s="11"/>
      <c r="C1278" s="11"/>
      <c r="D1278" s="11"/>
    </row>
    <row r="1279" spans="1:4" x14ac:dyDescent="0.2">
      <c r="A1279" s="10"/>
      <c r="B1279" s="11"/>
      <c r="C1279" s="11"/>
      <c r="D1279" s="11"/>
    </row>
    <row r="1280" spans="1:4" x14ac:dyDescent="0.2">
      <c r="A1280" s="10"/>
      <c r="B1280" s="11"/>
      <c r="C1280" s="11"/>
      <c r="D1280" s="11"/>
    </row>
    <row r="1281" spans="1:4" x14ac:dyDescent="0.2">
      <c r="A1281" s="10"/>
      <c r="B1281" s="11"/>
      <c r="C1281" s="11"/>
      <c r="D1281" s="11"/>
    </row>
    <row r="1282" spans="1:4" x14ac:dyDescent="0.2">
      <c r="A1282" s="10"/>
      <c r="B1282" s="11"/>
      <c r="C1282" s="11"/>
      <c r="D1282" s="11"/>
    </row>
    <row r="1283" spans="1:4" x14ac:dyDescent="0.2">
      <c r="A1283" s="10"/>
      <c r="B1283" s="11"/>
      <c r="C1283" s="11"/>
      <c r="D1283" s="11"/>
    </row>
    <row r="1284" spans="1:4" x14ac:dyDescent="0.2">
      <c r="A1284" s="10"/>
      <c r="B1284" s="11"/>
      <c r="C1284" s="11"/>
      <c r="D1284" s="11"/>
    </row>
    <row r="1285" spans="1:4" x14ac:dyDescent="0.2">
      <c r="A1285" s="10"/>
      <c r="B1285" s="11"/>
      <c r="C1285" s="11"/>
      <c r="D1285" s="11"/>
    </row>
    <row r="1286" spans="1:4" x14ac:dyDescent="0.2">
      <c r="A1286" s="10"/>
      <c r="B1286" s="11"/>
      <c r="C1286" s="11"/>
      <c r="D1286" s="11"/>
    </row>
    <row r="1287" spans="1:4" x14ac:dyDescent="0.2">
      <c r="A1287" s="10"/>
      <c r="B1287" s="11"/>
      <c r="C1287" s="11"/>
      <c r="D1287" s="11"/>
    </row>
    <row r="1288" spans="1:4" x14ac:dyDescent="0.2">
      <c r="A1288" s="10"/>
      <c r="B1288" s="11"/>
      <c r="C1288" s="11"/>
      <c r="D1288" s="11"/>
    </row>
    <row r="1289" spans="1:4" x14ac:dyDescent="0.2">
      <c r="A1289" s="10"/>
      <c r="B1289" s="11"/>
      <c r="C1289" s="11"/>
      <c r="D1289" s="11"/>
    </row>
    <row r="1290" spans="1:4" x14ac:dyDescent="0.2">
      <c r="A1290" s="10"/>
      <c r="B1290" s="11"/>
      <c r="C1290" s="11"/>
      <c r="D1290" s="11"/>
    </row>
    <row r="1291" spans="1:4" x14ac:dyDescent="0.2">
      <c r="A1291" s="10"/>
      <c r="B1291" s="11"/>
      <c r="C1291" s="11"/>
      <c r="D1291" s="11"/>
    </row>
    <row r="1292" spans="1:4" x14ac:dyDescent="0.2">
      <c r="A1292" s="10"/>
      <c r="B1292" s="11"/>
      <c r="C1292" s="11"/>
      <c r="D1292" s="11"/>
    </row>
    <row r="1293" spans="1:4" x14ac:dyDescent="0.2">
      <c r="A1293" s="10"/>
      <c r="B1293" s="11"/>
      <c r="C1293" s="11"/>
      <c r="D1293" s="11"/>
    </row>
    <row r="1294" spans="1:4" x14ac:dyDescent="0.2">
      <c r="A1294" s="10"/>
      <c r="B1294" s="11"/>
      <c r="C1294" s="11"/>
      <c r="D1294" s="11"/>
    </row>
    <row r="1295" spans="1:4" x14ac:dyDescent="0.2">
      <c r="A1295" s="10"/>
      <c r="B1295" s="11"/>
      <c r="C1295" s="11"/>
      <c r="D1295" s="11"/>
    </row>
    <row r="1296" spans="1:4" x14ac:dyDescent="0.2">
      <c r="A1296" s="10"/>
      <c r="B1296" s="11"/>
      <c r="C1296" s="11"/>
      <c r="D1296" s="11"/>
    </row>
    <row r="1297" spans="1:4" x14ac:dyDescent="0.2">
      <c r="A1297" s="10"/>
      <c r="B1297" s="11"/>
      <c r="C1297" s="11"/>
      <c r="D1297" s="11"/>
    </row>
    <row r="1298" spans="1:4" x14ac:dyDescent="0.2">
      <c r="A1298" s="10"/>
      <c r="B1298" s="11"/>
      <c r="C1298" s="11"/>
      <c r="D1298" s="11"/>
    </row>
    <row r="1299" spans="1:4" x14ac:dyDescent="0.2">
      <c r="A1299" s="10"/>
      <c r="B1299" s="11"/>
      <c r="C1299" s="11"/>
      <c r="D1299" s="11"/>
    </row>
    <row r="1300" spans="1:4" x14ac:dyDescent="0.2">
      <c r="A1300" s="10"/>
      <c r="B1300" s="11"/>
      <c r="C1300" s="11"/>
      <c r="D1300" s="11"/>
    </row>
    <row r="1301" spans="1:4" x14ac:dyDescent="0.2">
      <c r="A1301" s="10"/>
      <c r="B1301" s="11"/>
      <c r="C1301" s="11"/>
      <c r="D1301" s="11"/>
    </row>
    <row r="1302" spans="1:4" x14ac:dyDescent="0.2">
      <c r="A1302" s="10"/>
      <c r="B1302" s="11"/>
      <c r="C1302" s="11"/>
      <c r="D1302" s="11"/>
    </row>
    <row r="1303" spans="1:4" x14ac:dyDescent="0.2">
      <c r="A1303" s="10"/>
      <c r="B1303" s="11"/>
      <c r="C1303" s="11"/>
      <c r="D1303" s="11"/>
    </row>
    <row r="1304" spans="1:4" x14ac:dyDescent="0.2">
      <c r="A1304" s="10"/>
      <c r="B1304" s="11"/>
      <c r="C1304" s="11"/>
      <c r="D1304" s="11"/>
    </row>
    <row r="1305" spans="1:4" x14ac:dyDescent="0.2">
      <c r="A1305" s="10"/>
      <c r="B1305" s="11"/>
      <c r="C1305" s="11"/>
      <c r="D1305" s="11"/>
    </row>
    <row r="1306" spans="1:4" x14ac:dyDescent="0.2">
      <c r="A1306" s="10"/>
      <c r="B1306" s="11"/>
      <c r="C1306" s="11"/>
      <c r="D1306" s="11"/>
    </row>
    <row r="1307" spans="1:4" x14ac:dyDescent="0.2">
      <c r="A1307" s="10"/>
      <c r="B1307" s="11"/>
      <c r="C1307" s="11"/>
      <c r="D1307" s="11"/>
    </row>
    <row r="1308" spans="1:4" x14ac:dyDescent="0.2">
      <c r="A1308" s="10"/>
      <c r="B1308" s="11"/>
      <c r="C1308" s="11"/>
      <c r="D1308" s="11"/>
    </row>
    <row r="1309" spans="1:4" x14ac:dyDescent="0.2">
      <c r="A1309" s="10"/>
      <c r="B1309" s="11"/>
      <c r="C1309" s="11"/>
      <c r="D1309" s="11"/>
    </row>
  </sheetData>
  <mergeCells count="4">
    <mergeCell ref="O1:O2"/>
    <mergeCell ref="O3:T4"/>
    <mergeCell ref="A1:A2"/>
    <mergeCell ref="A3:F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001"/>
  <sheetViews>
    <sheetView zoomScale="90" zoomScaleNormal="90" workbookViewId="0">
      <selection activeCell="R37" sqref="R37"/>
    </sheetView>
  </sheetViews>
  <sheetFormatPr defaultRowHeight="12.75" x14ac:dyDescent="0.2"/>
  <cols>
    <col min="1" max="1" width="8.140625" style="154" customWidth="1"/>
    <col min="2" max="6" width="3.42578125" style="154" customWidth="1"/>
    <col min="7" max="7" width="3.42578125" style="158" customWidth="1"/>
    <col min="8" max="9" width="3.42578125" style="154" customWidth="1"/>
    <col min="10" max="11" width="20.85546875" style="154" customWidth="1"/>
    <col min="12" max="12" width="11.42578125" style="156" customWidth="1"/>
    <col min="13" max="13" width="12.42578125" style="154" customWidth="1"/>
    <col min="14" max="14" width="12.42578125" style="156" customWidth="1"/>
    <col min="15" max="15" width="12.42578125" style="154" customWidth="1"/>
    <col min="16" max="16" width="15.42578125" style="154" customWidth="1"/>
    <col min="17" max="17" width="16.140625" style="154" customWidth="1"/>
    <col min="18" max="18" width="33" style="154" customWidth="1"/>
    <col min="19" max="19" width="4.7109375" style="154" customWidth="1"/>
    <col min="20" max="20" width="12" style="154" customWidth="1"/>
    <col min="21" max="23" width="9.140625" style="154"/>
    <col min="24" max="24" width="14.7109375" style="154" customWidth="1"/>
    <col min="25" max="25" width="6.140625" style="154" customWidth="1"/>
    <col min="26" max="26" width="31.42578125" style="154" customWidth="1"/>
    <col min="27" max="28" width="20.85546875" style="154" customWidth="1"/>
    <col min="29" max="29" width="12.140625" style="154" customWidth="1"/>
    <col min="30" max="30" width="20.85546875" style="94" customWidth="1"/>
    <col min="31" max="32" width="18.7109375" style="109" customWidth="1"/>
    <col min="33" max="50" width="9.140625" style="154"/>
    <col min="51" max="53" width="11.5703125" style="154" customWidth="1"/>
    <col min="54" max="55" width="9.140625" style="154"/>
    <col min="56" max="56" width="15.85546875" style="154" customWidth="1"/>
    <col min="57" max="57" width="15.7109375" style="154" customWidth="1"/>
    <col min="58" max="16384" width="9.140625" style="154"/>
  </cols>
  <sheetData>
    <row r="1" spans="1:57" s="95" customFormat="1" x14ac:dyDescent="0.2">
      <c r="A1" s="114" t="s">
        <v>418</v>
      </c>
      <c r="B1" s="114" t="s">
        <v>421</v>
      </c>
      <c r="C1" s="114" t="s">
        <v>419</v>
      </c>
      <c r="D1" s="114" t="s">
        <v>420</v>
      </c>
      <c r="E1" s="114" t="s">
        <v>424</v>
      </c>
      <c r="F1" s="114" t="s">
        <v>425</v>
      </c>
      <c r="G1" s="138" t="s">
        <v>426</v>
      </c>
      <c r="H1" s="114" t="s">
        <v>427</v>
      </c>
      <c r="J1" s="114" t="s">
        <v>422</v>
      </c>
      <c r="K1" s="114" t="s">
        <v>423</v>
      </c>
      <c r="L1" s="147" t="s">
        <v>578</v>
      </c>
      <c r="M1" s="144" t="s">
        <v>530</v>
      </c>
      <c r="N1" s="147" t="s">
        <v>577</v>
      </c>
      <c r="O1" s="144" t="s">
        <v>531</v>
      </c>
      <c r="P1" s="144" t="s">
        <v>529</v>
      </c>
      <c r="Q1" s="144" t="s">
        <v>579</v>
      </c>
      <c r="R1" s="124"/>
      <c r="T1" s="95" t="s">
        <v>497</v>
      </c>
      <c r="U1" s="95" t="s">
        <v>598</v>
      </c>
      <c r="V1" s="95" t="s">
        <v>599</v>
      </c>
      <c r="W1" s="95" t="s">
        <v>588</v>
      </c>
      <c r="X1" s="95" t="s">
        <v>587</v>
      </c>
      <c r="Y1" s="95" t="s">
        <v>532</v>
      </c>
      <c r="Z1" s="124" t="s">
        <v>602</v>
      </c>
      <c r="AA1" s="124" t="s">
        <v>601</v>
      </c>
      <c r="AB1" s="124" t="s">
        <v>603</v>
      </c>
      <c r="AC1" s="95" t="s">
        <v>30</v>
      </c>
      <c r="AD1" s="94" t="s">
        <v>31</v>
      </c>
      <c r="AE1" s="94" t="s">
        <v>32</v>
      </c>
      <c r="AF1" s="94" t="s">
        <v>33</v>
      </c>
      <c r="AG1" s="95" t="s">
        <v>34</v>
      </c>
      <c r="AI1" s="95" t="s">
        <v>35</v>
      </c>
      <c r="AK1" s="95" t="s">
        <v>36</v>
      </c>
      <c r="AM1" s="95" t="s">
        <v>37</v>
      </c>
      <c r="AO1" s="95" t="s">
        <v>38</v>
      </c>
      <c r="AQ1" s="95" t="s">
        <v>39</v>
      </c>
      <c r="AS1" s="95" t="s">
        <v>40</v>
      </c>
      <c r="AU1" s="95" t="s">
        <v>41</v>
      </c>
      <c r="AW1" s="95" t="s">
        <v>42</v>
      </c>
      <c r="AX1" s="95" t="s">
        <v>43</v>
      </c>
      <c r="AY1" s="95" t="s">
        <v>44</v>
      </c>
      <c r="AZ1" s="95" t="s">
        <v>45</v>
      </c>
      <c r="BA1" s="95" t="s">
        <v>46</v>
      </c>
      <c r="BB1" s="95" t="s">
        <v>30</v>
      </c>
      <c r="BC1" s="95" t="s">
        <v>532</v>
      </c>
      <c r="BD1" s="95" t="s">
        <v>43</v>
      </c>
      <c r="BE1" s="95" t="s">
        <v>46</v>
      </c>
    </row>
    <row r="2" spans="1:57" s="95" customFormat="1" x14ac:dyDescent="0.2">
      <c r="A2" s="115" t="s">
        <v>517</v>
      </c>
      <c r="B2" s="115">
        <v>1</v>
      </c>
      <c r="C2" s="97">
        <v>2474.27</v>
      </c>
      <c r="D2" s="97">
        <v>2474.27</v>
      </c>
      <c r="E2" s="105">
        <v>37652.25</v>
      </c>
      <c r="F2" s="105">
        <v>37652.5</v>
      </c>
      <c r="G2" s="139" t="s">
        <v>428</v>
      </c>
      <c r="H2" s="97" t="s">
        <v>449</v>
      </c>
      <c r="J2" s="105">
        <v>37652.336805555555</v>
      </c>
      <c r="K2" s="105">
        <v>37652.736111111109</v>
      </c>
      <c r="L2" s="143" t="s">
        <v>517</v>
      </c>
      <c r="M2" s="146">
        <v>2474.27</v>
      </c>
      <c r="N2" s="143" t="s">
        <v>517</v>
      </c>
      <c r="O2" s="145">
        <v>112.47200000000001</v>
      </c>
      <c r="P2" s="149">
        <f t="shared" ref="P2:P46" si="0">M2+O2</f>
        <v>2586.7420000000002</v>
      </c>
      <c r="Q2" s="149">
        <f>P2*3.7854*1.04</f>
        <v>10183.527293472001</v>
      </c>
      <c r="T2" s="95" t="s">
        <v>517</v>
      </c>
      <c r="U2" s="153">
        <v>58.121467299000003</v>
      </c>
      <c r="V2" s="153">
        <v>7650.9580183500002</v>
      </c>
      <c r="W2" s="153">
        <v>7709.0794856490002</v>
      </c>
      <c r="X2" s="153">
        <v>3228970.4054999999</v>
      </c>
      <c r="Y2" s="95" t="s">
        <v>517</v>
      </c>
      <c r="AA2" s="153">
        <f>V2*3.7854*1.04</f>
        <v>30120.413941968574</v>
      </c>
      <c r="AB2" s="153">
        <f>W2*3.7854*1.04</f>
        <v>30349.227464374755</v>
      </c>
      <c r="AC2" s="95" t="s">
        <v>47</v>
      </c>
      <c r="AD2" s="94">
        <v>37652.336805555555</v>
      </c>
      <c r="AE2" s="94">
        <v>37652.736111111109</v>
      </c>
      <c r="AF2" s="94" t="s">
        <v>114</v>
      </c>
      <c r="AG2" s="95" t="s">
        <v>115</v>
      </c>
      <c r="AI2" s="95">
        <v>50</v>
      </c>
      <c r="AO2" s="95">
        <v>111.7</v>
      </c>
      <c r="AQ2" s="95">
        <v>2900</v>
      </c>
      <c r="AS2" s="95">
        <v>4440</v>
      </c>
      <c r="AT2" s="95" t="s">
        <v>52</v>
      </c>
      <c r="AU2" s="95">
        <v>18</v>
      </c>
      <c r="AW2" s="95">
        <v>2300</v>
      </c>
      <c r="AX2" s="95">
        <v>3162992.145</v>
      </c>
      <c r="AY2" s="95">
        <v>56.933858610000001</v>
      </c>
      <c r="AZ2" s="95">
        <v>7274.8819334999998</v>
      </c>
      <c r="BA2" s="95">
        <v>7331.8157921100001</v>
      </c>
      <c r="BB2" s="95" t="s">
        <v>512</v>
      </c>
      <c r="BC2" s="95" t="s">
        <v>517</v>
      </c>
      <c r="BD2" s="153">
        <v>3162992.145</v>
      </c>
      <c r="BE2" s="153">
        <v>7331.8157921100001</v>
      </c>
    </row>
    <row r="3" spans="1:57" s="95" customFormat="1" x14ac:dyDescent="0.2">
      <c r="A3" s="115" t="s">
        <v>518</v>
      </c>
      <c r="B3" s="115">
        <v>0.5</v>
      </c>
      <c r="C3" s="97">
        <v>3294.87</v>
      </c>
      <c r="D3" s="97">
        <v>14342.849999999999</v>
      </c>
      <c r="E3" s="97"/>
      <c r="F3" s="97"/>
      <c r="G3" s="139" t="s">
        <v>428</v>
      </c>
      <c r="H3" s="97"/>
      <c r="J3" s="105">
        <v>37684.680555555555</v>
      </c>
      <c r="K3" s="105">
        <v>37688.496527777781</v>
      </c>
      <c r="L3" s="143" t="s">
        <v>518</v>
      </c>
      <c r="M3" s="146">
        <v>14342.849999999999</v>
      </c>
      <c r="N3" s="143" t="s">
        <v>518</v>
      </c>
      <c r="O3" s="145">
        <v>1684.2132000000001</v>
      </c>
      <c r="P3" s="149">
        <f t="shared" si="0"/>
        <v>16027.063199999999</v>
      </c>
      <c r="Q3" s="149">
        <f t="shared" ref="Q3:Q46" si="1">P3*3.7854*1.04</f>
        <v>63095.598838771199</v>
      </c>
      <c r="T3" s="95" t="s">
        <v>518</v>
      </c>
      <c r="U3" s="153">
        <v>87.918722216999996</v>
      </c>
      <c r="V3" s="153">
        <v>4466.8981369499998</v>
      </c>
      <c r="W3" s="153">
        <v>4554.8168591670001</v>
      </c>
      <c r="X3" s="153">
        <v>1925262.6314999999</v>
      </c>
      <c r="Y3" s="95" t="s">
        <v>518</v>
      </c>
      <c r="AA3" s="153">
        <f t="shared" ref="AA3:AA66" si="2">V3*3.7854*1.04</f>
        <v>17585.356055914952</v>
      </c>
      <c r="AB3" s="153">
        <f t="shared" ref="AB3:AB66" si="3">W3*3.7854*1.04</f>
        <v>17931.475888238394</v>
      </c>
      <c r="AC3" s="95" t="s">
        <v>47</v>
      </c>
      <c r="AD3" s="94">
        <v>37684.680555555555</v>
      </c>
      <c r="AE3" s="94">
        <v>37688.496527777781</v>
      </c>
      <c r="AF3" s="94" t="s">
        <v>116</v>
      </c>
      <c r="AG3" s="95" t="s">
        <v>117</v>
      </c>
      <c r="AI3" s="95">
        <v>50</v>
      </c>
      <c r="AO3" s="95">
        <v>62.7</v>
      </c>
      <c r="AS3" s="95">
        <v>5610</v>
      </c>
      <c r="AU3" s="95">
        <v>48</v>
      </c>
      <c r="AW3" s="95">
        <v>1900</v>
      </c>
      <c r="AX3" s="95">
        <v>1775466.4949999999</v>
      </c>
      <c r="AY3" s="95">
        <v>85.222391759999994</v>
      </c>
      <c r="AZ3" s="95">
        <v>3373.3863405000002</v>
      </c>
      <c r="BA3" s="95">
        <v>3458.6087322600001</v>
      </c>
      <c r="BB3" s="95" t="s">
        <v>512</v>
      </c>
      <c r="BC3" s="95" t="s">
        <v>518</v>
      </c>
      <c r="BD3" s="153">
        <v>1775466.4949999999</v>
      </c>
      <c r="BE3" s="153">
        <v>3458.6087322600001</v>
      </c>
    </row>
    <row r="4" spans="1:57" s="95" customFormat="1" x14ac:dyDescent="0.2">
      <c r="A4" s="115" t="s">
        <v>520</v>
      </c>
      <c r="B4" s="115">
        <v>1</v>
      </c>
      <c r="C4" s="97">
        <v>420.64</v>
      </c>
      <c r="D4" s="97">
        <v>628.76</v>
      </c>
      <c r="E4" s="97"/>
      <c r="F4" s="97"/>
      <c r="G4" s="139" t="s">
        <v>496</v>
      </c>
      <c r="H4" s="97"/>
      <c r="J4" s="105">
        <v>37694.569444444445</v>
      </c>
      <c r="K4" s="105">
        <v>37696.798611111109</v>
      </c>
      <c r="L4" s="143" t="s">
        <v>520</v>
      </c>
      <c r="M4" s="146">
        <v>628.76</v>
      </c>
      <c r="N4" s="143" t="s">
        <v>520</v>
      </c>
      <c r="O4" s="145">
        <v>26.4</v>
      </c>
      <c r="P4" s="149">
        <f t="shared" si="0"/>
        <v>655.16</v>
      </c>
      <c r="Q4" s="149">
        <f t="shared" si="1"/>
        <v>2579.2443705600003</v>
      </c>
      <c r="T4" s="95" t="s">
        <v>520</v>
      </c>
      <c r="U4" s="153">
        <v>1077.1231363440002</v>
      </c>
      <c r="V4" s="153">
        <v>16044.100675199999</v>
      </c>
      <c r="W4" s="153">
        <v>17121.223811544001</v>
      </c>
      <c r="X4" s="153">
        <v>34027792.307999998</v>
      </c>
      <c r="Y4" s="95" t="s">
        <v>520</v>
      </c>
      <c r="AA4" s="153">
        <f t="shared" si="2"/>
        <v>63162.672243738161</v>
      </c>
      <c r="AB4" s="153">
        <f t="shared" si="3"/>
        <v>67403.107840867408</v>
      </c>
      <c r="AC4" s="95" t="s">
        <v>47</v>
      </c>
      <c r="AD4" s="94">
        <v>37694.569444444445</v>
      </c>
      <c r="AE4" s="94">
        <v>37696.798611111109</v>
      </c>
      <c r="AF4" s="94" t="s">
        <v>118</v>
      </c>
      <c r="AG4" s="95" t="s">
        <v>119</v>
      </c>
      <c r="AI4" s="95">
        <v>50</v>
      </c>
      <c r="AO4" s="95">
        <v>1172</v>
      </c>
      <c r="AQ4" s="95">
        <v>738</v>
      </c>
      <c r="AS4" s="95">
        <v>1340</v>
      </c>
      <c r="AU4" s="95">
        <v>32</v>
      </c>
      <c r="AW4" s="95">
        <v>410</v>
      </c>
      <c r="AX4" s="95">
        <v>33187348.199999999</v>
      </c>
      <c r="AY4" s="95">
        <v>1061.9951424000001</v>
      </c>
      <c r="AZ4" s="95">
        <v>13606.812762</v>
      </c>
      <c r="BA4" s="95">
        <v>14668.807904400001</v>
      </c>
      <c r="BB4" s="95" t="s">
        <v>512</v>
      </c>
      <c r="BC4" s="95" t="s">
        <v>520</v>
      </c>
      <c r="BD4" s="153">
        <v>33187348.199999999</v>
      </c>
      <c r="BE4" s="153">
        <v>14668.807904400001</v>
      </c>
    </row>
    <row r="5" spans="1:57" s="95" customFormat="1" x14ac:dyDescent="0.2">
      <c r="A5" s="115" t="s">
        <v>521</v>
      </c>
      <c r="B5" s="115">
        <v>1</v>
      </c>
      <c r="C5" s="97">
        <v>5002.26</v>
      </c>
      <c r="D5" s="97">
        <v>5127.2975000000006</v>
      </c>
      <c r="E5" s="97"/>
      <c r="F5" s="97"/>
      <c r="G5" s="139" t="s">
        <v>519</v>
      </c>
      <c r="H5" s="97"/>
      <c r="J5" s="105">
        <v>37715.690972222219</v>
      </c>
      <c r="K5" s="105">
        <v>37716.079861111109</v>
      </c>
      <c r="L5" s="143" t="s">
        <v>521</v>
      </c>
      <c r="M5" s="146">
        <v>5127.2975000000006</v>
      </c>
      <c r="N5" s="143" t="s">
        <v>521</v>
      </c>
      <c r="O5" s="145">
        <v>715.88</v>
      </c>
      <c r="P5" s="149">
        <f t="shared" si="0"/>
        <v>5843.1775000000007</v>
      </c>
      <c r="Q5" s="149">
        <f t="shared" si="1"/>
        <v>23003.514672840003</v>
      </c>
      <c r="T5" s="95" t="s">
        <v>521</v>
      </c>
      <c r="U5" s="153">
        <v>313.90077730499996</v>
      </c>
      <c r="V5" s="153">
        <v>8691.9986917499991</v>
      </c>
      <c r="W5" s="153">
        <v>9005.8994690549989</v>
      </c>
      <c r="X5" s="153">
        <v>17438932.072499998</v>
      </c>
      <c r="Y5" s="95" t="s">
        <v>521</v>
      </c>
      <c r="AA5" s="153">
        <f t="shared" si="2"/>
        <v>34218.799521660461</v>
      </c>
      <c r="AB5" s="153">
        <f t="shared" si="3"/>
        <v>35454.569124167225</v>
      </c>
      <c r="AC5" s="95" t="s">
        <v>47</v>
      </c>
      <c r="AD5" s="94">
        <v>37715.690972222219</v>
      </c>
      <c r="AE5" s="94">
        <v>37716.079861111109</v>
      </c>
      <c r="AF5" s="94" t="s">
        <v>120</v>
      </c>
      <c r="AG5" s="95" t="s">
        <v>121</v>
      </c>
      <c r="AI5" s="95">
        <v>50</v>
      </c>
      <c r="AO5" s="95">
        <v>608</v>
      </c>
      <c r="AQ5" s="95">
        <v>552</v>
      </c>
      <c r="AS5" s="95">
        <v>954</v>
      </c>
      <c r="AT5" s="95" t="s">
        <v>52</v>
      </c>
      <c r="AU5" s="95">
        <v>18</v>
      </c>
      <c r="AW5" s="95">
        <v>470</v>
      </c>
      <c r="AX5" s="95">
        <v>17216644.799999997</v>
      </c>
      <c r="AY5" s="95">
        <v>309.89960639999998</v>
      </c>
      <c r="AZ5" s="95">
        <v>8091.8230559999993</v>
      </c>
      <c r="BA5" s="95">
        <v>8401.7226623999995</v>
      </c>
      <c r="BB5" s="95" t="s">
        <v>512</v>
      </c>
      <c r="BC5" s="95" t="s">
        <v>521</v>
      </c>
      <c r="BD5" s="153">
        <v>17216644.799999997</v>
      </c>
      <c r="BE5" s="153">
        <v>8401.7226623999995</v>
      </c>
    </row>
    <row r="6" spans="1:57" s="95" customFormat="1" x14ac:dyDescent="0.2">
      <c r="A6" s="115" t="s">
        <v>522</v>
      </c>
      <c r="B6" s="115">
        <v>0.8</v>
      </c>
      <c r="C6" s="97">
        <v>4390.7119999999995</v>
      </c>
      <c r="D6" s="97">
        <v>5465.4079999999994</v>
      </c>
      <c r="E6" s="120">
        <v>37990.59375</v>
      </c>
      <c r="F6" s="120">
        <v>37991.125</v>
      </c>
      <c r="G6" s="139" t="s">
        <v>428</v>
      </c>
      <c r="H6" s="97"/>
      <c r="J6" s="105">
        <v>37990.677083333336</v>
      </c>
      <c r="K6" s="105">
        <v>37991.177083333336</v>
      </c>
      <c r="L6" s="143" t="s">
        <v>522</v>
      </c>
      <c r="M6" s="146">
        <v>5465.4079999999994</v>
      </c>
      <c r="N6" s="143" t="s">
        <v>522</v>
      </c>
      <c r="O6" s="145"/>
      <c r="P6" s="149">
        <f t="shared" si="0"/>
        <v>5465.4079999999994</v>
      </c>
      <c r="Q6" s="149">
        <f t="shared" si="1"/>
        <v>21516.305660927999</v>
      </c>
      <c r="R6" s="95" t="s">
        <v>585</v>
      </c>
      <c r="T6" s="95" t="s">
        <v>522</v>
      </c>
      <c r="U6" s="153">
        <v>10.178774900999995</v>
      </c>
      <c r="V6" s="153">
        <v>29.337955610999991</v>
      </c>
      <c r="W6" s="153">
        <v>39.516730511999988</v>
      </c>
      <c r="X6" s="153">
        <v>565487.4944999998</v>
      </c>
      <c r="Y6" s="95" t="s">
        <v>522</v>
      </c>
      <c r="AA6" s="153">
        <f t="shared" si="2"/>
        <v>115.49813305667455</v>
      </c>
      <c r="AB6" s="153">
        <f t="shared" si="3"/>
        <v>155.57009694732974</v>
      </c>
      <c r="AC6" s="95" t="s">
        <v>47</v>
      </c>
      <c r="AD6" s="94">
        <v>37990.677083333336</v>
      </c>
      <c r="AE6" s="94">
        <v>37991.177083333336</v>
      </c>
      <c r="AF6" s="94" t="s">
        <v>122</v>
      </c>
      <c r="AG6" s="95" t="s">
        <v>123</v>
      </c>
      <c r="AI6" s="95">
        <v>50</v>
      </c>
      <c r="AO6" s="95">
        <v>19.899999999999999</v>
      </c>
      <c r="AQ6" s="95">
        <v>108</v>
      </c>
      <c r="AS6" s="95">
        <v>224</v>
      </c>
      <c r="AT6" s="95" t="s">
        <v>52</v>
      </c>
      <c r="AU6" s="95">
        <v>18</v>
      </c>
      <c r="AW6" s="95">
        <v>52</v>
      </c>
      <c r="AX6" s="95">
        <v>563505.31499999983</v>
      </c>
      <c r="AY6" s="95">
        <v>10.143095669999996</v>
      </c>
      <c r="AZ6" s="95">
        <v>29.302276379999991</v>
      </c>
      <c r="BA6" s="95">
        <v>39.445372049999989</v>
      </c>
      <c r="BB6" s="95" t="s">
        <v>512</v>
      </c>
      <c r="BC6" s="95" t="s">
        <v>522</v>
      </c>
      <c r="BD6" s="153">
        <v>563505.31499999983</v>
      </c>
      <c r="BE6" s="153">
        <v>39.445372049999989</v>
      </c>
    </row>
    <row r="7" spans="1:57" s="95" customFormat="1" x14ac:dyDescent="0.2">
      <c r="A7" s="115" t="s">
        <v>523</v>
      </c>
      <c r="B7" s="115">
        <v>1</v>
      </c>
      <c r="C7" s="97">
        <v>6981.2599999999993</v>
      </c>
      <c r="D7" s="97">
        <v>7017.8679999999995</v>
      </c>
      <c r="E7" s="120">
        <v>38003.010416666664</v>
      </c>
      <c r="F7" s="120">
        <v>38003.458333333336</v>
      </c>
      <c r="G7" s="139" t="s">
        <v>445</v>
      </c>
      <c r="H7" s="97"/>
      <c r="J7" s="105">
        <v>38003.236111111109</v>
      </c>
      <c r="K7" s="105">
        <v>38004.208333333336</v>
      </c>
      <c r="L7" s="143" t="s">
        <v>523</v>
      </c>
      <c r="M7" s="146">
        <v>7017.8679999999995</v>
      </c>
      <c r="N7" s="143" t="s">
        <v>523</v>
      </c>
      <c r="O7" s="145">
        <v>911.30000000000007</v>
      </c>
      <c r="P7" s="149">
        <f t="shared" si="0"/>
        <v>7929.1679999999997</v>
      </c>
      <c r="Q7" s="149">
        <f t="shared" si="1"/>
        <v>31215.675449088001</v>
      </c>
      <c r="T7" s="95" t="s">
        <v>523</v>
      </c>
      <c r="U7" s="153">
        <v>24.914297303999998</v>
      </c>
      <c r="V7" s="153">
        <v>17880.958101</v>
      </c>
      <c r="W7" s="153">
        <v>17905.872398304</v>
      </c>
      <c r="X7" s="153">
        <v>1384127.628</v>
      </c>
      <c r="Y7" s="95" t="s">
        <v>523</v>
      </c>
      <c r="AA7" s="153">
        <f t="shared" si="2"/>
        <v>70394.041947346428</v>
      </c>
      <c r="AB7" s="153">
        <f t="shared" si="3"/>
        <v>70492.124951601567</v>
      </c>
      <c r="AC7" s="95" t="s">
        <v>47</v>
      </c>
      <c r="AD7" s="94">
        <v>38003.236111111109</v>
      </c>
      <c r="AE7" s="94">
        <v>38004.208333333336</v>
      </c>
      <c r="AF7" s="94" t="s">
        <v>124</v>
      </c>
      <c r="AG7" s="95" t="s">
        <v>125</v>
      </c>
      <c r="AI7" s="95">
        <v>50</v>
      </c>
      <c r="AO7" s="95">
        <v>44.9</v>
      </c>
      <c r="AQ7" s="95">
        <v>8520</v>
      </c>
      <c r="AS7" s="95">
        <v>17000</v>
      </c>
      <c r="AT7" s="95" t="s">
        <v>52</v>
      </c>
      <c r="AU7" s="95">
        <v>18</v>
      </c>
      <c r="AW7" s="95">
        <v>13000</v>
      </c>
      <c r="AX7" s="95">
        <v>1271426.5649999999</v>
      </c>
      <c r="AY7" s="95">
        <v>22.885678169999998</v>
      </c>
      <c r="AZ7" s="95">
        <v>16528.545344999999</v>
      </c>
      <c r="BA7" s="95">
        <v>16551.43102317</v>
      </c>
      <c r="BB7" s="95" t="s">
        <v>512</v>
      </c>
      <c r="BC7" s="95" t="s">
        <v>523</v>
      </c>
      <c r="BD7" s="153">
        <v>1271426.5649999999</v>
      </c>
      <c r="BE7" s="153">
        <v>16551.43102317</v>
      </c>
    </row>
    <row r="8" spans="1:57" s="95" customFormat="1" x14ac:dyDescent="0.2">
      <c r="A8" s="115" t="s">
        <v>524</v>
      </c>
      <c r="B8" s="115">
        <v>0</v>
      </c>
      <c r="C8" s="97">
        <v>0</v>
      </c>
      <c r="D8" s="97">
        <v>3994.6255999999998</v>
      </c>
      <c r="E8" s="97"/>
      <c r="F8" s="97"/>
      <c r="G8" s="139" t="s">
        <v>525</v>
      </c>
      <c r="H8" s="97"/>
      <c r="J8" s="105">
        <v>38036.753472222219</v>
      </c>
      <c r="K8" s="105">
        <v>38039.340277777781</v>
      </c>
      <c r="L8" s="143" t="s">
        <v>524</v>
      </c>
      <c r="M8" s="146">
        <v>3994.6255999999998</v>
      </c>
      <c r="N8" s="143" t="s">
        <v>524</v>
      </c>
      <c r="O8" s="145">
        <v>440.13599999999997</v>
      </c>
      <c r="P8" s="149">
        <f t="shared" si="0"/>
        <v>4434.7615999999998</v>
      </c>
      <c r="Q8" s="149">
        <f t="shared" si="1"/>
        <v>17458.840423065598</v>
      </c>
      <c r="T8" s="95" t="s">
        <v>524</v>
      </c>
      <c r="U8" s="153">
        <v>239.50448363699999</v>
      </c>
      <c r="V8" s="153">
        <v>35111.194988999996</v>
      </c>
      <c r="W8" s="153">
        <v>35350.699472636996</v>
      </c>
      <c r="X8" s="153">
        <v>13305804.646499999</v>
      </c>
      <c r="Y8" s="95" t="s">
        <v>524</v>
      </c>
      <c r="AA8" s="153">
        <f t="shared" si="2"/>
        <v>138226.31421181501</v>
      </c>
      <c r="AB8" s="153">
        <f t="shared" si="3"/>
        <v>139169.19929506892</v>
      </c>
      <c r="AC8" s="95" t="s">
        <v>47</v>
      </c>
      <c r="AD8" s="94">
        <v>38036.753472222219</v>
      </c>
      <c r="AE8" s="94">
        <v>38039.340277777781</v>
      </c>
      <c r="AF8" s="94" t="s">
        <v>126</v>
      </c>
      <c r="AG8" s="95" t="s">
        <v>127</v>
      </c>
      <c r="AI8" s="95">
        <v>50</v>
      </c>
      <c r="AO8" s="95">
        <v>441.2</v>
      </c>
      <c r="AQ8" s="95">
        <v>2030</v>
      </c>
      <c r="AS8" s="95">
        <v>3820</v>
      </c>
      <c r="AT8" s="95" t="s">
        <v>52</v>
      </c>
      <c r="AU8" s="95">
        <v>18</v>
      </c>
      <c r="AW8" s="95">
        <v>1900</v>
      </c>
      <c r="AX8" s="95">
        <v>12493394.219999999</v>
      </c>
      <c r="AY8" s="95">
        <v>224.88109595999998</v>
      </c>
      <c r="AZ8" s="95">
        <v>23737.449017999996</v>
      </c>
      <c r="BA8" s="95">
        <v>23962.330113959997</v>
      </c>
      <c r="BB8" s="95" t="s">
        <v>512</v>
      </c>
      <c r="BC8" s="95" t="s">
        <v>524</v>
      </c>
      <c r="BD8" s="153">
        <v>12493394.219999999</v>
      </c>
      <c r="BE8" s="153">
        <v>23962.330113959997</v>
      </c>
    </row>
    <row r="9" spans="1:57" s="95" customFormat="1" x14ac:dyDescent="0.2">
      <c r="A9" s="137" t="s">
        <v>494</v>
      </c>
      <c r="B9" s="115">
        <v>0.5</v>
      </c>
      <c r="C9" s="97">
        <v>683.5</v>
      </c>
      <c r="D9" s="97">
        <v>683.5</v>
      </c>
      <c r="E9" s="120">
        <v>38353.583333333336</v>
      </c>
      <c r="F9" s="120">
        <v>38354.041666666664</v>
      </c>
      <c r="G9" s="138" t="s">
        <v>492</v>
      </c>
      <c r="H9" s="97"/>
      <c r="J9" s="105">
        <v>38353.704861111109</v>
      </c>
      <c r="K9" s="105">
        <v>38354.003472222219</v>
      </c>
      <c r="L9" s="143" t="s">
        <v>494</v>
      </c>
      <c r="M9" s="146">
        <v>683.5</v>
      </c>
      <c r="N9" s="143" t="s">
        <v>494</v>
      </c>
      <c r="O9" s="145"/>
      <c r="P9" s="149">
        <f t="shared" si="0"/>
        <v>683.5</v>
      </c>
      <c r="Q9" s="149">
        <f t="shared" si="1"/>
        <v>2690.8137360000001</v>
      </c>
      <c r="R9" s="95" t="s">
        <v>586</v>
      </c>
      <c r="T9" s="95" t="s">
        <v>494</v>
      </c>
      <c r="U9" s="153">
        <v>0</v>
      </c>
      <c r="V9" s="153">
        <v>0</v>
      </c>
      <c r="W9" s="153">
        <v>0</v>
      </c>
      <c r="X9" s="153">
        <v>5196708.3119999999</v>
      </c>
      <c r="Y9" s="95" t="s">
        <v>494</v>
      </c>
      <c r="Z9" s="95" t="s">
        <v>592</v>
      </c>
      <c r="AA9" s="153">
        <f t="shared" si="2"/>
        <v>0</v>
      </c>
      <c r="AB9" s="153">
        <f t="shared" si="3"/>
        <v>0</v>
      </c>
      <c r="AC9" s="95" t="s">
        <v>47</v>
      </c>
      <c r="AD9" s="94">
        <v>38353.704861111109</v>
      </c>
      <c r="AE9" s="94">
        <v>38354.003472222219</v>
      </c>
      <c r="AF9" s="94" t="s">
        <v>128</v>
      </c>
      <c r="AG9" s="95" t="s">
        <v>129</v>
      </c>
      <c r="AI9" s="95">
        <v>50</v>
      </c>
      <c r="AO9" s="95">
        <v>157.93</v>
      </c>
      <c r="AS9" s="95">
        <v>1470</v>
      </c>
      <c r="AX9" s="95">
        <v>4472080.1205000002</v>
      </c>
      <c r="AY9" s="95">
        <v>0</v>
      </c>
      <c r="AZ9" s="95">
        <v>0</v>
      </c>
      <c r="BA9" s="95">
        <v>0</v>
      </c>
      <c r="BB9" s="95" t="s">
        <v>512</v>
      </c>
      <c r="BC9" s="95" t="s">
        <v>494</v>
      </c>
      <c r="BD9" s="153">
        <v>4472080.1205000002</v>
      </c>
      <c r="BE9" s="153">
        <v>0</v>
      </c>
    </row>
    <row r="10" spans="1:57" s="95" customFormat="1" x14ac:dyDescent="0.2">
      <c r="A10" s="137" t="s">
        <v>490</v>
      </c>
      <c r="B10" s="115">
        <v>0.5</v>
      </c>
      <c r="C10" s="97">
        <v>3208.0590000000002</v>
      </c>
      <c r="D10" s="97">
        <v>3208.0590000000002</v>
      </c>
      <c r="E10" s="120">
        <v>38355.416666666664</v>
      </c>
      <c r="F10" s="120">
        <v>38355.6875</v>
      </c>
      <c r="G10" s="138" t="s">
        <v>493</v>
      </c>
      <c r="H10" s="97"/>
      <c r="J10" s="105">
        <v>38355.5625</v>
      </c>
      <c r="K10" s="105">
        <v>38356.003472222219</v>
      </c>
      <c r="L10" s="143" t="s">
        <v>490</v>
      </c>
      <c r="M10" s="146">
        <v>3208.0590000000002</v>
      </c>
      <c r="N10" s="143" t="s">
        <v>490</v>
      </c>
      <c r="O10" s="145">
        <v>1966.3612999999998</v>
      </c>
      <c r="P10" s="149">
        <f t="shared" si="0"/>
        <v>5174.4202999999998</v>
      </c>
      <c r="Q10" s="149">
        <f t="shared" si="1"/>
        <v>20370.740627764801</v>
      </c>
      <c r="T10" s="95" t="s">
        <v>490</v>
      </c>
      <c r="U10" s="153">
        <v>26.983692701999999</v>
      </c>
      <c r="V10" s="153">
        <v>3847.0139736000001</v>
      </c>
      <c r="W10" s="153">
        <v>3873.9976663019997</v>
      </c>
      <c r="X10" s="153">
        <v>1499094.0390000001</v>
      </c>
      <c r="Y10" s="95" t="s">
        <v>490</v>
      </c>
      <c r="AA10" s="153">
        <f t="shared" si="2"/>
        <v>15144.986163492058</v>
      </c>
      <c r="AB10" s="153">
        <f t="shared" si="3"/>
        <v>15251.215996660374</v>
      </c>
      <c r="AC10" s="95" t="s">
        <v>47</v>
      </c>
      <c r="AD10" s="94">
        <v>38355.5625</v>
      </c>
      <c r="AE10" s="94">
        <v>38356.003472222219</v>
      </c>
      <c r="AF10" s="94" t="s">
        <v>130</v>
      </c>
      <c r="AG10" s="95" t="s">
        <v>131</v>
      </c>
      <c r="AI10" s="95">
        <v>50</v>
      </c>
      <c r="AO10" s="95">
        <v>52.04</v>
      </c>
      <c r="AQ10" s="95">
        <v>2970</v>
      </c>
      <c r="AS10" s="95">
        <v>4430</v>
      </c>
      <c r="AT10" s="95" t="s">
        <v>52</v>
      </c>
      <c r="AU10" s="95">
        <v>18</v>
      </c>
      <c r="AW10" s="95">
        <v>1400</v>
      </c>
      <c r="AX10" s="95">
        <v>1473608.8740000001</v>
      </c>
      <c r="AY10" s="95">
        <v>26.524959731999999</v>
      </c>
      <c r="AZ10" s="95">
        <v>2063.0524236000001</v>
      </c>
      <c r="BA10" s="95">
        <v>2089.577383332</v>
      </c>
      <c r="BB10" s="95" t="s">
        <v>512</v>
      </c>
      <c r="BC10" s="95" t="s">
        <v>490</v>
      </c>
      <c r="BD10" s="153">
        <v>1473608.8740000001</v>
      </c>
      <c r="BE10" s="153">
        <v>2089.577383332</v>
      </c>
    </row>
    <row r="11" spans="1:57" s="95" customFormat="1" x14ac:dyDescent="0.2">
      <c r="A11" s="137" t="s">
        <v>491</v>
      </c>
      <c r="B11" s="115">
        <v>0.1</v>
      </c>
      <c r="C11" s="97">
        <v>162.00480000000002</v>
      </c>
      <c r="D11" s="97">
        <v>12167.856799999998</v>
      </c>
      <c r="E11" s="120">
        <v>38356.8125</v>
      </c>
      <c r="F11" s="120">
        <v>38358.583333333336</v>
      </c>
      <c r="G11" s="138" t="s">
        <v>428</v>
      </c>
      <c r="H11" s="97">
        <v>1</v>
      </c>
      <c r="J11" s="105">
        <v>38356.947916666664</v>
      </c>
      <c r="K11" s="105">
        <v>38358.423611111109</v>
      </c>
      <c r="L11" s="143" t="s">
        <v>491</v>
      </c>
      <c r="M11" s="146">
        <v>12167.856799999998</v>
      </c>
      <c r="N11" s="143" t="s">
        <v>491</v>
      </c>
      <c r="O11" s="145"/>
      <c r="P11" s="149">
        <f t="shared" si="0"/>
        <v>12167.856799999998</v>
      </c>
      <c r="Q11" s="149">
        <f t="shared" si="1"/>
        <v>47902.613335948794</v>
      </c>
      <c r="R11" s="124" t="s">
        <v>580</v>
      </c>
      <c r="T11" s="95" t="s">
        <v>491</v>
      </c>
      <c r="U11" s="153">
        <v>49.777624277999998</v>
      </c>
      <c r="V11" s="153">
        <v>1686.90837831</v>
      </c>
      <c r="W11" s="153">
        <v>1736.6860025880001</v>
      </c>
      <c r="X11" s="153">
        <v>2765423.571</v>
      </c>
      <c r="Y11" s="95" t="s">
        <v>491</v>
      </c>
      <c r="Z11" s="95" t="s">
        <v>591</v>
      </c>
      <c r="AA11" s="153">
        <f t="shared" si="2"/>
        <v>6641.0478942648615</v>
      </c>
      <c r="AB11" s="153">
        <f t="shared" si="3"/>
        <v>6837.0132419644806</v>
      </c>
      <c r="AC11" s="95" t="s">
        <v>47</v>
      </c>
      <c r="AD11" s="94">
        <v>38356.947916666664</v>
      </c>
      <c r="AE11" s="94">
        <v>38358.423611111109</v>
      </c>
      <c r="AF11" s="94" t="s">
        <v>132</v>
      </c>
      <c r="AG11" s="95" t="s">
        <v>133</v>
      </c>
      <c r="AI11" s="95">
        <v>50</v>
      </c>
      <c r="AO11" s="95">
        <v>97.66</v>
      </c>
      <c r="AQ11" s="95">
        <v>1040</v>
      </c>
      <c r="AS11" s="95">
        <v>2180</v>
      </c>
      <c r="AT11" s="95" t="s">
        <v>52</v>
      </c>
      <c r="AU11" s="95">
        <v>18</v>
      </c>
      <c r="AW11" s="95">
        <v>610</v>
      </c>
      <c r="AX11" s="95">
        <v>2765423.571</v>
      </c>
      <c r="AY11" s="95">
        <v>49.777624277999998</v>
      </c>
      <c r="AZ11" s="95">
        <v>1686.90837831</v>
      </c>
      <c r="BA11" s="95">
        <v>1736.6860025880001</v>
      </c>
      <c r="BB11" s="95" t="s">
        <v>512</v>
      </c>
      <c r="BC11" s="95" t="s">
        <v>491</v>
      </c>
      <c r="BD11" s="153">
        <v>2765423.571</v>
      </c>
      <c r="BE11" s="153">
        <v>1736.6860025880001</v>
      </c>
    </row>
    <row r="12" spans="1:57" s="95" customFormat="1" x14ac:dyDescent="0.2">
      <c r="A12" s="137" t="s">
        <v>489</v>
      </c>
      <c r="B12" s="115">
        <v>0</v>
      </c>
      <c r="C12" s="97">
        <v>0</v>
      </c>
      <c r="D12" s="97">
        <v>1812.9407999999999</v>
      </c>
      <c r="E12" s="97"/>
      <c r="F12" s="97"/>
      <c r="G12" s="138" t="s">
        <v>447</v>
      </c>
      <c r="H12" s="97"/>
      <c r="J12" s="105">
        <v>38363.940972222219</v>
      </c>
      <c r="K12" s="105">
        <v>38365.333333333336</v>
      </c>
      <c r="L12" s="143" t="s">
        <v>489</v>
      </c>
      <c r="M12" s="146">
        <v>1812.9407999999999</v>
      </c>
      <c r="N12" s="143" t="s">
        <v>489</v>
      </c>
      <c r="O12" s="145">
        <v>0</v>
      </c>
      <c r="P12" s="149">
        <f t="shared" si="0"/>
        <v>1812.9407999999999</v>
      </c>
      <c r="Q12" s="149">
        <f t="shared" si="1"/>
        <v>7137.2143484927992</v>
      </c>
      <c r="T12" s="95" t="s">
        <v>489</v>
      </c>
      <c r="U12" s="153">
        <v>1673.6668529129997</v>
      </c>
      <c r="V12" s="153">
        <v>20650.515932099999</v>
      </c>
      <c r="W12" s="153">
        <v>22324.182785012996</v>
      </c>
      <c r="X12" s="153">
        <v>92981491.828499988</v>
      </c>
      <c r="Y12" s="95" t="s">
        <v>489</v>
      </c>
      <c r="AA12" s="153">
        <f t="shared" si="2"/>
        <v>81297.281529746193</v>
      </c>
      <c r="AB12" s="153">
        <f t="shared" si="3"/>
        <v>87886.199974963733</v>
      </c>
      <c r="AC12" s="95" t="s">
        <v>47</v>
      </c>
      <c r="AD12" s="94">
        <v>38363.940972222219</v>
      </c>
      <c r="AE12" s="94">
        <v>38365.333333333336</v>
      </c>
      <c r="AF12" s="94" t="s">
        <v>134</v>
      </c>
      <c r="AG12" s="95" t="s">
        <v>135</v>
      </c>
      <c r="AI12" s="95">
        <v>50</v>
      </c>
      <c r="AO12" s="95">
        <v>3192.93</v>
      </c>
      <c r="AQ12" s="95">
        <v>283</v>
      </c>
      <c r="AS12" s="95">
        <v>617</v>
      </c>
      <c r="AT12" s="95" t="s">
        <v>52</v>
      </c>
      <c r="AU12" s="95">
        <v>18</v>
      </c>
      <c r="AW12" s="95">
        <v>200</v>
      </c>
      <c r="AX12" s="95">
        <v>90413719.870499983</v>
      </c>
      <c r="AY12" s="95">
        <v>1627.4469576689996</v>
      </c>
      <c r="AZ12" s="95">
        <v>18082.743974099998</v>
      </c>
      <c r="BA12" s="95">
        <v>19710.190931768997</v>
      </c>
      <c r="BB12" s="95" t="s">
        <v>512</v>
      </c>
      <c r="BC12" s="95" t="s">
        <v>489</v>
      </c>
      <c r="BD12" s="153">
        <v>90413719.870499983</v>
      </c>
      <c r="BE12" s="153">
        <v>19710.190931768997</v>
      </c>
    </row>
    <row r="13" spans="1:57" s="95" customFormat="1" x14ac:dyDescent="0.2">
      <c r="A13" s="137" t="s">
        <v>488</v>
      </c>
      <c r="B13" s="115">
        <v>0</v>
      </c>
      <c r="C13" s="97">
        <v>0</v>
      </c>
      <c r="D13" s="97">
        <v>14303.83</v>
      </c>
      <c r="E13" s="120">
        <v>38402.9375</v>
      </c>
      <c r="F13" s="120">
        <v>38403.708333333336</v>
      </c>
      <c r="G13" s="138" t="s">
        <v>428</v>
      </c>
      <c r="H13" s="97">
        <v>1</v>
      </c>
      <c r="J13" s="105">
        <v>38402.982638888891</v>
      </c>
      <c r="K13" s="105">
        <v>38404.006944444445</v>
      </c>
      <c r="L13" s="143" t="s">
        <v>488</v>
      </c>
      <c r="M13" s="146">
        <v>14303.83</v>
      </c>
      <c r="N13" s="143" t="s">
        <v>488</v>
      </c>
      <c r="O13" s="145">
        <v>572.25</v>
      </c>
      <c r="P13" s="149">
        <f t="shared" si="0"/>
        <v>14876.08</v>
      </c>
      <c r="Q13" s="149">
        <f t="shared" si="1"/>
        <v>58564.389761279999</v>
      </c>
      <c r="T13" s="95" t="s">
        <v>488</v>
      </c>
      <c r="U13" s="153">
        <v>87.230622761999996</v>
      </c>
      <c r="V13" s="153">
        <v>24631.389319020003</v>
      </c>
      <c r="W13" s="153">
        <v>24718.619941782003</v>
      </c>
      <c r="X13" s="153">
        <v>4846145.7089999998</v>
      </c>
      <c r="Y13" s="95" t="s">
        <v>488</v>
      </c>
      <c r="AA13" s="153">
        <f t="shared" si="2"/>
        <v>96969.247573347064</v>
      </c>
      <c r="AB13" s="153">
        <f t="shared" si="3"/>
        <v>97312.65848472646</v>
      </c>
      <c r="AC13" s="95" t="s">
        <v>47</v>
      </c>
      <c r="AD13" s="94">
        <v>38402.982638888891</v>
      </c>
      <c r="AE13" s="94">
        <v>38404.006944444445</v>
      </c>
      <c r="AF13" s="94" t="s">
        <v>136</v>
      </c>
      <c r="AG13" s="95" t="s">
        <v>137</v>
      </c>
      <c r="AI13" s="95">
        <v>50</v>
      </c>
      <c r="AO13" s="95">
        <v>167.1</v>
      </c>
      <c r="AQ13" s="95">
        <v>5850</v>
      </c>
      <c r="AS13" s="95">
        <v>9320</v>
      </c>
      <c r="AT13" s="95" t="s">
        <v>52</v>
      </c>
      <c r="AU13" s="95">
        <v>18</v>
      </c>
      <c r="AW13" s="95">
        <v>5200</v>
      </c>
      <c r="AX13" s="95">
        <v>4731745.6349999998</v>
      </c>
      <c r="AY13" s="95">
        <v>85.171421429999995</v>
      </c>
      <c r="AZ13" s="95">
        <v>24605.077302000002</v>
      </c>
      <c r="BA13" s="95">
        <v>24690.248723430002</v>
      </c>
      <c r="BB13" s="95" t="s">
        <v>512</v>
      </c>
      <c r="BC13" s="95" t="s">
        <v>488</v>
      </c>
      <c r="BD13" s="153">
        <v>4731745.6349999998</v>
      </c>
      <c r="BE13" s="153">
        <v>24690.248723430002</v>
      </c>
    </row>
    <row r="14" spans="1:57" s="95" customFormat="1" x14ac:dyDescent="0.2">
      <c r="A14" s="137" t="s">
        <v>487</v>
      </c>
      <c r="B14" s="115">
        <v>0.6</v>
      </c>
      <c r="C14" s="97">
        <v>1845.2759999999998</v>
      </c>
      <c r="D14" s="97">
        <v>4020.1079999999997</v>
      </c>
      <c r="E14" s="120">
        <v>38428.479166666664</v>
      </c>
      <c r="F14" s="120">
        <v>38429.083333333336</v>
      </c>
      <c r="G14" s="138" t="s">
        <v>428</v>
      </c>
      <c r="H14" s="97"/>
      <c r="J14" s="105">
        <v>38428.680555555555</v>
      </c>
      <c r="K14" s="105">
        <v>38429.447916666664</v>
      </c>
      <c r="L14" s="143" t="s">
        <v>487</v>
      </c>
      <c r="M14" s="146">
        <v>4020.1079999999997</v>
      </c>
      <c r="N14" s="143" t="s">
        <v>487</v>
      </c>
      <c r="O14" s="145">
        <v>1568.444</v>
      </c>
      <c r="P14" s="149">
        <f t="shared" si="0"/>
        <v>5588.5519999999997</v>
      </c>
      <c r="Q14" s="149">
        <f t="shared" si="1"/>
        <v>22001.100930432</v>
      </c>
      <c r="T14" s="95" t="s">
        <v>487</v>
      </c>
      <c r="U14" s="153">
        <v>43.238130938999994</v>
      </c>
      <c r="V14" s="153">
        <v>4813.0433113500003</v>
      </c>
      <c r="W14" s="153">
        <v>4856.2814422889996</v>
      </c>
      <c r="X14" s="153">
        <v>2402118.3854999999</v>
      </c>
      <c r="Y14" s="95" t="s">
        <v>487</v>
      </c>
      <c r="AA14" s="153">
        <f t="shared" si="2"/>
        <v>18948.065916815664</v>
      </c>
      <c r="AB14" s="153">
        <f t="shared" si="3"/>
        <v>19118.28648250641</v>
      </c>
      <c r="AC14" s="95" t="s">
        <v>47</v>
      </c>
      <c r="AD14" s="94">
        <v>38428.680555555555</v>
      </c>
      <c r="AE14" s="94">
        <v>38429.447916666664</v>
      </c>
      <c r="AF14" s="94" t="s">
        <v>138</v>
      </c>
      <c r="AG14" s="95" t="s">
        <v>139</v>
      </c>
      <c r="AI14" s="95">
        <v>50</v>
      </c>
      <c r="AO14" s="95">
        <v>78.19</v>
      </c>
      <c r="AQ14" s="95">
        <v>1410</v>
      </c>
      <c r="AS14" s="95">
        <v>3080</v>
      </c>
      <c r="AT14" s="95" t="s">
        <v>52</v>
      </c>
      <c r="AU14" s="95">
        <v>18</v>
      </c>
      <c r="AW14" s="95">
        <v>900</v>
      </c>
      <c r="AX14" s="95">
        <v>2214094.5014999998</v>
      </c>
      <c r="AY14" s="95">
        <v>39.853701026999993</v>
      </c>
      <c r="AZ14" s="95">
        <v>1992.6850513499999</v>
      </c>
      <c r="BA14" s="95">
        <v>2032.5387523769998</v>
      </c>
      <c r="BB14" s="95" t="s">
        <v>512</v>
      </c>
      <c r="BC14" s="95" t="s">
        <v>487</v>
      </c>
      <c r="BD14" s="153">
        <v>2214094.5014999998</v>
      </c>
      <c r="BE14" s="153">
        <v>2032.5387523769998</v>
      </c>
    </row>
    <row r="15" spans="1:57" s="95" customFormat="1" x14ac:dyDescent="0.2">
      <c r="A15" s="137" t="s">
        <v>495</v>
      </c>
      <c r="B15" s="115">
        <v>0.8</v>
      </c>
      <c r="C15" s="97">
        <v>172.61599999999999</v>
      </c>
      <c r="D15" s="97">
        <v>172.61599999999999</v>
      </c>
      <c r="E15" s="97"/>
      <c r="F15" s="97"/>
      <c r="G15" s="139" t="s">
        <v>496</v>
      </c>
      <c r="H15" s="97"/>
      <c r="J15" s="94">
        <v>38429.496527777781</v>
      </c>
      <c r="K15" s="94">
        <v>38430.84375</v>
      </c>
      <c r="L15" s="143" t="s">
        <v>495</v>
      </c>
      <c r="M15" s="146">
        <v>172.61599999999999</v>
      </c>
      <c r="N15" s="143" t="s">
        <v>495</v>
      </c>
      <c r="O15" s="145">
        <v>0</v>
      </c>
      <c r="P15" s="149">
        <f t="shared" si="0"/>
        <v>172.61599999999999</v>
      </c>
      <c r="Q15" s="149">
        <f t="shared" si="1"/>
        <v>679.55743065600007</v>
      </c>
      <c r="T15" s="95" t="s">
        <v>495</v>
      </c>
      <c r="U15" s="153">
        <v>476.62865286299996</v>
      </c>
      <c r="V15" s="153">
        <v>12008.352064664999</v>
      </c>
      <c r="W15" s="153">
        <v>12484.980717528</v>
      </c>
      <c r="X15" s="153">
        <v>26479369.603499994</v>
      </c>
      <c r="Y15" s="95" t="s">
        <v>495</v>
      </c>
      <c r="AA15" s="153">
        <f t="shared" si="2"/>
        <v>47274.672541806212</v>
      </c>
      <c r="AB15" s="153">
        <f t="shared" si="3"/>
        <v>49151.071848455715</v>
      </c>
      <c r="AC15" s="95" t="s">
        <v>47</v>
      </c>
      <c r="AD15" s="94">
        <v>38429.496527777781</v>
      </c>
      <c r="AE15" s="94">
        <v>38430.84375</v>
      </c>
      <c r="AF15" s="94" t="s">
        <v>140</v>
      </c>
      <c r="AG15" s="95" t="s">
        <v>141</v>
      </c>
      <c r="AI15" s="95">
        <v>50</v>
      </c>
      <c r="AO15" s="95">
        <v>907.06</v>
      </c>
      <c r="AQ15" s="95">
        <v>600</v>
      </c>
      <c r="AS15" s="95">
        <v>1090</v>
      </c>
      <c r="AT15" s="95" t="s">
        <v>52</v>
      </c>
      <c r="AU15" s="95">
        <v>18</v>
      </c>
      <c r="AW15" s="95">
        <v>440</v>
      </c>
      <c r="AX15" s="95">
        <v>25685081.960999995</v>
      </c>
      <c r="AY15" s="95">
        <v>462.33147529799993</v>
      </c>
      <c r="AZ15" s="95">
        <v>11301.436062839999</v>
      </c>
      <c r="BA15" s="95">
        <v>11763.767538138</v>
      </c>
      <c r="BB15" s="95" t="s">
        <v>512</v>
      </c>
      <c r="BC15" s="95" t="s">
        <v>495</v>
      </c>
      <c r="BD15" s="153">
        <v>25685081.960999995</v>
      </c>
      <c r="BE15" s="153">
        <v>11763.767538138</v>
      </c>
    </row>
    <row r="16" spans="1:57" s="95" customFormat="1" x14ac:dyDescent="0.2">
      <c r="A16" s="137" t="s">
        <v>500</v>
      </c>
      <c r="B16" s="115">
        <v>0.9</v>
      </c>
      <c r="C16" s="97">
        <v>5264.6759999999995</v>
      </c>
      <c r="D16" s="97">
        <v>6779.5529999999999</v>
      </c>
      <c r="E16" s="105">
        <v>38737.625</v>
      </c>
      <c r="F16" s="105">
        <v>38738.0625</v>
      </c>
      <c r="G16" s="140" t="s">
        <v>428</v>
      </c>
      <c r="H16" s="118">
        <v>5</v>
      </c>
      <c r="J16" s="105">
        <v>38737.684027777781</v>
      </c>
      <c r="K16" s="105">
        <v>38738.236111111109</v>
      </c>
      <c r="L16" s="143" t="s">
        <v>500</v>
      </c>
      <c r="M16" s="146">
        <v>6779.5529999999999</v>
      </c>
      <c r="N16" s="143" t="s">
        <v>500</v>
      </c>
      <c r="O16" s="145">
        <v>91.2</v>
      </c>
      <c r="P16" s="149">
        <f t="shared" si="0"/>
        <v>6870.7529999999997</v>
      </c>
      <c r="Q16" s="149">
        <f t="shared" si="1"/>
        <v>27048.890342448001</v>
      </c>
      <c r="T16" s="95" t="s">
        <v>500</v>
      </c>
      <c r="U16" s="153">
        <v>18.859022100000001</v>
      </c>
      <c r="V16" s="153">
        <v>558.70277724000005</v>
      </c>
      <c r="W16" s="153">
        <v>577.56179933999999</v>
      </c>
      <c r="X16" s="153">
        <v>1047723.4500000001</v>
      </c>
      <c r="Y16" s="95" t="s">
        <v>500</v>
      </c>
      <c r="AA16" s="153">
        <f t="shared" si="2"/>
        <v>2199.5100326828683</v>
      </c>
      <c r="AB16" s="153">
        <f t="shared" si="3"/>
        <v>2273.7545326305017</v>
      </c>
      <c r="AC16" s="95" t="s">
        <v>47</v>
      </c>
      <c r="AD16" s="94">
        <v>38737.684027777781</v>
      </c>
      <c r="AE16" s="94">
        <v>38738.236111111109</v>
      </c>
      <c r="AF16" s="94" t="s">
        <v>142</v>
      </c>
      <c r="AG16" s="95" t="s">
        <v>143</v>
      </c>
      <c r="AI16" s="95">
        <v>50</v>
      </c>
      <c r="AO16" s="95">
        <v>36.520000000000003</v>
      </c>
      <c r="AQ16" s="95">
        <v>686</v>
      </c>
      <c r="AT16" s="95" t="s">
        <v>52</v>
      </c>
      <c r="AU16" s="95">
        <v>18</v>
      </c>
      <c r="AW16" s="95">
        <v>540</v>
      </c>
      <c r="AX16" s="95">
        <v>1034131.3620000001</v>
      </c>
      <c r="AY16" s="95">
        <v>18.614364516000002</v>
      </c>
      <c r="AZ16" s="95">
        <v>558.43093548000002</v>
      </c>
      <c r="BA16" s="95">
        <v>577.04529999600004</v>
      </c>
      <c r="BB16" s="95" t="s">
        <v>512</v>
      </c>
      <c r="BC16" s="95" t="s">
        <v>500</v>
      </c>
      <c r="BD16" s="153">
        <v>1034131.3620000001</v>
      </c>
      <c r="BE16" s="153">
        <v>577.04529999600004</v>
      </c>
    </row>
    <row r="17" spans="1:57" s="95" customFormat="1" x14ac:dyDescent="0.2">
      <c r="A17" s="137" t="s">
        <v>501</v>
      </c>
      <c r="B17" s="115">
        <v>0.9</v>
      </c>
      <c r="C17" s="97">
        <v>1823.6970000000001</v>
      </c>
      <c r="D17" s="97">
        <v>1823.6970000000001</v>
      </c>
      <c r="E17" s="118" t="s">
        <v>429</v>
      </c>
      <c r="F17" s="105">
        <v>38759.895833333336</v>
      </c>
      <c r="G17" s="140" t="s">
        <v>428</v>
      </c>
      <c r="H17" s="118">
        <v>7</v>
      </c>
      <c r="J17" s="105">
        <v>38759.711805555555</v>
      </c>
      <c r="K17" s="105">
        <v>38759.958333333336</v>
      </c>
      <c r="L17" s="143" t="s">
        <v>501</v>
      </c>
      <c r="M17" s="146">
        <v>1823.6970000000001</v>
      </c>
      <c r="N17" s="143" t="s">
        <v>501</v>
      </c>
      <c r="O17" s="145"/>
      <c r="P17" s="149">
        <f t="shared" si="0"/>
        <v>1823.6970000000001</v>
      </c>
      <c r="Q17" s="149">
        <f t="shared" si="1"/>
        <v>7179.5595287520009</v>
      </c>
      <c r="R17" s="124" t="s">
        <v>581</v>
      </c>
      <c r="T17" s="95" t="s">
        <v>501</v>
      </c>
      <c r="U17" s="153">
        <v>11.707884800999999</v>
      </c>
      <c r="V17" s="153">
        <v>975.6570667499999</v>
      </c>
      <c r="W17" s="153">
        <v>987.36495155099988</v>
      </c>
      <c r="X17" s="153">
        <v>650438.04449999996</v>
      </c>
      <c r="Y17" s="95" t="s">
        <v>501</v>
      </c>
      <c r="Z17" s="95" t="s">
        <v>591</v>
      </c>
      <c r="AA17" s="153">
        <f t="shared" si="2"/>
        <v>3840.9823508944683</v>
      </c>
      <c r="AB17" s="153">
        <f t="shared" si="3"/>
        <v>3887.0741391052011</v>
      </c>
      <c r="AC17" s="95" t="s">
        <v>47</v>
      </c>
      <c r="AD17" s="94">
        <v>38759.711805555555</v>
      </c>
      <c r="AE17" s="94">
        <v>38759.958333333336</v>
      </c>
      <c r="AF17" s="94" t="s">
        <v>144</v>
      </c>
      <c r="AG17" s="95" t="s">
        <v>145</v>
      </c>
      <c r="AI17" s="95">
        <v>50</v>
      </c>
      <c r="AO17" s="95">
        <v>22.97</v>
      </c>
      <c r="AQ17" s="95">
        <v>2562</v>
      </c>
      <c r="AS17" s="95">
        <v>4660</v>
      </c>
      <c r="AT17" s="95" t="s">
        <v>52</v>
      </c>
      <c r="AU17" s="95">
        <v>18</v>
      </c>
      <c r="AW17" s="95">
        <v>1500</v>
      </c>
      <c r="AX17" s="95">
        <v>650438.04449999996</v>
      </c>
      <c r="AY17" s="95">
        <v>11.707884800999999</v>
      </c>
      <c r="AZ17" s="95">
        <v>975.6570667499999</v>
      </c>
      <c r="BA17" s="95">
        <v>987.36495155099988</v>
      </c>
      <c r="BB17" s="95" t="s">
        <v>512</v>
      </c>
      <c r="BC17" s="95" t="s">
        <v>501</v>
      </c>
      <c r="BD17" s="153">
        <v>650438.04449999996</v>
      </c>
      <c r="BE17" s="153">
        <v>987.36495155099988</v>
      </c>
    </row>
    <row r="18" spans="1:57" s="95" customFormat="1" x14ac:dyDescent="0.2">
      <c r="A18" s="137" t="s">
        <v>510</v>
      </c>
      <c r="B18" s="115"/>
      <c r="C18" s="97"/>
      <c r="D18" s="97"/>
      <c r="E18" s="118"/>
      <c r="F18" s="105"/>
      <c r="G18" s="140"/>
      <c r="H18" s="118"/>
      <c r="J18" s="112">
        <v>38764.228472222225</v>
      </c>
      <c r="K18" s="112">
        <v>38764.740277777775</v>
      </c>
      <c r="L18" s="143" t="s">
        <v>510</v>
      </c>
      <c r="M18" s="146"/>
      <c r="N18" s="143" t="s">
        <v>510</v>
      </c>
      <c r="O18" s="145">
        <v>2444.6272000000004</v>
      </c>
      <c r="P18" s="149">
        <f t="shared" si="0"/>
        <v>2444.6272000000004</v>
      </c>
      <c r="Q18" s="149">
        <f t="shared" si="1"/>
        <v>9624.0474749952027</v>
      </c>
      <c r="R18" s="124" t="s">
        <v>582</v>
      </c>
      <c r="T18" s="95" t="s">
        <v>510</v>
      </c>
      <c r="U18" s="153">
        <v>5.8004235540000009</v>
      </c>
      <c r="V18" s="153">
        <v>644.49150599999996</v>
      </c>
      <c r="W18" s="153">
        <v>650.29192955399992</v>
      </c>
      <c r="X18" s="153">
        <v>322245.75300000003</v>
      </c>
      <c r="Y18" s="95" t="s">
        <v>510</v>
      </c>
      <c r="Z18" s="124" t="s">
        <v>604</v>
      </c>
      <c r="AA18" s="153">
        <f t="shared" si="2"/>
        <v>2537.2444726848962</v>
      </c>
      <c r="AB18" s="153">
        <f t="shared" si="3"/>
        <v>2560.0796729390599</v>
      </c>
      <c r="AD18" s="94"/>
      <c r="AE18" s="94"/>
      <c r="AF18" s="94"/>
      <c r="BD18" s="153"/>
      <c r="BE18" s="153"/>
    </row>
    <row r="19" spans="1:57" s="95" customFormat="1" x14ac:dyDescent="0.2">
      <c r="A19" s="137" t="s">
        <v>502</v>
      </c>
      <c r="B19" s="115">
        <v>0.75</v>
      </c>
      <c r="C19" s="97">
        <v>4990.3799999999992</v>
      </c>
      <c r="D19" s="97">
        <v>8147.9624999999987</v>
      </c>
      <c r="E19" s="105">
        <v>38781.583333333336</v>
      </c>
      <c r="F19" s="105">
        <v>38782.052083333336</v>
      </c>
      <c r="G19" s="140" t="s">
        <v>428</v>
      </c>
      <c r="H19" s="97">
        <v>4</v>
      </c>
      <c r="J19" s="105">
        <v>38781.663194444445</v>
      </c>
      <c r="K19" s="105">
        <v>38782.545138888891</v>
      </c>
      <c r="L19" s="143" t="s">
        <v>502</v>
      </c>
      <c r="M19" s="146">
        <v>8147.9624999999987</v>
      </c>
      <c r="N19" s="143" t="s">
        <v>502</v>
      </c>
      <c r="O19" s="145">
        <v>1838.04</v>
      </c>
      <c r="P19" s="149">
        <f t="shared" si="0"/>
        <v>9986.0024999999987</v>
      </c>
      <c r="Q19" s="149">
        <f t="shared" si="1"/>
        <v>39313.054418039996</v>
      </c>
      <c r="T19" s="95" t="s">
        <v>502</v>
      </c>
      <c r="U19" s="153">
        <v>65.756822733000007</v>
      </c>
      <c r="V19" s="153">
        <v>21790.977065849998</v>
      </c>
      <c r="W19" s="153">
        <v>21856.733888582999</v>
      </c>
      <c r="X19" s="153">
        <v>3653156.8184999996</v>
      </c>
      <c r="Y19" s="95" t="s">
        <v>502</v>
      </c>
      <c r="AA19" s="153">
        <f t="shared" si="2"/>
        <v>85787.067168471331</v>
      </c>
      <c r="AB19" s="153">
        <f t="shared" si="3"/>
        <v>86045.939680315772</v>
      </c>
      <c r="AC19" s="95" t="s">
        <v>47</v>
      </c>
      <c r="AD19" s="94">
        <v>38781.663194444445</v>
      </c>
      <c r="AE19" s="94">
        <v>38782.545138888891</v>
      </c>
      <c r="AF19" s="94" t="s">
        <v>146</v>
      </c>
      <c r="AG19" s="95" t="s">
        <v>147</v>
      </c>
      <c r="AI19" s="95">
        <v>50</v>
      </c>
      <c r="AO19" s="95">
        <v>114.63</v>
      </c>
      <c r="AP19" s="95" t="s">
        <v>67</v>
      </c>
      <c r="AQ19" s="95">
        <v>950</v>
      </c>
      <c r="AS19" s="95">
        <v>14200</v>
      </c>
      <c r="AT19" s="95" t="s">
        <v>52</v>
      </c>
      <c r="AU19" s="95">
        <v>18</v>
      </c>
      <c r="AW19" s="95">
        <v>6500</v>
      </c>
      <c r="AX19" s="95">
        <v>3245960.5154999997</v>
      </c>
      <c r="AY19" s="95">
        <v>58.427289279</v>
      </c>
      <c r="AZ19" s="95">
        <v>21098.743350749999</v>
      </c>
      <c r="BA19" s="95">
        <v>21157.170640028999</v>
      </c>
      <c r="BB19" s="95" t="s">
        <v>512</v>
      </c>
      <c r="BC19" s="95" t="s">
        <v>502</v>
      </c>
      <c r="BD19" s="153">
        <v>3245960.5154999997</v>
      </c>
      <c r="BE19" s="153">
        <v>21157.170640028999</v>
      </c>
    </row>
    <row r="20" spans="1:57" s="95" customFormat="1" x14ac:dyDescent="0.2">
      <c r="A20" s="137" t="s">
        <v>503</v>
      </c>
      <c r="B20" s="115">
        <v>0</v>
      </c>
      <c r="C20" s="97">
        <v>0</v>
      </c>
      <c r="D20" s="97">
        <v>418.22</v>
      </c>
      <c r="E20" s="97"/>
      <c r="F20" s="97"/>
      <c r="G20" s="139" t="s">
        <v>430</v>
      </c>
      <c r="H20" s="97">
        <v>0.79</v>
      </c>
      <c r="J20" s="105">
        <v>38783.559027777781</v>
      </c>
      <c r="K20" s="105">
        <v>38785.392361111109</v>
      </c>
      <c r="L20" s="143" t="s">
        <v>503</v>
      </c>
      <c r="M20" s="146">
        <v>418.22</v>
      </c>
      <c r="N20" s="143" t="s">
        <v>503</v>
      </c>
      <c r="O20" s="145">
        <v>90.56</v>
      </c>
      <c r="P20" s="149">
        <f t="shared" si="0"/>
        <v>508.78000000000003</v>
      </c>
      <c r="Q20" s="149">
        <f t="shared" si="1"/>
        <v>2002.9732444800002</v>
      </c>
      <c r="T20" s="95" t="s">
        <v>503</v>
      </c>
      <c r="U20" s="153">
        <v>1556.3076680879999</v>
      </c>
      <c r="V20" s="153">
        <v>6735.8825868269996</v>
      </c>
      <c r="W20" s="153">
        <v>8292.190254915</v>
      </c>
      <c r="X20" s="153">
        <v>86461537.115999997</v>
      </c>
      <c r="Y20" s="95" t="s">
        <v>503</v>
      </c>
      <c r="AA20" s="153">
        <f t="shared" si="2"/>
        <v>26517.930341941923</v>
      </c>
      <c r="AB20" s="153">
        <f t="shared" si="3"/>
        <v>32644.827270593451</v>
      </c>
      <c r="AC20" s="95" t="s">
        <v>47</v>
      </c>
      <c r="AD20" s="94">
        <v>38783.559027777781</v>
      </c>
      <c r="AE20" s="94">
        <v>38785.392361111109</v>
      </c>
      <c r="AF20" s="94" t="s">
        <v>148</v>
      </c>
      <c r="AG20" s="95" t="s">
        <v>149</v>
      </c>
      <c r="AI20" s="95">
        <v>50</v>
      </c>
      <c r="AO20" s="95">
        <v>2980.38</v>
      </c>
      <c r="AQ20" s="95">
        <v>141</v>
      </c>
      <c r="AS20" s="95">
        <v>327</v>
      </c>
      <c r="AT20" s="95" t="s">
        <v>52</v>
      </c>
      <c r="AU20" s="95">
        <v>18</v>
      </c>
      <c r="AW20" s="95">
        <v>59</v>
      </c>
      <c r="AX20" s="95">
        <v>84394973.402999997</v>
      </c>
      <c r="AY20" s="95">
        <v>1519.1095212539999</v>
      </c>
      <c r="AZ20" s="95">
        <v>4979.3034307769994</v>
      </c>
      <c r="BA20" s="95">
        <v>6498.4129520309998</v>
      </c>
      <c r="BB20" s="95" t="s">
        <v>512</v>
      </c>
      <c r="BC20" s="95" t="s">
        <v>503</v>
      </c>
      <c r="BD20" s="153">
        <v>84394973.402999997</v>
      </c>
      <c r="BE20" s="153">
        <v>6498.4129520309998</v>
      </c>
    </row>
    <row r="21" spans="1:57" s="95" customFormat="1" x14ac:dyDescent="0.2">
      <c r="A21" s="137" t="s">
        <v>504</v>
      </c>
      <c r="B21" s="115">
        <v>0.95</v>
      </c>
      <c r="C21" s="97">
        <v>8178.4834999999985</v>
      </c>
      <c r="D21" s="97">
        <v>8178.4834999999985</v>
      </c>
      <c r="E21" s="120">
        <v>39052.104166666664</v>
      </c>
      <c r="F21" s="120">
        <v>39052.583333333336</v>
      </c>
      <c r="G21" s="138" t="s">
        <v>428</v>
      </c>
      <c r="H21" s="97">
        <v>10</v>
      </c>
      <c r="J21" s="105">
        <v>39052.145833333336</v>
      </c>
      <c r="K21" s="105">
        <v>39052.902777777781</v>
      </c>
      <c r="L21" s="143" t="s">
        <v>504</v>
      </c>
      <c r="M21" s="146">
        <v>8178.4834999999985</v>
      </c>
      <c r="N21" s="143" t="s">
        <v>504</v>
      </c>
      <c r="O21" s="145">
        <v>925.1</v>
      </c>
      <c r="P21" s="149">
        <f t="shared" si="0"/>
        <v>9103.5834999999988</v>
      </c>
      <c r="Q21" s="149">
        <f t="shared" si="1"/>
        <v>35839.133180135992</v>
      </c>
      <c r="T21" s="95" t="s">
        <v>504</v>
      </c>
      <c r="U21" s="153">
        <v>100.63468687799998</v>
      </c>
      <c r="V21" s="153">
        <v>1003.3192311779999</v>
      </c>
      <c r="W21" s="153">
        <v>1103.9539180559998</v>
      </c>
      <c r="X21" s="153">
        <v>4379484.0209999997</v>
      </c>
      <c r="Y21" s="95" t="s">
        <v>504</v>
      </c>
      <c r="AA21" s="153">
        <f t="shared" si="2"/>
        <v>3949.883202409249</v>
      </c>
      <c r="AB21" s="153">
        <f t="shared" si="3"/>
        <v>4346.0634478655493</v>
      </c>
      <c r="AC21" s="95" t="s">
        <v>47</v>
      </c>
      <c r="AD21" s="94">
        <v>39052.145833333336</v>
      </c>
      <c r="AE21" s="94">
        <v>39052.902777777781</v>
      </c>
      <c r="AF21" s="94" t="s">
        <v>150</v>
      </c>
      <c r="AG21" s="95" t="s">
        <v>151</v>
      </c>
      <c r="AI21" s="95">
        <v>50</v>
      </c>
      <c r="AO21" s="95">
        <v>154</v>
      </c>
      <c r="AP21" s="95" t="s">
        <v>67</v>
      </c>
      <c r="AQ21" s="95">
        <v>80.5</v>
      </c>
      <c r="AS21" s="95">
        <v>335</v>
      </c>
      <c r="AU21" s="95">
        <v>23</v>
      </c>
      <c r="AW21" s="95">
        <v>230</v>
      </c>
      <c r="AX21" s="95">
        <v>4360794.8999999994</v>
      </c>
      <c r="AY21" s="95">
        <v>100.29828269999999</v>
      </c>
      <c r="AZ21" s="95">
        <v>1002.9828269999999</v>
      </c>
      <c r="BA21" s="95">
        <v>1103.2811096999999</v>
      </c>
      <c r="BB21" s="95" t="s">
        <v>512</v>
      </c>
      <c r="BC21" s="95" t="s">
        <v>504</v>
      </c>
      <c r="BD21" s="153">
        <v>4360794.8999999994</v>
      </c>
      <c r="BE21" s="153">
        <v>1103.2811096999999</v>
      </c>
    </row>
    <row r="22" spans="1:57" s="95" customFormat="1" x14ac:dyDescent="0.2">
      <c r="A22" s="137" t="s">
        <v>505</v>
      </c>
      <c r="B22" s="115">
        <v>0.25</v>
      </c>
      <c r="C22" s="97">
        <v>1640.9525000000001</v>
      </c>
      <c r="D22" s="97">
        <v>5772.8225000000002</v>
      </c>
      <c r="E22" s="120">
        <v>39096.791666666664</v>
      </c>
      <c r="F22" s="120">
        <v>39097.583333333336</v>
      </c>
      <c r="G22" s="138" t="s">
        <v>433</v>
      </c>
      <c r="H22" s="97">
        <v>3</v>
      </c>
      <c r="J22" s="105">
        <v>39096.881944444445</v>
      </c>
      <c r="K22" s="105">
        <v>39097.517361111109</v>
      </c>
      <c r="L22" s="143" t="s">
        <v>505</v>
      </c>
      <c r="M22" s="146">
        <v>5772.8225000000002</v>
      </c>
      <c r="N22" s="143" t="s">
        <v>505</v>
      </c>
      <c r="O22" s="145">
        <v>531.18999999999994</v>
      </c>
      <c r="P22" s="149">
        <f t="shared" si="0"/>
        <v>6304.0124999999998</v>
      </c>
      <c r="Q22" s="149">
        <f t="shared" si="1"/>
        <v>24817.737274200001</v>
      </c>
      <c r="T22" s="154" t="s">
        <v>505</v>
      </c>
      <c r="U22" s="155">
        <v>27.141700725</v>
      </c>
      <c r="V22" s="155">
        <v>302.53156202999992</v>
      </c>
      <c r="W22" s="155">
        <v>329.67326275499994</v>
      </c>
      <c r="X22" s="155">
        <v>1507872.2625</v>
      </c>
      <c r="Y22" s="95" t="s">
        <v>505</v>
      </c>
      <c r="AA22" s="153">
        <f t="shared" si="2"/>
        <v>1191.0110939046963</v>
      </c>
      <c r="AB22" s="153">
        <f t="shared" si="3"/>
        <v>1297.8629755860879</v>
      </c>
      <c r="AC22" s="95" t="s">
        <v>47</v>
      </c>
      <c r="AD22" s="94">
        <v>39096.881944444445</v>
      </c>
      <c r="AE22" s="94">
        <v>39097.517361111109</v>
      </c>
      <c r="AF22" s="94" t="s">
        <v>152</v>
      </c>
      <c r="AG22" s="95" t="s">
        <v>153</v>
      </c>
      <c r="AI22" s="95">
        <v>50</v>
      </c>
      <c r="AO22" s="95">
        <v>52.99</v>
      </c>
      <c r="AQ22" s="95">
        <v>1100</v>
      </c>
      <c r="AS22" s="95">
        <v>1540</v>
      </c>
      <c r="AT22" s="95" t="s">
        <v>52</v>
      </c>
      <c r="AU22" s="95">
        <v>18</v>
      </c>
      <c r="AW22" s="95">
        <v>200</v>
      </c>
      <c r="AX22" s="95">
        <v>1500509.8814999999</v>
      </c>
      <c r="AY22" s="95">
        <v>27.009177866999998</v>
      </c>
      <c r="AZ22" s="95">
        <v>300.10197629999993</v>
      </c>
      <c r="BA22" s="95">
        <v>327.11115416699994</v>
      </c>
      <c r="BB22" s="95" t="s">
        <v>512</v>
      </c>
      <c r="BC22" s="95" t="s">
        <v>505</v>
      </c>
      <c r="BD22" s="153">
        <v>1500509.8814999999</v>
      </c>
      <c r="BE22" s="153">
        <v>327.11115416699994</v>
      </c>
    </row>
    <row r="23" spans="1:57" s="95" customFormat="1" x14ac:dyDescent="0.2">
      <c r="A23" s="137" t="s">
        <v>506</v>
      </c>
      <c r="B23" s="115">
        <v>1</v>
      </c>
      <c r="C23" s="97">
        <v>9039.33</v>
      </c>
      <c r="D23" s="97">
        <v>9165.2800000000007</v>
      </c>
      <c r="E23" s="120">
        <v>39103.208333333336</v>
      </c>
      <c r="F23" s="120">
        <v>75607.833333333328</v>
      </c>
      <c r="G23" s="138" t="s">
        <v>434</v>
      </c>
      <c r="H23" s="97">
        <v>3</v>
      </c>
      <c r="J23" s="105">
        <v>39103.347222222219</v>
      </c>
      <c r="K23" s="105">
        <v>39104.274305555555</v>
      </c>
      <c r="L23" s="143" t="s">
        <v>506</v>
      </c>
      <c r="M23" s="146">
        <v>9165.2800000000007</v>
      </c>
      <c r="N23" s="143" t="s">
        <v>506</v>
      </c>
      <c r="O23" s="145">
        <v>112.06799999999998</v>
      </c>
      <c r="P23" s="149">
        <f t="shared" si="0"/>
        <v>9277.348</v>
      </c>
      <c r="Q23" s="149">
        <f t="shared" si="1"/>
        <v>36523.212043968007</v>
      </c>
      <c r="T23" s="154" t="s">
        <v>506</v>
      </c>
      <c r="U23" s="155">
        <v>30.857437781999998</v>
      </c>
      <c r="V23" s="155">
        <v>763.91498918999991</v>
      </c>
      <c r="W23" s="155">
        <v>794.77242697199995</v>
      </c>
      <c r="X23" s="155">
        <v>1714302.0989999999</v>
      </c>
      <c r="Y23" s="95" t="s">
        <v>506</v>
      </c>
      <c r="AA23" s="153">
        <f t="shared" si="2"/>
        <v>3007.3927520830189</v>
      </c>
      <c r="AB23" s="153">
        <f t="shared" si="3"/>
        <v>3128.8728068622013</v>
      </c>
      <c r="AC23" s="95" t="s">
        <v>47</v>
      </c>
      <c r="AD23" s="94">
        <v>39103.347222222219</v>
      </c>
      <c r="AE23" s="94">
        <v>39104.274305555555</v>
      </c>
      <c r="AF23" s="94" t="s">
        <v>154</v>
      </c>
      <c r="AG23" s="95" t="s">
        <v>155</v>
      </c>
      <c r="AI23" s="95">
        <v>50</v>
      </c>
      <c r="AO23" s="95">
        <v>59.9</v>
      </c>
      <c r="AQ23" s="95">
        <v>721</v>
      </c>
      <c r="AS23" s="95">
        <v>1090</v>
      </c>
      <c r="AT23" s="95" t="s">
        <v>52</v>
      </c>
      <c r="AU23" s="95">
        <v>18</v>
      </c>
      <c r="AW23" s="95">
        <v>450</v>
      </c>
      <c r="AX23" s="95">
        <v>1696179.3149999999</v>
      </c>
      <c r="AY23" s="95">
        <v>30.53122767</v>
      </c>
      <c r="AZ23" s="95">
        <v>763.28069174999996</v>
      </c>
      <c r="BA23" s="95">
        <v>793.81191941999998</v>
      </c>
      <c r="BB23" s="95" t="s">
        <v>512</v>
      </c>
      <c r="BC23" s="95" t="s">
        <v>506</v>
      </c>
      <c r="BD23" s="153">
        <v>1696179.3149999999</v>
      </c>
      <c r="BE23" s="153">
        <v>793.81191941999998</v>
      </c>
    </row>
    <row r="24" spans="1:57" s="95" customFormat="1" x14ac:dyDescent="0.2">
      <c r="A24" s="137" t="s">
        <v>507</v>
      </c>
      <c r="B24" s="115">
        <v>0</v>
      </c>
      <c r="C24" s="97">
        <v>0</v>
      </c>
      <c r="D24" s="97">
        <v>11150.578000000001</v>
      </c>
      <c r="E24" s="120">
        <v>39136.9375</v>
      </c>
      <c r="F24" s="120">
        <v>39139.208333333336</v>
      </c>
      <c r="G24" s="138" t="s">
        <v>435</v>
      </c>
      <c r="H24" s="97"/>
      <c r="J24" s="105">
        <v>39136.986111111109</v>
      </c>
      <c r="K24" s="105">
        <v>39139.423611111109</v>
      </c>
      <c r="L24" s="143" t="s">
        <v>507</v>
      </c>
      <c r="M24" s="146">
        <v>11150.578000000001</v>
      </c>
      <c r="N24" s="143" t="s">
        <v>507</v>
      </c>
      <c r="O24" s="145">
        <v>38.35</v>
      </c>
      <c r="P24" s="149">
        <f t="shared" si="0"/>
        <v>11188.928000000002</v>
      </c>
      <c r="Q24" s="149">
        <f t="shared" si="1"/>
        <v>44048.750773248015</v>
      </c>
      <c r="T24" s="154" t="s">
        <v>507</v>
      </c>
      <c r="U24" s="155">
        <v>203.019921423</v>
      </c>
      <c r="V24" s="155">
        <v>7822.7705057250005</v>
      </c>
      <c r="W24" s="155">
        <v>8025.7904271480002</v>
      </c>
      <c r="X24" s="155">
        <v>11278884.523499999</v>
      </c>
      <c r="Y24" s="95" t="s">
        <v>507</v>
      </c>
      <c r="Z24" s="154"/>
      <c r="AA24" s="153">
        <f t="shared" si="2"/>
        <v>30796.808091266277</v>
      </c>
      <c r="AB24" s="153">
        <f t="shared" si="3"/>
        <v>31596.060166243082</v>
      </c>
      <c r="AC24" s="95" t="s">
        <v>47</v>
      </c>
      <c r="AD24" s="94">
        <v>39136.986111111109</v>
      </c>
      <c r="AE24" s="94">
        <v>39139.423611111109</v>
      </c>
      <c r="AF24" s="94" t="s">
        <v>156</v>
      </c>
      <c r="AG24" s="95" t="s">
        <v>157</v>
      </c>
      <c r="AI24" s="95">
        <v>50</v>
      </c>
      <c r="AO24" s="95">
        <v>391</v>
      </c>
      <c r="AQ24" s="95">
        <v>1620</v>
      </c>
      <c r="AS24" s="95">
        <v>2930</v>
      </c>
      <c r="AT24" s="95" t="s">
        <v>52</v>
      </c>
      <c r="AU24" s="95">
        <v>18</v>
      </c>
      <c r="AW24" s="95">
        <v>700</v>
      </c>
      <c r="AX24" s="95">
        <v>11071888.35</v>
      </c>
      <c r="AY24" s="95">
        <v>199.29399029999999</v>
      </c>
      <c r="AZ24" s="95">
        <v>7750.3218450000004</v>
      </c>
      <c r="BA24" s="95">
        <v>7949.6158353000001</v>
      </c>
      <c r="BB24" s="95" t="s">
        <v>512</v>
      </c>
      <c r="BC24" s="95" t="s">
        <v>507</v>
      </c>
      <c r="BD24" s="153">
        <v>11071888.35</v>
      </c>
      <c r="BE24" s="153">
        <v>7949.6158353000001</v>
      </c>
    </row>
    <row r="25" spans="1:57" s="95" customFormat="1" x14ac:dyDescent="0.2">
      <c r="A25" s="137" t="s">
        <v>508</v>
      </c>
      <c r="B25" s="115">
        <v>1</v>
      </c>
      <c r="C25" s="97">
        <v>6413.13</v>
      </c>
      <c r="D25" s="97">
        <v>7742.7390000000005</v>
      </c>
      <c r="E25" s="120">
        <v>39142.1875</v>
      </c>
      <c r="F25" s="120">
        <v>39142.6875</v>
      </c>
      <c r="G25" s="138" t="s">
        <v>437</v>
      </c>
      <c r="H25" s="97">
        <v>2</v>
      </c>
      <c r="J25" s="105">
        <v>39142.298611111109</v>
      </c>
      <c r="K25" s="105">
        <v>39143.361111111109</v>
      </c>
      <c r="L25" s="143" t="s">
        <v>508</v>
      </c>
      <c r="M25" s="146">
        <v>7742.7390000000005</v>
      </c>
      <c r="N25" s="143" t="s">
        <v>508</v>
      </c>
      <c r="O25" s="145">
        <v>789.62600000000009</v>
      </c>
      <c r="P25" s="149">
        <f t="shared" si="0"/>
        <v>8532.3649999999998</v>
      </c>
      <c r="Q25" s="149">
        <f t="shared" si="1"/>
        <v>33590.351049839999</v>
      </c>
      <c r="T25" s="154" t="s">
        <v>508</v>
      </c>
      <c r="U25" s="155">
        <v>789.2092986209999</v>
      </c>
      <c r="V25" s="155">
        <v>27975.320472150001</v>
      </c>
      <c r="W25" s="155">
        <v>28764.529770771001</v>
      </c>
      <c r="X25" s="155">
        <v>43844961.034499995</v>
      </c>
      <c r="Y25" s="154" t="s">
        <v>508</v>
      </c>
      <c r="Z25" s="154"/>
      <c r="AA25" s="153">
        <f t="shared" si="2"/>
        <v>110133.68923988768</v>
      </c>
      <c r="AB25" s="153">
        <f t="shared" si="3"/>
        <v>113240.66103404762</v>
      </c>
      <c r="AC25" s="95" t="s">
        <v>47</v>
      </c>
      <c r="AD25" s="94">
        <v>39142.298611111109</v>
      </c>
      <c r="AE25" s="94">
        <v>39143.361111111109</v>
      </c>
      <c r="AF25" s="94" t="s">
        <v>158</v>
      </c>
      <c r="AG25" s="95" t="s">
        <v>159</v>
      </c>
      <c r="AI25" s="95">
        <v>50</v>
      </c>
      <c r="AO25" s="95">
        <v>1534</v>
      </c>
      <c r="AQ25" s="95">
        <v>815</v>
      </c>
      <c r="AS25" s="95">
        <v>1380</v>
      </c>
      <c r="AT25" s="95" t="s">
        <v>52</v>
      </c>
      <c r="AU25" s="95">
        <v>18</v>
      </c>
      <c r="AW25" s="95">
        <v>600</v>
      </c>
      <c r="AX25" s="95">
        <v>43438047.899999999</v>
      </c>
      <c r="AY25" s="95">
        <v>781.88486219999993</v>
      </c>
      <c r="AZ25" s="95">
        <v>26062.828740000001</v>
      </c>
      <c r="BA25" s="95">
        <v>26844.713602200001</v>
      </c>
      <c r="BB25" s="95" t="s">
        <v>512</v>
      </c>
      <c r="BC25" s="95" t="s">
        <v>508</v>
      </c>
      <c r="BD25" s="153">
        <v>43438047.899999999</v>
      </c>
      <c r="BE25" s="153">
        <v>26844.713602200001</v>
      </c>
    </row>
    <row r="26" spans="1:57" s="95" customFormat="1" x14ac:dyDescent="0.2">
      <c r="A26" s="137" t="s">
        <v>509</v>
      </c>
      <c r="B26" s="115">
        <v>0.67</v>
      </c>
      <c r="C26" s="97">
        <v>4526.8617000000004</v>
      </c>
      <c r="D26" s="97">
        <v>4551.6097</v>
      </c>
      <c r="E26" s="105">
        <v>39183.270833333336</v>
      </c>
      <c r="F26" s="105">
        <v>39184.1875</v>
      </c>
      <c r="G26" s="138" t="s">
        <v>436</v>
      </c>
      <c r="H26" s="97">
        <v>7</v>
      </c>
      <c r="J26" s="105">
        <v>39183.520833333336</v>
      </c>
      <c r="K26" s="105">
        <v>39184.260416666664</v>
      </c>
      <c r="L26" s="143" t="s">
        <v>509</v>
      </c>
      <c r="M26" s="146">
        <v>4551.6097</v>
      </c>
      <c r="N26" s="143" t="s">
        <v>509</v>
      </c>
      <c r="O26" s="145">
        <v>510.48699999999997</v>
      </c>
      <c r="P26" s="149">
        <f t="shared" si="0"/>
        <v>5062.0967000000001</v>
      </c>
      <c r="Q26" s="149">
        <f t="shared" si="1"/>
        <v>19928.543282107203</v>
      </c>
      <c r="T26" s="154" t="s">
        <v>509</v>
      </c>
      <c r="U26" s="155">
        <v>312.19327124999995</v>
      </c>
      <c r="V26" s="155">
        <v>5003.5760682600003</v>
      </c>
      <c r="W26" s="155">
        <v>5315.7693395100005</v>
      </c>
      <c r="X26" s="155">
        <v>17344070.625</v>
      </c>
      <c r="Y26" s="154" t="s">
        <v>509</v>
      </c>
      <c r="Z26" s="154"/>
      <c r="AA26" s="153">
        <f t="shared" si="2"/>
        <v>19698.158322743064</v>
      </c>
      <c r="AB26" s="153">
        <f t="shared" si="3"/>
        <v>20927.205788092404</v>
      </c>
      <c r="AC26" s="95" t="s">
        <v>47</v>
      </c>
      <c r="AD26" s="94">
        <v>39183.520833333336</v>
      </c>
      <c r="AE26" s="94">
        <v>39184.260416666664</v>
      </c>
      <c r="AF26" s="94" t="s">
        <v>160</v>
      </c>
      <c r="AG26" s="95" t="s">
        <v>161</v>
      </c>
      <c r="AI26" s="95">
        <v>50</v>
      </c>
      <c r="AO26" s="95">
        <v>587.53</v>
      </c>
      <c r="AQ26" s="95">
        <v>804</v>
      </c>
      <c r="AS26" s="95">
        <v>1090</v>
      </c>
      <c r="AT26" s="95" t="s">
        <v>52</v>
      </c>
      <c r="AU26" s="95">
        <v>18</v>
      </c>
      <c r="AW26" s="95">
        <v>220</v>
      </c>
      <c r="AX26" s="95">
        <v>16636998.8805</v>
      </c>
      <c r="AY26" s="95">
        <v>299.46597984899995</v>
      </c>
      <c r="AZ26" s="95">
        <v>3660.1397537100002</v>
      </c>
      <c r="BA26" s="95">
        <v>3959.6057335590003</v>
      </c>
      <c r="BB26" s="95" t="s">
        <v>512</v>
      </c>
      <c r="BC26" s="95" t="s">
        <v>509</v>
      </c>
      <c r="BD26" s="153">
        <v>16636998.8805</v>
      </c>
      <c r="BE26" s="153">
        <v>3959.6057335590003</v>
      </c>
    </row>
    <row r="27" spans="1:57" s="95" customFormat="1" x14ac:dyDescent="0.2">
      <c r="A27" s="137" t="s">
        <v>528</v>
      </c>
      <c r="B27" s="115"/>
      <c r="C27" s="97"/>
      <c r="D27" s="97"/>
      <c r="E27" s="105"/>
      <c r="F27" s="105"/>
      <c r="G27" s="138"/>
      <c r="H27" s="97"/>
      <c r="J27" s="94">
        <v>39350.697916666664</v>
      </c>
      <c r="K27" s="94">
        <v>39351.184027777781</v>
      </c>
      <c r="L27" s="143" t="s">
        <v>528</v>
      </c>
      <c r="M27" s="146">
        <v>0</v>
      </c>
      <c r="N27" s="143" t="s">
        <v>528</v>
      </c>
      <c r="O27" s="145">
        <v>0</v>
      </c>
      <c r="P27" s="149">
        <f t="shared" si="0"/>
        <v>0</v>
      </c>
      <c r="Q27" s="149">
        <f t="shared" si="1"/>
        <v>0</v>
      </c>
      <c r="R27" s="124" t="s">
        <v>583</v>
      </c>
      <c r="T27" s="154" t="s">
        <v>528</v>
      </c>
      <c r="U27" s="155">
        <v>67.122827576999995</v>
      </c>
      <c r="V27" s="155">
        <v>67.122827576999995</v>
      </c>
      <c r="W27" s="155">
        <v>134.24565515399999</v>
      </c>
      <c r="X27" s="155">
        <v>3729045.9764999994</v>
      </c>
      <c r="Y27" s="154" t="s">
        <v>528</v>
      </c>
      <c r="Z27" s="154" t="s">
        <v>589</v>
      </c>
      <c r="AA27" s="153">
        <f t="shared" si="2"/>
        <v>264.25022157037483</v>
      </c>
      <c r="AB27" s="153">
        <f t="shared" si="3"/>
        <v>528.50044314074967</v>
      </c>
      <c r="AC27" s="95" t="s">
        <v>47</v>
      </c>
      <c r="AD27" s="94">
        <v>39350.697916666664</v>
      </c>
      <c r="AE27" s="94">
        <v>39351.184027777781</v>
      </c>
      <c r="AF27" s="94" t="s">
        <v>162</v>
      </c>
      <c r="AG27" s="95" t="s">
        <v>163</v>
      </c>
      <c r="AI27" s="95">
        <v>50</v>
      </c>
      <c r="AO27" s="95">
        <v>124</v>
      </c>
      <c r="AQ27" s="95">
        <v>7</v>
      </c>
      <c r="AS27" s="95">
        <v>36</v>
      </c>
      <c r="AT27" s="95" t="s">
        <v>52</v>
      </c>
      <c r="AU27" s="95">
        <v>18</v>
      </c>
      <c r="AV27" s="95" t="s">
        <v>52</v>
      </c>
      <c r="AW27" s="95">
        <v>18</v>
      </c>
      <c r="AX27" s="95">
        <v>3511289.3999999994</v>
      </c>
      <c r="AY27" s="95">
        <v>63.203209199999989</v>
      </c>
      <c r="AZ27" s="95">
        <v>63.203209199999989</v>
      </c>
      <c r="BA27" s="95">
        <v>126.40641839999998</v>
      </c>
      <c r="BB27" s="95" t="s">
        <v>512</v>
      </c>
      <c r="BC27" s="95" t="s">
        <v>528</v>
      </c>
      <c r="BD27" s="153">
        <v>3511289.3999999994</v>
      </c>
      <c r="BE27" s="153">
        <v>126.40641839999998</v>
      </c>
    </row>
    <row r="28" spans="1:57" s="95" customFormat="1" x14ac:dyDescent="0.2">
      <c r="A28" s="137" t="s">
        <v>444</v>
      </c>
      <c r="B28" s="97">
        <v>0.8</v>
      </c>
      <c r="C28" s="97">
        <v>1143.2726400000001</v>
      </c>
      <c r="D28" s="97">
        <v>2256.6873600000004</v>
      </c>
      <c r="E28" s="105">
        <v>39417.458333333336</v>
      </c>
      <c r="F28" s="105">
        <v>39417.958333333336</v>
      </c>
      <c r="G28" s="138" t="s">
        <v>445</v>
      </c>
      <c r="H28" s="97">
        <v>3</v>
      </c>
      <c r="J28" s="105">
        <v>39417.545138888891</v>
      </c>
      <c r="K28" s="105">
        <v>39419.232638888891</v>
      </c>
      <c r="L28" s="143" t="s">
        <v>444</v>
      </c>
      <c r="M28" s="146">
        <v>2256.6873600000004</v>
      </c>
      <c r="N28" s="143" t="s">
        <v>444</v>
      </c>
      <c r="O28" s="145">
        <v>13.86</v>
      </c>
      <c r="P28" s="149">
        <f t="shared" si="0"/>
        <v>2270.5473600000005</v>
      </c>
      <c r="Q28" s="149">
        <f t="shared" si="1"/>
        <v>8938.7271756057635</v>
      </c>
      <c r="T28" s="154" t="s">
        <v>444</v>
      </c>
      <c r="U28" s="155">
        <v>662.3877551999999</v>
      </c>
      <c r="V28" s="155">
        <v>6590.4636689999988</v>
      </c>
      <c r="W28" s="155">
        <v>7252.8514241999992</v>
      </c>
      <c r="X28" s="155">
        <v>19708527.599999998</v>
      </c>
      <c r="Y28" s="154" t="s">
        <v>444</v>
      </c>
      <c r="Z28" s="154"/>
      <c r="AA28" s="153">
        <f t="shared" si="2"/>
        <v>25945.442819537901</v>
      </c>
      <c r="AB28" s="153">
        <f t="shared" si="3"/>
        <v>28553.141532413349</v>
      </c>
      <c r="AC28" s="154" t="s">
        <v>47</v>
      </c>
      <c r="AD28" s="94">
        <v>39417.545138888891</v>
      </c>
      <c r="AE28" s="109">
        <v>39419.232638888891</v>
      </c>
      <c r="AF28" s="109" t="s">
        <v>164</v>
      </c>
      <c r="AG28" s="154" t="s">
        <v>165</v>
      </c>
      <c r="AH28" s="154"/>
      <c r="AI28" s="154">
        <v>50</v>
      </c>
      <c r="AJ28" s="154"/>
      <c r="AK28" s="154"/>
      <c r="AL28" s="154"/>
      <c r="AM28" s="154"/>
      <c r="AN28" s="154"/>
      <c r="AO28" s="154">
        <v>679</v>
      </c>
      <c r="AP28" s="154"/>
      <c r="AQ28" s="154">
        <v>616</v>
      </c>
      <c r="AR28" s="154"/>
      <c r="AS28" s="154">
        <v>897</v>
      </c>
      <c r="AT28" s="154"/>
      <c r="AU28" s="154">
        <v>34</v>
      </c>
      <c r="AV28" s="154"/>
      <c r="AW28" s="154">
        <v>330</v>
      </c>
      <c r="AX28" s="154">
        <v>19227141.149999999</v>
      </c>
      <c r="AY28" s="154">
        <v>653.72279909999986</v>
      </c>
      <c r="AZ28" s="154">
        <v>6344.956579499999</v>
      </c>
      <c r="BA28" s="154">
        <v>6998.6793785999989</v>
      </c>
      <c r="BB28" s="154" t="s">
        <v>512</v>
      </c>
      <c r="BC28" s="154" t="s">
        <v>444</v>
      </c>
      <c r="BD28" s="155">
        <v>19227141.149999999</v>
      </c>
      <c r="BE28" s="155">
        <v>6998.6793785999989</v>
      </c>
    </row>
    <row r="29" spans="1:57" s="95" customFormat="1" x14ac:dyDescent="0.2">
      <c r="A29" s="114" t="s">
        <v>443</v>
      </c>
      <c r="B29" s="97">
        <v>0.8</v>
      </c>
      <c r="C29" s="97">
        <v>8429.7241599999998</v>
      </c>
      <c r="D29" s="97">
        <v>8865.5652799999989</v>
      </c>
      <c r="E29" s="105">
        <v>39427.1875</v>
      </c>
      <c r="F29" s="105">
        <v>39427.729166666664</v>
      </c>
      <c r="G29" s="138" t="s">
        <v>446</v>
      </c>
      <c r="H29" s="97">
        <v>3</v>
      </c>
      <c r="J29" s="105">
        <v>39427.263888888891</v>
      </c>
      <c r="K29" s="105">
        <v>39428.1875</v>
      </c>
      <c r="L29" s="143" t="s">
        <v>443</v>
      </c>
      <c r="M29" s="146">
        <v>8865.5652799999989</v>
      </c>
      <c r="N29" s="143" t="s">
        <v>443</v>
      </c>
      <c r="O29" s="145">
        <v>4300.0520000000006</v>
      </c>
      <c r="P29" s="149">
        <f t="shared" si="0"/>
        <v>13165.617279999999</v>
      </c>
      <c r="Q29" s="149">
        <f t="shared" si="1"/>
        <v>51830.61275778048</v>
      </c>
      <c r="T29" s="154" t="s">
        <v>443</v>
      </c>
      <c r="U29" s="155">
        <v>7150.0046249999987</v>
      </c>
      <c r="V29" s="155">
        <v>18670.431878999996</v>
      </c>
      <c r="W29" s="155">
        <v>25820.436503999994</v>
      </c>
      <c r="X29" s="155">
        <v>2887186.0259999996</v>
      </c>
      <c r="Y29" s="154" t="s">
        <v>443</v>
      </c>
      <c r="Z29" s="154"/>
      <c r="AA29" s="153">
        <f t="shared" si="2"/>
        <v>73502.054948157253</v>
      </c>
      <c r="AB29" s="153">
        <f t="shared" si="3"/>
        <v>101650.30755593126</v>
      </c>
      <c r="AC29" s="154" t="s">
        <v>47</v>
      </c>
      <c r="AD29" s="94">
        <v>39427.263888888891</v>
      </c>
      <c r="AE29" s="109">
        <v>39428.1875</v>
      </c>
      <c r="AF29" s="109" t="s">
        <v>166</v>
      </c>
      <c r="AG29" s="154" t="s">
        <v>167</v>
      </c>
      <c r="AH29" s="154"/>
      <c r="AI29" s="154">
        <v>50</v>
      </c>
      <c r="AJ29" s="154"/>
      <c r="AK29" s="154"/>
      <c r="AL29" s="154"/>
      <c r="AM29" s="154"/>
      <c r="AN29" s="154"/>
      <c r="AO29" s="154">
        <v>101</v>
      </c>
      <c r="AP29" s="154" t="s">
        <v>67</v>
      </c>
      <c r="AQ29" s="154">
        <v>2560</v>
      </c>
      <c r="AR29" s="154"/>
      <c r="AS29" s="154">
        <v>7490</v>
      </c>
      <c r="AT29" s="154"/>
      <c r="AU29" s="154">
        <v>2500</v>
      </c>
      <c r="AV29" s="154"/>
      <c r="AW29" s="154">
        <v>6300</v>
      </c>
      <c r="AX29" s="154">
        <v>2860001.8499999996</v>
      </c>
      <c r="AY29" s="154">
        <v>7150.0046249999987</v>
      </c>
      <c r="AZ29" s="154">
        <v>18018.011654999995</v>
      </c>
      <c r="BA29" s="154">
        <v>25168.016279999993</v>
      </c>
      <c r="BB29" s="154" t="s">
        <v>512</v>
      </c>
      <c r="BC29" s="154" t="s">
        <v>443</v>
      </c>
      <c r="BD29" s="155">
        <v>2860001.8499999996</v>
      </c>
      <c r="BE29" s="155">
        <v>25168.016279999993</v>
      </c>
    </row>
    <row r="30" spans="1:57" s="95" customFormat="1" x14ac:dyDescent="0.2">
      <c r="A30" s="114" t="s">
        <v>442</v>
      </c>
      <c r="B30" s="97">
        <v>0</v>
      </c>
      <c r="C30" s="97">
        <v>0</v>
      </c>
      <c r="D30" s="97">
        <v>129.7824</v>
      </c>
      <c r="E30" s="97"/>
      <c r="F30" s="97"/>
      <c r="G30" s="139" t="s">
        <v>447</v>
      </c>
      <c r="H30" s="97"/>
      <c r="J30" s="105">
        <v>39452.739583333336</v>
      </c>
      <c r="K30" s="105">
        <v>39456.163194444445</v>
      </c>
      <c r="L30" s="143" t="s">
        <v>442</v>
      </c>
      <c r="M30" s="146">
        <v>129.7824</v>
      </c>
      <c r="N30" s="143" t="s">
        <v>442</v>
      </c>
      <c r="O30" s="145">
        <v>296.60000000000002</v>
      </c>
      <c r="P30" s="149">
        <f t="shared" si="0"/>
        <v>426.38240000000002</v>
      </c>
      <c r="Q30" s="149">
        <f t="shared" si="1"/>
        <v>1678.5890544384001</v>
      </c>
      <c r="T30" s="154" t="s">
        <v>442</v>
      </c>
      <c r="U30" s="155">
        <v>2846.2341975299996</v>
      </c>
      <c r="V30" s="155">
        <v>13466.984156699998</v>
      </c>
      <c r="W30" s="155">
        <v>16313.218354229999</v>
      </c>
      <c r="X30" s="155">
        <v>158124122.08499998</v>
      </c>
      <c r="Y30" s="154" t="s">
        <v>442</v>
      </c>
      <c r="Z30" s="154"/>
      <c r="AA30" s="153">
        <f t="shared" si="2"/>
        <v>53017.038699843062</v>
      </c>
      <c r="AB30" s="153">
        <f t="shared" si="3"/>
        <v>64222.139028426333</v>
      </c>
      <c r="AC30" s="154" t="s">
        <v>47</v>
      </c>
      <c r="AD30" s="94">
        <v>39452.739583333336</v>
      </c>
      <c r="AE30" s="109">
        <v>39456.163194444445</v>
      </c>
      <c r="AF30" s="109" t="s">
        <v>168</v>
      </c>
      <c r="AG30" s="154" t="s">
        <v>169</v>
      </c>
      <c r="AH30" s="154"/>
      <c r="AI30" s="154">
        <v>50</v>
      </c>
      <c r="AJ30" s="154"/>
      <c r="AK30" s="154"/>
      <c r="AL30" s="154"/>
      <c r="AM30" s="154"/>
      <c r="AN30" s="154"/>
      <c r="AO30" s="154">
        <v>5488</v>
      </c>
      <c r="AP30" s="154"/>
      <c r="AQ30" s="154">
        <v>137</v>
      </c>
      <c r="AR30" s="154"/>
      <c r="AS30" s="154">
        <v>263</v>
      </c>
      <c r="AT30" s="154" t="s">
        <v>52</v>
      </c>
      <c r="AU30" s="154">
        <v>18</v>
      </c>
      <c r="AV30" s="154"/>
      <c r="AW30" s="154">
        <v>73</v>
      </c>
      <c r="AX30" s="154">
        <v>155402872.79999998</v>
      </c>
      <c r="AY30" s="154">
        <v>2797.2517103999994</v>
      </c>
      <c r="AZ30" s="154">
        <v>11344.409714399999</v>
      </c>
      <c r="BA30" s="154">
        <v>14141.661424799999</v>
      </c>
      <c r="BB30" s="154" t="s">
        <v>512</v>
      </c>
      <c r="BC30" s="154" t="s">
        <v>442</v>
      </c>
      <c r="BD30" s="155">
        <v>155402872.79999998</v>
      </c>
      <c r="BE30" s="155">
        <v>14141.661424799999</v>
      </c>
    </row>
    <row r="31" spans="1:57" s="95" customFormat="1" x14ac:dyDescent="0.2">
      <c r="A31" s="114" t="s">
        <v>438</v>
      </c>
      <c r="B31" s="97">
        <v>0.75</v>
      </c>
      <c r="C31" s="97">
        <v>1964.2845000000002</v>
      </c>
      <c r="D31" s="97">
        <v>1964.2845000000002</v>
      </c>
      <c r="E31" s="120">
        <v>39495.0625</v>
      </c>
      <c r="F31" s="120">
        <v>39495.541666666664</v>
      </c>
      <c r="G31" s="139" t="s">
        <v>448</v>
      </c>
      <c r="H31" s="97" t="s">
        <v>449</v>
      </c>
      <c r="J31" s="105">
        <v>39495.142361111109</v>
      </c>
      <c r="K31" s="105">
        <v>39495.649305555555</v>
      </c>
      <c r="L31" s="143" t="s">
        <v>438</v>
      </c>
      <c r="M31" s="146">
        <v>1964.2845000000002</v>
      </c>
      <c r="N31" s="143" t="s">
        <v>438</v>
      </c>
      <c r="O31" s="145">
        <v>132.369</v>
      </c>
      <c r="P31" s="149">
        <f t="shared" si="0"/>
        <v>2096.6535000000003</v>
      </c>
      <c r="Q31" s="149">
        <f t="shared" si="1"/>
        <v>8254.1390452560026</v>
      </c>
      <c r="T31" s="154" t="s">
        <v>438</v>
      </c>
      <c r="U31" s="155">
        <v>682.49271869999984</v>
      </c>
      <c r="V31" s="155">
        <v>23790.401527499998</v>
      </c>
      <c r="W31" s="155">
        <v>24472.894246199998</v>
      </c>
      <c r="X31" s="155">
        <v>37916262.149999991</v>
      </c>
      <c r="Y31" s="154" t="s">
        <v>438</v>
      </c>
      <c r="Z31" s="154"/>
      <c r="AA31" s="153">
        <f t="shared" si="2"/>
        <v>93658.433379886439</v>
      </c>
      <c r="AB31" s="153">
        <f t="shared" si="3"/>
        <v>96345.281634748098</v>
      </c>
      <c r="AC31" s="154" t="s">
        <v>47</v>
      </c>
      <c r="AD31" s="94">
        <v>39495.142361111109</v>
      </c>
      <c r="AE31" s="109">
        <v>39495.649305555555</v>
      </c>
      <c r="AF31" s="109" t="s">
        <v>170</v>
      </c>
      <c r="AG31" s="154" t="s">
        <v>171</v>
      </c>
      <c r="AH31" s="154"/>
      <c r="AI31" s="154">
        <v>50</v>
      </c>
      <c r="AJ31" s="154"/>
      <c r="AK31" s="154"/>
      <c r="AL31" s="154"/>
      <c r="AM31" s="154"/>
      <c r="AN31" s="154"/>
      <c r="AO31" s="154">
        <v>1266</v>
      </c>
      <c r="AP31" s="154"/>
      <c r="AQ31" s="154">
        <v>867</v>
      </c>
      <c r="AR31" s="154"/>
      <c r="AS31" s="154">
        <v>1420</v>
      </c>
      <c r="AT31" s="154" t="s">
        <v>52</v>
      </c>
      <c r="AU31" s="154">
        <v>18</v>
      </c>
      <c r="AV31" s="154"/>
      <c r="AW31" s="154">
        <v>610</v>
      </c>
      <c r="AX31" s="154">
        <v>35849132.099999994</v>
      </c>
      <c r="AY31" s="154">
        <v>645.2843777999999</v>
      </c>
      <c r="AZ31" s="154">
        <v>21867.970580999998</v>
      </c>
      <c r="BA31" s="154">
        <v>22513.254958799997</v>
      </c>
      <c r="BB31" s="154" t="s">
        <v>512</v>
      </c>
      <c r="BC31" s="154" t="s">
        <v>438</v>
      </c>
      <c r="BD31" s="155">
        <v>35849132.099999994</v>
      </c>
      <c r="BE31" s="155">
        <v>22513.254958799997</v>
      </c>
    </row>
    <row r="32" spans="1:57" s="95" customFormat="1" x14ac:dyDescent="0.2">
      <c r="A32" s="114" t="s">
        <v>452</v>
      </c>
      <c r="B32" s="97"/>
      <c r="C32" s="97"/>
      <c r="D32" s="97"/>
      <c r="E32" s="120"/>
      <c r="F32" s="120"/>
      <c r="G32" s="139"/>
      <c r="H32" s="97"/>
      <c r="J32" s="112">
        <v>39528.248611111114</v>
      </c>
      <c r="K32" s="112">
        <v>39529.431944444441</v>
      </c>
      <c r="L32" s="143" t="s">
        <v>452</v>
      </c>
      <c r="M32" s="146"/>
      <c r="N32" s="143" t="s">
        <v>452</v>
      </c>
      <c r="O32" s="145">
        <v>308</v>
      </c>
      <c r="P32" s="149">
        <f t="shared" si="0"/>
        <v>308</v>
      </c>
      <c r="Q32" s="149">
        <f t="shared" si="1"/>
        <v>1212.5393280000001</v>
      </c>
      <c r="R32" s="124" t="s">
        <v>584</v>
      </c>
      <c r="T32" s="154" t="s">
        <v>452</v>
      </c>
      <c r="U32" s="155">
        <v>1.1519294579999999</v>
      </c>
      <c r="V32" s="155">
        <v>70.395689099999998</v>
      </c>
      <c r="W32" s="155">
        <v>71.547618557999996</v>
      </c>
      <c r="X32" s="155">
        <v>63996.080999999991</v>
      </c>
      <c r="Y32" s="154" t="s">
        <v>452</v>
      </c>
      <c r="Z32" s="162" t="s">
        <v>604</v>
      </c>
      <c r="AA32" s="153">
        <f t="shared" si="2"/>
        <v>277.13487517990558</v>
      </c>
      <c r="AB32" s="153">
        <f t="shared" si="3"/>
        <v>281.66980950103135</v>
      </c>
      <c r="AC32" s="154"/>
      <c r="AD32" s="94"/>
      <c r="AE32" s="109"/>
      <c r="AF32" s="109"/>
      <c r="AG32" s="154"/>
      <c r="AH32" s="154"/>
      <c r="AI32" s="154"/>
      <c r="AJ32" s="154"/>
      <c r="AK32" s="154"/>
      <c r="AL32" s="154"/>
      <c r="AM32" s="154"/>
      <c r="AN32" s="154"/>
      <c r="AO32" s="154"/>
      <c r="AP32" s="154"/>
      <c r="AQ32" s="154"/>
      <c r="AR32" s="154"/>
      <c r="AS32" s="154"/>
      <c r="AT32" s="154"/>
      <c r="AU32" s="154"/>
      <c r="AV32" s="154"/>
      <c r="AW32" s="154"/>
      <c r="AX32" s="154"/>
      <c r="AY32" s="154"/>
      <c r="AZ32" s="154"/>
      <c r="BA32" s="154"/>
      <c r="BB32" s="154"/>
      <c r="BC32" s="154"/>
      <c r="BD32" s="155"/>
      <c r="BE32" s="155"/>
    </row>
    <row r="33" spans="1:60" s="95" customFormat="1" x14ac:dyDescent="0.2">
      <c r="A33" s="124" t="s">
        <v>454</v>
      </c>
      <c r="B33" s="97">
        <v>1</v>
      </c>
      <c r="C33" s="97">
        <v>0</v>
      </c>
      <c r="D33" s="97">
        <v>0</v>
      </c>
      <c r="E33" s="97"/>
      <c r="F33" s="97"/>
      <c r="G33" s="139" t="s">
        <v>451</v>
      </c>
      <c r="H33" s="97"/>
      <c r="J33" s="105">
        <v>39532.28125</v>
      </c>
      <c r="K33" s="105">
        <v>39532.9375</v>
      </c>
      <c r="L33" s="143" t="s">
        <v>439</v>
      </c>
      <c r="M33" s="146">
        <v>0</v>
      </c>
      <c r="N33" s="143" t="s">
        <v>454</v>
      </c>
      <c r="O33" s="145">
        <v>10.56</v>
      </c>
      <c r="P33" s="149">
        <f t="shared" si="0"/>
        <v>10.56</v>
      </c>
      <c r="Q33" s="149">
        <f t="shared" si="1"/>
        <v>41.572776959999999</v>
      </c>
      <c r="T33" s="154" t="s">
        <v>454</v>
      </c>
      <c r="U33" s="155">
        <v>573.00844985999993</v>
      </c>
      <c r="V33" s="155">
        <v>2420.5526548499997</v>
      </c>
      <c r="W33" s="155">
        <v>2993.5611047100001</v>
      </c>
      <c r="X33" s="155">
        <v>31833802.77</v>
      </c>
      <c r="Y33" s="154" t="s">
        <v>454</v>
      </c>
      <c r="Z33" s="154"/>
      <c r="AA33" s="153">
        <f t="shared" si="2"/>
        <v>9529.2704204559577</v>
      </c>
      <c r="AB33" s="153">
        <f t="shared" si="3"/>
        <v>11785.099254000006</v>
      </c>
      <c r="AC33" s="154" t="s">
        <v>47</v>
      </c>
      <c r="AD33" s="94">
        <v>39532.28125</v>
      </c>
      <c r="AE33" s="109">
        <v>39532.9375</v>
      </c>
      <c r="AF33" s="109" t="s">
        <v>172</v>
      </c>
      <c r="AG33" s="154" t="s">
        <v>173</v>
      </c>
      <c r="AH33" s="154"/>
      <c r="AI33" s="154">
        <v>50</v>
      </c>
      <c r="AJ33" s="154"/>
      <c r="AK33" s="154"/>
      <c r="AL33" s="154"/>
      <c r="AM33" s="154"/>
      <c r="AN33" s="154"/>
      <c r="AO33" s="154">
        <v>1089</v>
      </c>
      <c r="AP33" s="154"/>
      <c r="AQ33" s="154">
        <v>252</v>
      </c>
      <c r="AR33" s="154"/>
      <c r="AS33" s="154">
        <v>454</v>
      </c>
      <c r="AT33" s="154" t="s">
        <v>52</v>
      </c>
      <c r="AU33" s="154">
        <v>18</v>
      </c>
      <c r="AV33" s="154"/>
      <c r="AW33" s="154">
        <v>73</v>
      </c>
      <c r="AX33" s="154">
        <v>30837049.649999999</v>
      </c>
      <c r="AY33" s="154">
        <v>555.06689369999992</v>
      </c>
      <c r="AZ33" s="154">
        <v>2251.1046244499998</v>
      </c>
      <c r="BA33" s="154">
        <v>2806.1715181499999</v>
      </c>
      <c r="BB33" s="154" t="s">
        <v>512</v>
      </c>
      <c r="BC33" s="154" t="s">
        <v>454</v>
      </c>
      <c r="BD33" s="155">
        <v>30837049.649999999</v>
      </c>
      <c r="BE33" s="155">
        <v>2806.1715181499999</v>
      </c>
    </row>
    <row r="34" spans="1:60" s="95" customFormat="1" x14ac:dyDescent="0.2">
      <c r="A34" s="115" t="s">
        <v>456</v>
      </c>
      <c r="B34" s="115">
        <v>0.75</v>
      </c>
      <c r="C34" s="97">
        <v>2512.4392500000004</v>
      </c>
      <c r="D34" s="97">
        <v>7856.8443299999999</v>
      </c>
      <c r="E34" s="123">
        <v>39782.520833333336</v>
      </c>
      <c r="F34" s="123">
        <v>39783.583333333336</v>
      </c>
      <c r="G34" s="139" t="s">
        <v>428</v>
      </c>
      <c r="H34" s="97">
        <v>4</v>
      </c>
      <c r="J34" s="105">
        <v>39782.642361111109</v>
      </c>
      <c r="K34" s="105">
        <v>39783.506944444445</v>
      </c>
      <c r="L34" s="143" t="s">
        <v>456</v>
      </c>
      <c r="M34" s="146">
        <v>7856.8443299999999</v>
      </c>
      <c r="N34" s="143" t="s">
        <v>456</v>
      </c>
      <c r="O34" s="145">
        <v>604.92499999999995</v>
      </c>
      <c r="P34" s="149">
        <f t="shared" si="0"/>
        <v>8461.7693299999992</v>
      </c>
      <c r="Q34" s="149">
        <f t="shared" si="1"/>
        <v>33312.428886653281</v>
      </c>
      <c r="T34" s="154" t="s">
        <v>456</v>
      </c>
      <c r="U34" s="155">
        <v>170.31735769500003</v>
      </c>
      <c r="V34" s="155">
        <v>7474.6289933999997</v>
      </c>
      <c r="W34" s="155">
        <v>7644.946351095</v>
      </c>
      <c r="X34" s="155">
        <v>9462075.4275000002</v>
      </c>
      <c r="Y34" s="154" t="s">
        <v>456</v>
      </c>
      <c r="Z34" s="154"/>
      <c r="AA34" s="153">
        <f t="shared" si="2"/>
        <v>29426.239015281015</v>
      </c>
      <c r="AB34" s="153">
        <f t="shared" si="3"/>
        <v>30096.747114132413</v>
      </c>
      <c r="AC34" s="154" t="s">
        <v>47</v>
      </c>
      <c r="AD34" s="94">
        <v>39782.642361111109</v>
      </c>
      <c r="AE34" s="109">
        <v>39783.506944444445</v>
      </c>
      <c r="AF34" s="109" t="s">
        <v>178</v>
      </c>
      <c r="AG34" s="154" t="s">
        <v>179</v>
      </c>
      <c r="AH34" s="154"/>
      <c r="AI34" s="154">
        <v>50</v>
      </c>
      <c r="AJ34" s="154"/>
      <c r="AK34" s="154"/>
      <c r="AL34" s="154"/>
      <c r="AM34" s="154"/>
      <c r="AN34" s="154"/>
      <c r="AO34" s="154">
        <v>311.39999999999998</v>
      </c>
      <c r="AP34" s="154"/>
      <c r="AQ34" s="154">
        <v>1050</v>
      </c>
      <c r="AR34" s="154"/>
      <c r="AS34" s="154">
        <v>1690</v>
      </c>
      <c r="AT34" s="154" t="s">
        <v>52</v>
      </c>
      <c r="AU34" s="154">
        <v>18</v>
      </c>
      <c r="AV34" s="154"/>
      <c r="AW34" s="154">
        <v>760</v>
      </c>
      <c r="AX34" s="154">
        <v>8817867.0899999999</v>
      </c>
      <c r="AY34" s="154">
        <v>158.72160762000001</v>
      </c>
      <c r="AZ34" s="154">
        <v>6701.5789883999996</v>
      </c>
      <c r="BA34" s="154">
        <v>6860.3005960199998</v>
      </c>
      <c r="BB34" s="154" t="s">
        <v>512</v>
      </c>
      <c r="BC34" s="154" t="s">
        <v>456</v>
      </c>
      <c r="BD34" s="155">
        <v>8817867.0899999999</v>
      </c>
      <c r="BE34" s="155">
        <v>6860.3005960199998</v>
      </c>
    </row>
    <row r="35" spans="1:60" s="95" customFormat="1" x14ac:dyDescent="0.2">
      <c r="A35" s="115" t="s">
        <v>457</v>
      </c>
      <c r="B35" s="115">
        <v>0.5</v>
      </c>
      <c r="C35" s="97">
        <v>1369.4602</v>
      </c>
      <c r="D35" s="97">
        <v>8358.2902479999993</v>
      </c>
      <c r="E35" s="123">
        <v>39790.5625</v>
      </c>
      <c r="F35" s="120">
        <v>39791.958333333336</v>
      </c>
      <c r="G35" s="139" t="s">
        <v>463</v>
      </c>
      <c r="H35" s="97">
        <v>4</v>
      </c>
      <c r="J35" s="105">
        <v>39790.65625</v>
      </c>
      <c r="K35" s="105">
        <v>39791.767361111109</v>
      </c>
      <c r="L35" s="143" t="s">
        <v>457</v>
      </c>
      <c r="M35" s="146">
        <v>8358.2902479999993</v>
      </c>
      <c r="N35" s="143" t="s">
        <v>462</v>
      </c>
      <c r="O35" s="145">
        <v>3541.2941999999998</v>
      </c>
      <c r="P35" s="149">
        <f t="shared" si="0"/>
        <v>11899.584448</v>
      </c>
      <c r="Q35" s="149">
        <f t="shared" si="1"/>
        <v>46846.474448237575</v>
      </c>
      <c r="T35" s="154" t="s">
        <v>462</v>
      </c>
      <c r="U35" s="153">
        <v>83.313836070000008</v>
      </c>
      <c r="V35" s="153">
        <v>3800.6168148750003</v>
      </c>
      <c r="W35" s="153">
        <v>3883.9306509450003</v>
      </c>
      <c r="X35" s="153">
        <v>4165691.8035000004</v>
      </c>
      <c r="Y35" s="154" t="s">
        <v>462</v>
      </c>
      <c r="Z35" s="154"/>
      <c r="AA35" s="153">
        <f t="shared" si="2"/>
        <v>14962.32908666894</v>
      </c>
      <c r="AB35" s="153">
        <f t="shared" si="3"/>
        <v>15290.320329530692</v>
      </c>
      <c r="AC35" s="154" t="s">
        <v>47</v>
      </c>
      <c r="AD35" s="94">
        <v>39790.65625</v>
      </c>
      <c r="AE35" s="109">
        <v>39791.767361111109</v>
      </c>
      <c r="AF35" s="109" t="s">
        <v>180</v>
      </c>
      <c r="AG35" s="154" t="s">
        <v>181</v>
      </c>
      <c r="AH35" s="154"/>
      <c r="AI35" s="154">
        <v>50</v>
      </c>
      <c r="AJ35" s="154"/>
      <c r="AK35" s="154"/>
      <c r="AL35" s="154"/>
      <c r="AM35" s="154"/>
      <c r="AN35" s="154"/>
      <c r="AO35" s="154">
        <v>141.55000000000001</v>
      </c>
      <c r="AP35" s="154"/>
      <c r="AQ35" s="154">
        <v>1700</v>
      </c>
      <c r="AR35" s="154"/>
      <c r="AS35" s="154">
        <v>2670</v>
      </c>
      <c r="AT35" s="154" t="s">
        <v>52</v>
      </c>
      <c r="AU35" s="154">
        <v>20</v>
      </c>
      <c r="AV35" s="154"/>
      <c r="AW35" s="154">
        <v>850</v>
      </c>
      <c r="AX35" s="154">
        <v>4008250.1175000002</v>
      </c>
      <c r="AY35" s="154">
        <v>80.165002350000009</v>
      </c>
      <c r="AZ35" s="154">
        <v>3407.012599875</v>
      </c>
      <c r="BA35" s="154">
        <v>3487.1776022250001</v>
      </c>
      <c r="BB35" s="154" t="s">
        <v>512</v>
      </c>
      <c r="BC35" s="154" t="s">
        <v>457</v>
      </c>
      <c r="BD35" s="155">
        <v>4008250.1175000002</v>
      </c>
      <c r="BE35" s="155">
        <v>3487.1776022250001</v>
      </c>
    </row>
    <row r="36" spans="1:60" s="95" customFormat="1" x14ac:dyDescent="0.2">
      <c r="A36" s="115" t="s">
        <v>458</v>
      </c>
      <c r="B36" s="115">
        <v>0.67</v>
      </c>
      <c r="C36" s="97">
        <v>6820.8106479999997</v>
      </c>
      <c r="D36" s="97">
        <v>3527.5231520000002</v>
      </c>
      <c r="E36" s="123"/>
      <c r="F36" s="97"/>
      <c r="G36" s="139"/>
      <c r="H36" s="97"/>
      <c r="J36" s="105">
        <v>39791.815972222219</v>
      </c>
      <c r="K36" s="105">
        <v>39792.333333333336</v>
      </c>
      <c r="L36" s="143" t="s">
        <v>458</v>
      </c>
      <c r="M36" s="146">
        <v>3527.5231520000002</v>
      </c>
      <c r="N36" s="143"/>
      <c r="O36" s="145"/>
      <c r="P36" s="149">
        <f t="shared" si="0"/>
        <v>3527.5231520000002</v>
      </c>
      <c r="Q36" s="149">
        <f t="shared" si="1"/>
        <v>13887.209585164033</v>
      </c>
      <c r="T36" s="154" t="s">
        <v>458</v>
      </c>
      <c r="U36" s="155">
        <v>38.324024789999996</v>
      </c>
      <c r="V36" s="155">
        <v>1226.3687932799999</v>
      </c>
      <c r="W36" s="155">
        <v>1264.6928180699999</v>
      </c>
      <c r="X36" s="155">
        <v>1916201.2394999999</v>
      </c>
      <c r="Y36" s="154" t="s">
        <v>458</v>
      </c>
      <c r="Z36" s="154"/>
      <c r="AA36" s="153">
        <f t="shared" si="2"/>
        <v>4827.9882872853959</v>
      </c>
      <c r="AB36" s="153">
        <f t="shared" si="3"/>
        <v>4978.8629212630649</v>
      </c>
      <c r="AC36" s="154" t="s">
        <v>47</v>
      </c>
      <c r="AD36" s="94">
        <v>39791.815972222219</v>
      </c>
      <c r="AE36" s="109">
        <v>39792.333333333336</v>
      </c>
      <c r="AF36" s="109" t="s">
        <v>182</v>
      </c>
      <c r="AG36" s="154" t="s">
        <v>183</v>
      </c>
      <c r="AH36" s="154"/>
      <c r="AI36" s="154">
        <v>50</v>
      </c>
      <c r="AJ36" s="154"/>
      <c r="AK36" s="154"/>
      <c r="AL36" s="154"/>
      <c r="AM36" s="154"/>
      <c r="AN36" s="154"/>
      <c r="AO36" s="154">
        <v>67.67</v>
      </c>
      <c r="AP36" s="154"/>
      <c r="AQ36" s="154"/>
      <c r="AR36" s="154"/>
      <c r="AS36" s="154">
        <v>1830</v>
      </c>
      <c r="AT36" s="154" t="s">
        <v>52</v>
      </c>
      <c r="AU36" s="154">
        <v>20</v>
      </c>
      <c r="AV36" s="154"/>
      <c r="AW36" s="154">
        <v>640</v>
      </c>
      <c r="AX36" s="154">
        <v>1916201.2394999999</v>
      </c>
      <c r="AY36" s="154">
        <v>38.324024789999996</v>
      </c>
      <c r="AZ36" s="154">
        <v>1226.3687932799999</v>
      </c>
      <c r="BA36" s="154">
        <v>1264.6928180699999</v>
      </c>
      <c r="BB36" s="154" t="s">
        <v>512</v>
      </c>
      <c r="BC36" s="154" t="s">
        <v>458</v>
      </c>
      <c r="BD36" s="155">
        <v>1916201.2394999999</v>
      </c>
      <c r="BE36" s="155">
        <v>1264.6928180699999</v>
      </c>
    </row>
    <row r="37" spans="1:60" s="95" customFormat="1" x14ac:dyDescent="0.2">
      <c r="A37" s="115" t="s">
        <v>459</v>
      </c>
      <c r="B37" s="115">
        <v>0.67</v>
      </c>
      <c r="C37" s="97">
        <v>7257.8620999999985</v>
      </c>
      <c r="D37" s="97">
        <v>7257.8620999999985</v>
      </c>
      <c r="E37" s="120">
        <v>39822.208333333336</v>
      </c>
      <c r="F37" s="120">
        <v>39822.75</v>
      </c>
      <c r="G37" s="139" t="s">
        <v>428</v>
      </c>
      <c r="H37" s="97">
        <v>3</v>
      </c>
      <c r="J37" s="105">
        <v>39822.256944444445</v>
      </c>
      <c r="K37" s="105">
        <v>39822.684027777781</v>
      </c>
      <c r="L37" s="143" t="s">
        <v>459</v>
      </c>
      <c r="M37" s="146">
        <v>7257.8620999999985</v>
      </c>
      <c r="N37" s="147" t="s">
        <v>459</v>
      </c>
      <c r="O37" s="145">
        <v>1050.4930000000002</v>
      </c>
      <c r="P37" s="149">
        <f t="shared" si="0"/>
        <v>8308.3550999999989</v>
      </c>
      <c r="Q37" s="149">
        <f t="shared" si="1"/>
        <v>32708.465291361597</v>
      </c>
      <c r="T37" s="154" t="s">
        <v>459</v>
      </c>
      <c r="U37" s="155">
        <v>23.310430919999998</v>
      </c>
      <c r="V37" s="155">
        <v>224.74517508</v>
      </c>
      <c r="W37" s="155">
        <v>248.05560599999998</v>
      </c>
      <c r="X37" s="155">
        <v>1165521.5459999999</v>
      </c>
      <c r="Y37" s="154" t="s">
        <v>459</v>
      </c>
      <c r="Z37" s="154"/>
      <c r="AA37" s="153">
        <f t="shared" si="2"/>
        <v>884.78040117774526</v>
      </c>
      <c r="AB37" s="153">
        <f t="shared" si="3"/>
        <v>976.54927859049599</v>
      </c>
      <c r="AC37" s="154" t="s">
        <v>47</v>
      </c>
      <c r="AD37" s="94">
        <v>39822.256944444445</v>
      </c>
      <c r="AE37" s="109">
        <v>39822.684027777781</v>
      </c>
      <c r="AF37" s="109" t="s">
        <v>184</v>
      </c>
      <c r="AG37" s="154" t="s">
        <v>185</v>
      </c>
      <c r="AH37" s="154"/>
      <c r="AI37" s="154">
        <v>50</v>
      </c>
      <c r="AJ37" s="154"/>
      <c r="AK37" s="154"/>
      <c r="AL37" s="154"/>
      <c r="AM37" s="154"/>
      <c r="AN37" s="154"/>
      <c r="AO37" s="154">
        <v>40.76</v>
      </c>
      <c r="AP37" s="154"/>
      <c r="AQ37" s="154">
        <v>432</v>
      </c>
      <c r="AR37" s="154"/>
      <c r="AS37" s="154">
        <v>752</v>
      </c>
      <c r="AT37" s="154" t="s">
        <v>52</v>
      </c>
      <c r="AU37" s="154">
        <v>20</v>
      </c>
      <c r="AV37" s="154"/>
      <c r="AW37" s="154">
        <v>180</v>
      </c>
      <c r="AX37" s="154">
        <v>1154194.8059999999</v>
      </c>
      <c r="AY37" s="154">
        <v>23.083896119999999</v>
      </c>
      <c r="AZ37" s="154">
        <v>207.75506507999998</v>
      </c>
      <c r="BA37" s="154">
        <v>230.83896119999997</v>
      </c>
      <c r="BB37" s="154" t="s">
        <v>512</v>
      </c>
      <c r="BC37" s="154" t="s">
        <v>459</v>
      </c>
      <c r="BD37" s="155">
        <v>1154194.8059999999</v>
      </c>
      <c r="BE37" s="155">
        <v>230.83896119999997</v>
      </c>
    </row>
    <row r="38" spans="1:60" s="95" customFormat="1" x14ac:dyDescent="0.2">
      <c r="A38" s="115" t="s">
        <v>460</v>
      </c>
      <c r="B38" s="115">
        <v>0.6</v>
      </c>
      <c r="C38" s="97">
        <v>3456.7620000000002</v>
      </c>
      <c r="D38" s="97">
        <v>3456.7620000000002</v>
      </c>
      <c r="E38" s="114" t="s">
        <v>464</v>
      </c>
      <c r="F38" s="120">
        <v>39871.25</v>
      </c>
      <c r="G38" s="138" t="s">
        <v>465</v>
      </c>
      <c r="H38" s="114" t="s">
        <v>449</v>
      </c>
      <c r="J38" s="105">
        <v>39871.263888888891</v>
      </c>
      <c r="K38" s="105">
        <v>39871.614583333336</v>
      </c>
      <c r="L38" s="143" t="s">
        <v>460</v>
      </c>
      <c r="M38" s="146">
        <v>3456.7620000000002</v>
      </c>
      <c r="N38" s="143" t="s">
        <v>460</v>
      </c>
      <c r="O38" s="145">
        <v>246.15359999999998</v>
      </c>
      <c r="P38" s="149">
        <f t="shared" si="0"/>
        <v>3702.9156000000003</v>
      </c>
      <c r="Q38" s="149">
        <f t="shared" si="1"/>
        <v>14577.697380729602</v>
      </c>
      <c r="T38" s="154" t="s">
        <v>460</v>
      </c>
      <c r="U38" s="155">
        <v>142.76223095999998</v>
      </c>
      <c r="V38" s="155">
        <v>5752.9022163299996</v>
      </c>
      <c r="W38" s="155">
        <v>5895.6644472900007</v>
      </c>
      <c r="X38" s="155">
        <v>7138111.5479999995</v>
      </c>
      <c r="Y38" s="154" t="s">
        <v>460</v>
      </c>
      <c r="Z38" s="154"/>
      <c r="AA38" s="153">
        <f t="shared" si="2"/>
        <v>22648.117491683402</v>
      </c>
      <c r="AB38" s="153">
        <f t="shared" si="3"/>
        <v>23210.146126722433</v>
      </c>
      <c r="AC38" s="154" t="s">
        <v>47</v>
      </c>
      <c r="AD38" s="94">
        <v>39871.263888888891</v>
      </c>
      <c r="AE38" s="109">
        <v>39871.614583333336</v>
      </c>
      <c r="AF38" s="109" t="s">
        <v>186</v>
      </c>
      <c r="AG38" s="154" t="s">
        <v>187</v>
      </c>
      <c r="AH38" s="154"/>
      <c r="AI38" s="154">
        <v>50</v>
      </c>
      <c r="AJ38" s="154"/>
      <c r="AK38" s="154"/>
      <c r="AL38" s="154"/>
      <c r="AM38" s="154"/>
      <c r="AN38" s="154"/>
      <c r="AO38" s="154">
        <v>248.98</v>
      </c>
      <c r="AP38" s="154"/>
      <c r="AQ38" s="154">
        <v>951</v>
      </c>
      <c r="AR38" s="154"/>
      <c r="AS38" s="154">
        <v>1770</v>
      </c>
      <c r="AT38" s="154" t="s">
        <v>52</v>
      </c>
      <c r="AU38" s="154">
        <v>20</v>
      </c>
      <c r="AV38" s="154"/>
      <c r="AW38" s="154">
        <v>810</v>
      </c>
      <c r="AX38" s="154">
        <v>7050329.3129999992</v>
      </c>
      <c r="AY38" s="154">
        <v>141.00658625999998</v>
      </c>
      <c r="AZ38" s="154">
        <v>5710.76674353</v>
      </c>
      <c r="BA38" s="154">
        <v>5851.7733297900004</v>
      </c>
      <c r="BB38" s="154" t="s">
        <v>512</v>
      </c>
      <c r="BC38" s="154" t="s">
        <v>460</v>
      </c>
      <c r="BD38" s="155">
        <v>7050329.3129999992</v>
      </c>
      <c r="BE38" s="155">
        <v>5851.7733297900004</v>
      </c>
      <c r="BF38" s="153"/>
      <c r="BG38" s="153"/>
      <c r="BH38" s="153"/>
    </row>
    <row r="39" spans="1:60" s="95" customFormat="1" x14ac:dyDescent="0.2">
      <c r="A39" s="115" t="s">
        <v>461</v>
      </c>
      <c r="B39" s="115">
        <v>0.8</v>
      </c>
      <c r="C39" s="97">
        <v>1080.2720000000002</v>
      </c>
      <c r="D39" s="97">
        <v>8185.9098800000011</v>
      </c>
      <c r="E39" s="120">
        <v>39900.729166666664</v>
      </c>
      <c r="F39" s="120">
        <v>39901.520833333336</v>
      </c>
      <c r="G39" s="138" t="s">
        <v>466</v>
      </c>
      <c r="H39" s="97">
        <v>5</v>
      </c>
      <c r="J39" s="105">
        <v>39900.791666666664</v>
      </c>
      <c r="K39" s="105">
        <v>39901.725694444445</v>
      </c>
      <c r="L39" s="143" t="s">
        <v>461</v>
      </c>
      <c r="M39" s="146">
        <v>8185.9098800000011</v>
      </c>
      <c r="N39" s="143" t="s">
        <v>461</v>
      </c>
      <c r="O39" s="145">
        <v>0</v>
      </c>
      <c r="P39" s="149">
        <f t="shared" si="0"/>
        <v>8185.9098800000011</v>
      </c>
      <c r="Q39" s="149">
        <f t="shared" si="1"/>
        <v>32226.420990142087</v>
      </c>
      <c r="T39" s="154" t="s">
        <v>461</v>
      </c>
      <c r="U39" s="155">
        <v>175.35492531</v>
      </c>
      <c r="V39" s="155">
        <v>26245.472422499995</v>
      </c>
      <c r="W39" s="155">
        <v>26420.827347809995</v>
      </c>
      <c r="X39" s="155">
        <v>8767746.2654999997</v>
      </c>
      <c r="Y39" s="154" t="s">
        <v>461</v>
      </c>
      <c r="Z39" s="154"/>
      <c r="AA39" s="153">
        <f t="shared" si="2"/>
        <v>103323.59576045675</v>
      </c>
      <c r="AB39" s="153">
        <f t="shared" si="3"/>
        <v>104013.93583609596</v>
      </c>
      <c r="AC39" s="154" t="s">
        <v>47</v>
      </c>
      <c r="AD39" s="94">
        <v>39900.791666666664</v>
      </c>
      <c r="AE39" s="109">
        <v>39901.725694444445</v>
      </c>
      <c r="AF39" s="109" t="s">
        <v>188</v>
      </c>
      <c r="AG39" s="154" t="s">
        <v>189</v>
      </c>
      <c r="AH39" s="154"/>
      <c r="AI39" s="154">
        <v>50</v>
      </c>
      <c r="AJ39" s="154"/>
      <c r="AK39" s="154"/>
      <c r="AL39" s="154"/>
      <c r="AM39" s="154"/>
      <c r="AN39" s="154"/>
      <c r="AO39" s="154">
        <v>304.52999999999997</v>
      </c>
      <c r="AP39" s="154"/>
      <c r="AQ39" s="154">
        <v>3100</v>
      </c>
      <c r="AR39" s="154"/>
      <c r="AS39" s="154">
        <v>5070</v>
      </c>
      <c r="AT39" s="154" t="s">
        <v>52</v>
      </c>
      <c r="AU39" s="154">
        <v>20</v>
      </c>
      <c r="AV39" s="154"/>
      <c r="AW39" s="154">
        <v>3000</v>
      </c>
      <c r="AX39" s="154">
        <v>8623330.3304999992</v>
      </c>
      <c r="AY39" s="154">
        <v>172.46660660999999</v>
      </c>
      <c r="AZ39" s="154">
        <v>25869.990991499995</v>
      </c>
      <c r="BA39" s="154">
        <v>26042.457598109995</v>
      </c>
      <c r="BB39" s="154" t="s">
        <v>512</v>
      </c>
      <c r="BC39" s="154" t="s">
        <v>461</v>
      </c>
      <c r="BD39" s="155">
        <v>8623330.3304999992</v>
      </c>
      <c r="BE39" s="155">
        <v>26042.457598109995</v>
      </c>
    </row>
    <row r="40" spans="1:60" s="95" customFormat="1" x14ac:dyDescent="0.2">
      <c r="A40" s="115" t="s">
        <v>455</v>
      </c>
      <c r="B40" s="115">
        <v>0</v>
      </c>
      <c r="C40" s="97">
        <v>0</v>
      </c>
      <c r="D40" s="97">
        <v>0</v>
      </c>
      <c r="E40" s="97"/>
      <c r="F40" s="97"/>
      <c r="G40" s="138" t="s">
        <v>468</v>
      </c>
      <c r="H40" s="97"/>
      <c r="J40" s="105">
        <v>39924.305555555555</v>
      </c>
      <c r="K40" s="105">
        <v>39924.538194444445</v>
      </c>
      <c r="L40" s="143" t="s">
        <v>455</v>
      </c>
      <c r="M40" s="146">
        <v>0</v>
      </c>
      <c r="N40" s="143" t="s">
        <v>455</v>
      </c>
      <c r="O40" s="145">
        <v>0</v>
      </c>
      <c r="P40" s="149">
        <f t="shared" si="0"/>
        <v>0</v>
      </c>
      <c r="Q40" s="149">
        <f t="shared" si="1"/>
        <v>0</v>
      </c>
      <c r="T40" s="154" t="s">
        <v>455</v>
      </c>
      <c r="U40" s="155">
        <v>103.99079993999999</v>
      </c>
      <c r="V40" s="155">
        <v>206.07870755999997</v>
      </c>
      <c r="W40" s="155">
        <v>310.06950749999993</v>
      </c>
      <c r="X40" s="155">
        <v>5199539.9969999995</v>
      </c>
      <c r="Y40" s="154" t="s">
        <v>455</v>
      </c>
      <c r="Z40" s="154"/>
      <c r="AA40" s="153">
        <f t="shared" si="2"/>
        <v>811.29395318152888</v>
      </c>
      <c r="AB40" s="153">
        <f t="shared" si="3"/>
        <v>1220.6865982381196</v>
      </c>
      <c r="AC40" s="154" t="s">
        <v>47</v>
      </c>
      <c r="AD40" s="94">
        <v>39924.305555555555</v>
      </c>
      <c r="AE40" s="109">
        <v>39924.538194444445</v>
      </c>
      <c r="AF40" s="109" t="s">
        <v>190</v>
      </c>
      <c r="AG40" s="154" t="s">
        <v>191</v>
      </c>
      <c r="AH40" s="154"/>
      <c r="AI40" s="154">
        <v>50</v>
      </c>
      <c r="AJ40" s="154"/>
      <c r="AK40" s="154"/>
      <c r="AL40" s="154"/>
      <c r="AM40" s="154"/>
      <c r="AN40" s="154"/>
      <c r="AO40" s="154">
        <v>180.26</v>
      </c>
      <c r="AP40" s="154"/>
      <c r="AQ40" s="154">
        <v>135</v>
      </c>
      <c r="AR40" s="154"/>
      <c r="AS40" s="154">
        <v>213</v>
      </c>
      <c r="AT40" s="154" t="s">
        <v>52</v>
      </c>
      <c r="AU40" s="154">
        <v>20</v>
      </c>
      <c r="AV40" s="154"/>
      <c r="AW40" s="154">
        <v>40</v>
      </c>
      <c r="AX40" s="154">
        <v>5104395.3809999991</v>
      </c>
      <c r="AY40" s="154">
        <v>102.08790761999998</v>
      </c>
      <c r="AZ40" s="154">
        <v>204.17581523999996</v>
      </c>
      <c r="BA40" s="154">
        <v>306.26372285999992</v>
      </c>
      <c r="BB40" s="154" t="s">
        <v>512</v>
      </c>
      <c r="BC40" s="154" t="s">
        <v>455</v>
      </c>
      <c r="BD40" s="155">
        <v>5104395.3809999991</v>
      </c>
      <c r="BE40" s="155">
        <v>306.26372285999992</v>
      </c>
    </row>
    <row r="41" spans="1:60" s="95" customFormat="1" x14ac:dyDescent="0.2">
      <c r="A41" s="115" t="s">
        <v>527</v>
      </c>
      <c r="B41" s="115"/>
      <c r="C41" s="97"/>
      <c r="D41" s="97"/>
      <c r="E41" s="97"/>
      <c r="F41" s="97"/>
      <c r="G41" s="138"/>
      <c r="H41" s="97"/>
      <c r="J41" s="94">
        <v>40009.194444444445</v>
      </c>
      <c r="K41" s="109">
        <v>40009.520833333336</v>
      </c>
      <c r="L41" s="143" t="s">
        <v>527</v>
      </c>
      <c r="M41" s="146">
        <v>0</v>
      </c>
      <c r="N41" s="143" t="s">
        <v>527</v>
      </c>
      <c r="O41" s="145">
        <v>0</v>
      </c>
      <c r="P41" s="149">
        <f t="shared" si="0"/>
        <v>0</v>
      </c>
      <c r="Q41" s="149">
        <f t="shared" si="1"/>
        <v>0</v>
      </c>
      <c r="R41" s="124" t="s">
        <v>583</v>
      </c>
      <c r="T41" s="154" t="s">
        <v>527</v>
      </c>
      <c r="U41" s="155">
        <v>185.99639754000003</v>
      </c>
      <c r="V41" s="155">
        <v>185.99639754000003</v>
      </c>
      <c r="W41" s="155">
        <v>371.99279508000006</v>
      </c>
      <c r="X41" s="155">
        <v>9299819.8770000003</v>
      </c>
      <c r="Y41" s="154" t="s">
        <v>527</v>
      </c>
      <c r="Z41" s="154" t="s">
        <v>589</v>
      </c>
      <c r="AA41" s="153">
        <f t="shared" si="2"/>
        <v>732.23359377783277</v>
      </c>
      <c r="AB41" s="153">
        <f t="shared" si="3"/>
        <v>1464.4671875556655</v>
      </c>
      <c r="AC41" s="154" t="s">
        <v>47</v>
      </c>
      <c r="AD41" s="94">
        <v>40009.194444444445</v>
      </c>
      <c r="AE41" s="109">
        <v>40009.520833333336</v>
      </c>
      <c r="AF41" s="109" t="s">
        <v>192</v>
      </c>
      <c r="AG41" s="154" t="s">
        <v>193</v>
      </c>
      <c r="AH41" s="154"/>
      <c r="AI41" s="154">
        <v>50</v>
      </c>
      <c r="AJ41" s="154"/>
      <c r="AK41" s="154"/>
      <c r="AL41" s="154"/>
      <c r="AM41" s="154"/>
      <c r="AN41" s="154"/>
      <c r="AO41" s="154">
        <v>316.48</v>
      </c>
      <c r="AP41" s="154"/>
      <c r="AQ41" s="154">
        <v>25.3</v>
      </c>
      <c r="AR41" s="154"/>
      <c r="AS41" s="154">
        <v>79.400000000000006</v>
      </c>
      <c r="AT41" s="154" t="s">
        <v>52</v>
      </c>
      <c r="AU41" s="154">
        <v>20</v>
      </c>
      <c r="AV41" s="154" t="s">
        <v>52</v>
      </c>
      <c r="AW41" s="154">
        <v>20</v>
      </c>
      <c r="AX41" s="154">
        <v>8961716.688000001</v>
      </c>
      <c r="AY41" s="154">
        <v>179.23433376000003</v>
      </c>
      <c r="AZ41" s="154">
        <v>179.23433376000003</v>
      </c>
      <c r="BA41" s="154">
        <v>358.46866752000005</v>
      </c>
      <c r="BB41" s="154" t="s">
        <v>512</v>
      </c>
      <c r="BC41" s="154" t="s">
        <v>527</v>
      </c>
      <c r="BD41" s="155">
        <v>8961716.688000001</v>
      </c>
      <c r="BE41" s="155">
        <v>358.46866752000005</v>
      </c>
    </row>
    <row r="42" spans="1:60" s="95" customFormat="1" x14ac:dyDescent="0.2">
      <c r="A42" s="115" t="s">
        <v>470</v>
      </c>
      <c r="B42" s="115"/>
      <c r="C42" s="97"/>
      <c r="D42" s="114" t="s">
        <v>469</v>
      </c>
      <c r="E42" s="123">
        <v>40155.1875</v>
      </c>
      <c r="F42" s="123">
        <v>40156.708333333336</v>
      </c>
      <c r="G42" s="138" t="s">
        <v>436</v>
      </c>
      <c r="H42" s="95">
        <v>3</v>
      </c>
      <c r="J42" s="105">
        <v>40155.375</v>
      </c>
      <c r="K42" s="105">
        <v>40156.224305555559</v>
      </c>
      <c r="L42" s="143" t="s">
        <v>470</v>
      </c>
      <c r="M42" s="146">
        <v>0</v>
      </c>
      <c r="N42" s="143" t="s">
        <v>470</v>
      </c>
      <c r="O42" s="145">
        <v>2122.91</v>
      </c>
      <c r="P42" s="149">
        <f t="shared" si="0"/>
        <v>2122.91</v>
      </c>
      <c r="Q42" s="149">
        <f t="shared" si="1"/>
        <v>8357.506054559999</v>
      </c>
      <c r="T42" s="154" t="s">
        <v>470</v>
      </c>
      <c r="U42" s="155">
        <v>443.1587025</v>
      </c>
      <c r="V42" s="155">
        <v>21909.5963505</v>
      </c>
      <c r="W42" s="155">
        <v>22352.755053000001</v>
      </c>
      <c r="X42" s="155">
        <v>22157935.125</v>
      </c>
      <c r="Y42" s="154" t="s">
        <v>470</v>
      </c>
      <c r="Z42" s="154"/>
      <c r="AA42" s="153">
        <f t="shared" si="2"/>
        <v>86254.049466190001</v>
      </c>
      <c r="AB42" s="153">
        <f t="shared" si="3"/>
        <v>87998.683736731255</v>
      </c>
      <c r="AC42" s="154" t="s">
        <v>47</v>
      </c>
      <c r="AD42" s="94">
        <v>40155.375</v>
      </c>
      <c r="AE42" s="109">
        <v>40156.224305555559</v>
      </c>
      <c r="AF42" s="109" t="s">
        <v>194</v>
      </c>
      <c r="AG42" s="154" t="s">
        <v>195</v>
      </c>
      <c r="AH42" s="154"/>
      <c r="AI42" s="154">
        <v>50</v>
      </c>
      <c r="AJ42" s="154"/>
      <c r="AK42" s="154"/>
      <c r="AL42" s="154"/>
      <c r="AM42" s="154"/>
      <c r="AN42" s="154"/>
      <c r="AO42" s="154">
        <v>774</v>
      </c>
      <c r="AP42" s="154"/>
      <c r="AQ42" s="154">
        <v>1660</v>
      </c>
      <c r="AR42" s="154"/>
      <c r="AS42" s="154">
        <v>2600</v>
      </c>
      <c r="AT42" s="154" t="s">
        <v>52</v>
      </c>
      <c r="AU42" s="154">
        <v>20</v>
      </c>
      <c r="AV42" s="154"/>
      <c r="AW42" s="154">
        <v>970</v>
      </c>
      <c r="AX42" s="154">
        <v>21917241.899999999</v>
      </c>
      <c r="AY42" s="154">
        <v>438.34483799999998</v>
      </c>
      <c r="AZ42" s="154">
        <v>21259.724643000001</v>
      </c>
      <c r="BA42" s="154">
        <v>21698.069481000002</v>
      </c>
      <c r="BB42" s="154" t="s">
        <v>512</v>
      </c>
      <c r="BC42" s="154" t="s">
        <v>470</v>
      </c>
      <c r="BD42" s="155">
        <v>21917241.899999999</v>
      </c>
      <c r="BE42" s="155">
        <v>21698.069481000002</v>
      </c>
    </row>
    <row r="43" spans="1:60" s="95" customFormat="1" x14ac:dyDescent="0.2">
      <c r="A43" s="137" t="s">
        <v>471</v>
      </c>
      <c r="B43" s="115">
        <v>0</v>
      </c>
      <c r="C43" s="97">
        <v>0</v>
      </c>
      <c r="D43" s="97">
        <v>55.281600000000005</v>
      </c>
      <c r="E43" s="97"/>
      <c r="F43" s="97"/>
      <c r="G43" s="138" t="s">
        <v>472</v>
      </c>
      <c r="H43" s="97"/>
      <c r="J43" s="105">
        <v>40201.611111111109</v>
      </c>
      <c r="K43" s="105">
        <v>40203.086805555555</v>
      </c>
      <c r="L43" s="143" t="s">
        <v>471</v>
      </c>
      <c r="M43" s="146">
        <v>55.281600000000005</v>
      </c>
      <c r="N43" s="143" t="s">
        <v>471</v>
      </c>
      <c r="O43" s="145">
        <v>0</v>
      </c>
      <c r="P43" s="149">
        <f t="shared" si="0"/>
        <v>55.281600000000005</v>
      </c>
      <c r="Q43" s="149">
        <f t="shared" si="1"/>
        <v>217.63348738560003</v>
      </c>
      <c r="T43" s="154" t="s">
        <v>471</v>
      </c>
      <c r="U43" s="155">
        <v>1273.1255759999999</v>
      </c>
      <c r="V43" s="155">
        <v>11475.969799500001</v>
      </c>
      <c r="W43" s="155">
        <v>12749.095375500001</v>
      </c>
      <c r="X43" s="155">
        <v>63656278.799999997</v>
      </c>
      <c r="Y43" s="154" t="s">
        <v>471</v>
      </c>
      <c r="Z43" s="154"/>
      <c r="AA43" s="153">
        <f t="shared" si="2"/>
        <v>45178.781522188394</v>
      </c>
      <c r="AB43" s="153">
        <f t="shared" si="3"/>
        <v>50190.842659794413</v>
      </c>
      <c r="AC43" s="154" t="s">
        <v>47</v>
      </c>
      <c r="AD43" s="94">
        <v>40201.611111111109</v>
      </c>
      <c r="AE43" s="109">
        <v>40203.086805555555</v>
      </c>
      <c r="AF43" s="109" t="s">
        <v>196</v>
      </c>
      <c r="AG43" s="154" t="s">
        <v>197</v>
      </c>
      <c r="AH43" s="154"/>
      <c r="AI43" s="154">
        <v>50</v>
      </c>
      <c r="AJ43" s="154"/>
      <c r="AK43" s="154"/>
      <c r="AL43" s="154"/>
      <c r="AM43" s="154"/>
      <c r="AN43" s="154"/>
      <c r="AO43" s="154">
        <v>2159</v>
      </c>
      <c r="AP43" s="154"/>
      <c r="AQ43" s="154">
        <v>348</v>
      </c>
      <c r="AR43" s="154"/>
      <c r="AS43" s="154">
        <v>559</v>
      </c>
      <c r="AT43" s="154" t="s">
        <v>52</v>
      </c>
      <c r="AU43" s="154">
        <v>20</v>
      </c>
      <c r="AV43" s="154"/>
      <c r="AW43" s="154">
        <v>130</v>
      </c>
      <c r="AX43" s="154">
        <v>61136079.149999999</v>
      </c>
      <c r="AY43" s="154">
        <v>1222.721583</v>
      </c>
      <c r="AZ43" s="154">
        <v>7947.6902895000003</v>
      </c>
      <c r="BA43" s="154">
        <v>9170.4118725000008</v>
      </c>
      <c r="BB43" s="154" t="s">
        <v>512</v>
      </c>
      <c r="BC43" s="154" t="s">
        <v>471</v>
      </c>
      <c r="BD43" s="155">
        <v>61136079.149999999</v>
      </c>
      <c r="BE43" s="155">
        <v>9170.4118725000008</v>
      </c>
    </row>
    <row r="44" spans="1:60" s="95" customFormat="1" x14ac:dyDescent="0.2">
      <c r="A44" s="137" t="s">
        <v>473</v>
      </c>
      <c r="B44" s="115">
        <v>1</v>
      </c>
      <c r="C44" s="97">
        <v>11531.144</v>
      </c>
      <c r="D44" s="97">
        <v>12922.3488</v>
      </c>
      <c r="E44" s="120">
        <v>40217.791666666664</v>
      </c>
      <c r="F44" s="120">
        <v>40218.1875</v>
      </c>
      <c r="G44" s="138" t="s">
        <v>428</v>
      </c>
      <c r="H44" s="97">
        <v>8</v>
      </c>
      <c r="J44" s="105">
        <v>40218.170138888891</v>
      </c>
      <c r="K44" s="105">
        <v>40219.461805555555</v>
      </c>
      <c r="L44" s="143" t="s">
        <v>473</v>
      </c>
      <c r="M44" s="146">
        <v>12922.3488</v>
      </c>
      <c r="N44" s="143" t="s">
        <v>473</v>
      </c>
      <c r="O44" s="145">
        <v>0</v>
      </c>
      <c r="P44" s="149">
        <f t="shared" si="0"/>
        <v>12922.3488</v>
      </c>
      <c r="Q44" s="149">
        <f t="shared" si="1"/>
        <v>50872.909513420804</v>
      </c>
      <c r="T44" s="154" t="s">
        <v>473</v>
      </c>
      <c r="U44" s="155">
        <v>51.76320179999999</v>
      </c>
      <c r="V44" s="155">
        <v>1508.1554309999997</v>
      </c>
      <c r="W44" s="155">
        <v>1559.9186327999998</v>
      </c>
      <c r="X44" s="155">
        <v>2588160.0899999994</v>
      </c>
      <c r="Y44" s="154" t="s">
        <v>473</v>
      </c>
      <c r="Z44" s="154"/>
      <c r="AA44" s="153">
        <f t="shared" si="2"/>
        <v>5937.3304312476948</v>
      </c>
      <c r="AB44" s="153">
        <f t="shared" si="3"/>
        <v>6141.1126323051649</v>
      </c>
      <c r="AC44" s="154" t="s">
        <v>47</v>
      </c>
      <c r="AD44" s="94">
        <v>40218.170138888891</v>
      </c>
      <c r="AE44" s="109">
        <v>40219.461805555555</v>
      </c>
      <c r="AF44" s="109" t="s">
        <v>198</v>
      </c>
      <c r="AG44" s="154" t="s">
        <v>199</v>
      </c>
      <c r="AH44" s="154"/>
      <c r="AI44" s="154">
        <v>50</v>
      </c>
      <c r="AJ44" s="154"/>
      <c r="AK44" s="154"/>
      <c r="AL44" s="154"/>
      <c r="AM44" s="154"/>
      <c r="AN44" s="154"/>
      <c r="AO44" s="154">
        <v>90</v>
      </c>
      <c r="AP44" s="154"/>
      <c r="AQ44" s="154">
        <v>1060</v>
      </c>
      <c r="AR44" s="154"/>
      <c r="AS44" s="154">
        <v>1860</v>
      </c>
      <c r="AT44" s="154" t="s">
        <v>52</v>
      </c>
      <c r="AU44" s="154">
        <v>20</v>
      </c>
      <c r="AV44" s="154"/>
      <c r="AW44" s="154">
        <v>570</v>
      </c>
      <c r="AX44" s="154">
        <v>2548516.4999999995</v>
      </c>
      <c r="AY44" s="154">
        <v>50.97032999999999</v>
      </c>
      <c r="AZ44" s="154">
        <v>1452.6544049999998</v>
      </c>
      <c r="BA44" s="154">
        <v>1503.6247349999999</v>
      </c>
      <c r="BB44" s="154" t="s">
        <v>512</v>
      </c>
      <c r="BC44" s="154" t="s">
        <v>473</v>
      </c>
      <c r="BD44" s="155">
        <v>2548516.4999999995</v>
      </c>
      <c r="BE44" s="155">
        <v>1503.6247349999999</v>
      </c>
    </row>
    <row r="45" spans="1:60" s="95" customFormat="1" x14ac:dyDescent="0.2">
      <c r="A45" s="137" t="s">
        <v>474</v>
      </c>
      <c r="B45" s="115">
        <v>0</v>
      </c>
      <c r="C45" s="97">
        <v>0</v>
      </c>
      <c r="D45" s="97">
        <v>52.8</v>
      </c>
      <c r="E45" s="97"/>
      <c r="F45" s="97"/>
      <c r="G45" s="138" t="s">
        <v>447</v>
      </c>
      <c r="H45" s="97"/>
      <c r="J45" s="105">
        <v>40246.680555555555</v>
      </c>
      <c r="K45" s="105">
        <v>40248.1875</v>
      </c>
      <c r="L45" s="143" t="s">
        <v>474</v>
      </c>
      <c r="M45" s="146">
        <v>52.8</v>
      </c>
      <c r="N45" s="143" t="s">
        <v>474</v>
      </c>
      <c r="O45" s="145">
        <v>4.4000000000000004</v>
      </c>
      <c r="P45" s="149">
        <f t="shared" si="0"/>
        <v>57.199999999999996</v>
      </c>
      <c r="Q45" s="149">
        <f t="shared" si="1"/>
        <v>225.1858752</v>
      </c>
      <c r="T45" s="154" t="s">
        <v>474</v>
      </c>
      <c r="U45" s="155">
        <v>569.73502199999996</v>
      </c>
      <c r="V45" s="155">
        <v>3050.5742504999998</v>
      </c>
      <c r="W45" s="155">
        <v>3620.3092725000001</v>
      </c>
      <c r="X45" s="155">
        <v>28486751.100000001</v>
      </c>
      <c r="Y45" s="154" t="s">
        <v>474</v>
      </c>
      <c r="Z45" s="154"/>
      <c r="AA45" s="153">
        <f t="shared" si="2"/>
        <v>12009.549518556407</v>
      </c>
      <c r="AB45" s="153">
        <f t="shared" si="3"/>
        <v>14252.491468926361</v>
      </c>
      <c r="AC45" s="154" t="s">
        <v>47</v>
      </c>
      <c r="AD45" s="94">
        <v>40246.680555555555</v>
      </c>
      <c r="AE45" s="109">
        <v>40248.1875</v>
      </c>
      <c r="AF45" s="109" t="s">
        <v>200</v>
      </c>
      <c r="AG45" s="154" t="s">
        <v>201</v>
      </c>
      <c r="AH45" s="154"/>
      <c r="AI45" s="154">
        <v>50</v>
      </c>
      <c r="AJ45" s="154"/>
      <c r="AK45" s="154"/>
      <c r="AL45" s="154"/>
      <c r="AM45" s="154"/>
      <c r="AN45" s="154"/>
      <c r="AO45" s="154">
        <v>983</v>
      </c>
      <c r="AP45" s="154"/>
      <c r="AQ45" s="154">
        <v>315</v>
      </c>
      <c r="AR45" s="154"/>
      <c r="AS45" s="154">
        <v>614</v>
      </c>
      <c r="AT45" s="154" t="s">
        <v>52</v>
      </c>
      <c r="AU45" s="154">
        <v>20</v>
      </c>
      <c r="AV45" s="154"/>
      <c r="AW45" s="154">
        <v>100</v>
      </c>
      <c r="AX45" s="154">
        <v>27835463.550000001</v>
      </c>
      <c r="AY45" s="154">
        <v>556.70927099999994</v>
      </c>
      <c r="AZ45" s="154">
        <v>2783.5463549999999</v>
      </c>
      <c r="BA45" s="154">
        <v>3340.2556260000001</v>
      </c>
      <c r="BB45" s="154" t="s">
        <v>512</v>
      </c>
      <c r="BC45" s="154" t="s">
        <v>474</v>
      </c>
      <c r="BD45" s="155">
        <v>27835463.550000001</v>
      </c>
      <c r="BE45" s="155">
        <v>3340.2556260000001</v>
      </c>
    </row>
    <row r="46" spans="1:60" s="95" customFormat="1" x14ac:dyDescent="0.2">
      <c r="A46" s="137" t="s">
        <v>476</v>
      </c>
      <c r="B46" s="115">
        <v>0</v>
      </c>
      <c r="C46" s="97">
        <v>0</v>
      </c>
      <c r="D46" s="97">
        <v>0</v>
      </c>
      <c r="E46" s="120">
        <v>40275.541666666664</v>
      </c>
      <c r="F46" s="120">
        <v>40276.291666666664</v>
      </c>
      <c r="G46" s="138" t="s">
        <v>475</v>
      </c>
      <c r="H46" s="97"/>
      <c r="J46" s="105">
        <v>40276.222222222219</v>
      </c>
      <c r="K46" s="105">
        <v>40276.53125</v>
      </c>
      <c r="L46" s="143" t="s">
        <v>476</v>
      </c>
      <c r="M46" s="146">
        <v>0</v>
      </c>
      <c r="N46" s="143" t="s">
        <v>476</v>
      </c>
      <c r="O46" s="145">
        <v>0</v>
      </c>
      <c r="P46" s="149">
        <f t="shared" si="0"/>
        <v>0</v>
      </c>
      <c r="Q46" s="149">
        <f t="shared" si="1"/>
        <v>0</v>
      </c>
      <c r="T46" s="154" t="s">
        <v>476</v>
      </c>
      <c r="U46" s="155">
        <v>126.3497847</v>
      </c>
      <c r="V46" s="155">
        <v>369.90301155000003</v>
      </c>
      <c r="W46" s="155">
        <v>496.25279625000002</v>
      </c>
      <c r="X46" s="155">
        <v>6317489.2350000003</v>
      </c>
      <c r="Y46" s="154" t="s">
        <v>476</v>
      </c>
      <c r="Z46" s="154"/>
      <c r="AA46" s="153">
        <f t="shared" si="2"/>
        <v>1456.2400943182251</v>
      </c>
      <c r="AB46" s="153">
        <f t="shared" si="3"/>
        <v>1953.6559483217402</v>
      </c>
      <c r="AC46" s="154" t="s">
        <v>47</v>
      </c>
      <c r="AD46" s="94">
        <v>40276.222222222219</v>
      </c>
      <c r="AE46" s="109">
        <v>40276.53125</v>
      </c>
      <c r="AF46" s="109" t="s">
        <v>202</v>
      </c>
      <c r="AG46" s="154" t="s">
        <v>203</v>
      </c>
      <c r="AH46" s="154"/>
      <c r="AI46" s="154">
        <v>50</v>
      </c>
      <c r="AJ46" s="154"/>
      <c r="AK46" s="154"/>
      <c r="AL46" s="154"/>
      <c r="AM46" s="154"/>
      <c r="AN46" s="154"/>
      <c r="AO46" s="154">
        <v>222</v>
      </c>
      <c r="AP46" s="154" t="s">
        <v>52</v>
      </c>
      <c r="AQ46" s="154">
        <v>300</v>
      </c>
      <c r="AR46" s="154"/>
      <c r="AS46" s="154">
        <v>240</v>
      </c>
      <c r="AT46" s="154" t="s">
        <v>52</v>
      </c>
      <c r="AU46" s="154">
        <v>20</v>
      </c>
      <c r="AV46" s="154"/>
      <c r="AW46" s="154">
        <v>58</v>
      </c>
      <c r="AX46" s="154">
        <v>6286340.7000000002</v>
      </c>
      <c r="AY46" s="154">
        <v>125.726814</v>
      </c>
      <c r="AZ46" s="154">
        <v>364.60776060000001</v>
      </c>
      <c r="BA46" s="154">
        <v>490.3345746</v>
      </c>
      <c r="BB46" s="154" t="s">
        <v>512</v>
      </c>
      <c r="BC46" s="154" t="s">
        <v>476</v>
      </c>
      <c r="BD46" s="155">
        <v>6286340.7000000002</v>
      </c>
      <c r="BE46" s="155">
        <v>490.3345746</v>
      </c>
    </row>
    <row r="47" spans="1:60" s="95" customFormat="1" x14ac:dyDescent="0.2">
      <c r="A47" s="137"/>
      <c r="B47" s="115"/>
      <c r="C47" s="97"/>
      <c r="D47" s="97"/>
      <c r="E47" s="120"/>
      <c r="F47" s="120"/>
      <c r="G47" s="138"/>
      <c r="H47" s="97"/>
      <c r="J47" s="105"/>
      <c r="K47" s="105"/>
      <c r="L47" s="97"/>
      <c r="N47" s="97"/>
      <c r="T47" s="154" t="s">
        <v>567</v>
      </c>
      <c r="U47" s="155">
        <v>142.71692400000001</v>
      </c>
      <c r="V47" s="155">
        <v>142.71692400000001</v>
      </c>
      <c r="W47" s="155">
        <v>285.43384800000001</v>
      </c>
      <c r="X47" s="155">
        <v>7135846.1999999993</v>
      </c>
      <c r="Y47" s="154" t="s">
        <v>567</v>
      </c>
      <c r="Z47" s="154" t="s">
        <v>589</v>
      </c>
      <c r="AA47" s="153">
        <f t="shared" si="2"/>
        <v>561.85026987398396</v>
      </c>
      <c r="AB47" s="153">
        <f t="shared" si="3"/>
        <v>1123.7005397479679</v>
      </c>
      <c r="AC47" s="154" t="s">
        <v>47</v>
      </c>
      <c r="AD47" s="94">
        <v>40422.145833333336</v>
      </c>
      <c r="AE47" s="109">
        <v>40422.190972222219</v>
      </c>
      <c r="AF47" s="109" t="s">
        <v>204</v>
      </c>
      <c r="AG47" s="154" t="s">
        <v>205</v>
      </c>
      <c r="AH47" s="154"/>
      <c r="AI47" s="154">
        <v>50</v>
      </c>
      <c r="AJ47" s="154"/>
      <c r="AK47" s="154"/>
      <c r="AL47" s="154"/>
      <c r="AM47" s="154"/>
      <c r="AN47" s="154"/>
      <c r="AO47" s="154">
        <v>237</v>
      </c>
      <c r="AP47" s="154"/>
      <c r="AQ47" s="154">
        <v>9</v>
      </c>
      <c r="AR47" s="154"/>
      <c r="AS47" s="154">
        <v>72.599999999999994</v>
      </c>
      <c r="AT47" s="154" t="s">
        <v>52</v>
      </c>
      <c r="AU47" s="154">
        <v>20</v>
      </c>
      <c r="AV47" s="154" t="s">
        <v>52</v>
      </c>
      <c r="AW47" s="154">
        <v>20</v>
      </c>
      <c r="AX47" s="154">
        <v>6711093.4499999993</v>
      </c>
      <c r="AY47" s="154">
        <v>134.221869</v>
      </c>
      <c r="AZ47" s="154">
        <v>134.221869</v>
      </c>
      <c r="BA47" s="154">
        <v>268.443738</v>
      </c>
      <c r="BB47" s="154" t="s">
        <v>512</v>
      </c>
      <c r="BC47" s="154" t="s">
        <v>567</v>
      </c>
      <c r="BD47" s="155">
        <v>6711093.4499999993</v>
      </c>
      <c r="BE47" s="155">
        <v>268.443738</v>
      </c>
    </row>
    <row r="48" spans="1:60" s="95" customFormat="1" x14ac:dyDescent="0.2">
      <c r="A48" s="137"/>
      <c r="B48" s="115"/>
      <c r="C48" s="97"/>
      <c r="D48" s="97"/>
      <c r="E48" s="120"/>
      <c r="F48" s="120"/>
      <c r="G48" s="138"/>
      <c r="H48" s="97"/>
      <c r="J48" s="105"/>
      <c r="K48" s="105"/>
      <c r="L48" s="97"/>
      <c r="N48" s="97"/>
      <c r="T48" s="154" t="s">
        <v>568</v>
      </c>
      <c r="U48" s="155">
        <v>533.94252359999996</v>
      </c>
      <c r="V48" s="155">
        <v>533.94252359999996</v>
      </c>
      <c r="W48" s="155">
        <v>1067.8850471999999</v>
      </c>
      <c r="X48" s="155">
        <v>26697126.18</v>
      </c>
      <c r="Y48" s="154" t="s">
        <v>568</v>
      </c>
      <c r="Z48" s="154" t="s">
        <v>589</v>
      </c>
      <c r="AA48" s="153">
        <f t="shared" si="2"/>
        <v>2102.0334699888576</v>
      </c>
      <c r="AB48" s="153">
        <f t="shared" si="3"/>
        <v>4204.0669399777153</v>
      </c>
      <c r="AC48" s="154" t="s">
        <v>47</v>
      </c>
      <c r="AD48" s="94">
        <v>40477.291666666664</v>
      </c>
      <c r="AE48" s="109">
        <v>40477.520833333336</v>
      </c>
      <c r="AF48" s="109" t="s">
        <v>206</v>
      </c>
      <c r="AG48" s="154" t="s">
        <v>207</v>
      </c>
      <c r="AH48" s="154"/>
      <c r="AI48" s="154">
        <v>50</v>
      </c>
      <c r="AJ48" s="154"/>
      <c r="AK48" s="154"/>
      <c r="AL48" s="154"/>
      <c r="AM48" s="154"/>
      <c r="AN48" s="154"/>
      <c r="AO48" s="154">
        <v>940</v>
      </c>
      <c r="AP48" s="154"/>
      <c r="AQ48" s="154">
        <v>5.7</v>
      </c>
      <c r="AR48" s="154"/>
      <c r="AS48" s="154">
        <v>36.700000000000003</v>
      </c>
      <c r="AT48" s="154" t="s">
        <v>52</v>
      </c>
      <c r="AU48" s="154">
        <v>20</v>
      </c>
      <c r="AV48" s="154" t="s">
        <v>52</v>
      </c>
      <c r="AW48" s="154">
        <v>20</v>
      </c>
      <c r="AX48" s="154">
        <v>26617839</v>
      </c>
      <c r="AY48" s="154">
        <v>532.35677999999996</v>
      </c>
      <c r="AZ48" s="154">
        <v>532.35677999999996</v>
      </c>
      <c r="BA48" s="154">
        <v>1064.7135599999999</v>
      </c>
      <c r="BB48" s="154" t="s">
        <v>512</v>
      </c>
      <c r="BC48" s="154" t="s">
        <v>568</v>
      </c>
      <c r="BD48" s="155">
        <v>26617839</v>
      </c>
      <c r="BE48" s="155">
        <v>1064.7135599999999</v>
      </c>
    </row>
    <row r="49" spans="1:57" s="95" customFormat="1" x14ac:dyDescent="0.2">
      <c r="A49" s="137"/>
      <c r="B49" s="115"/>
      <c r="C49" s="97"/>
      <c r="D49" s="97"/>
      <c r="E49" s="120"/>
      <c r="F49" s="120"/>
      <c r="G49" s="138"/>
      <c r="H49" s="97"/>
      <c r="J49" s="105"/>
      <c r="K49" s="105"/>
      <c r="L49" s="97"/>
      <c r="N49" s="97"/>
      <c r="T49" s="154" t="s">
        <v>569</v>
      </c>
      <c r="U49" s="155">
        <v>19.821795000000002</v>
      </c>
      <c r="V49" s="155">
        <v>118.93077</v>
      </c>
      <c r="W49" s="155">
        <v>138.752565</v>
      </c>
      <c r="X49" s="155">
        <v>991089.75</v>
      </c>
      <c r="Y49" s="154" t="s">
        <v>569</v>
      </c>
      <c r="Z49" s="154" t="s">
        <v>591</v>
      </c>
      <c r="AA49" s="153">
        <f t="shared" si="2"/>
        <v>468.20855822831999</v>
      </c>
      <c r="AB49" s="153">
        <f t="shared" si="3"/>
        <v>546.24331793303998</v>
      </c>
      <c r="AC49" s="154" t="s">
        <v>47</v>
      </c>
      <c r="AD49" s="94">
        <v>40532.743055555555</v>
      </c>
      <c r="AE49" s="109">
        <v>40533.538194444445</v>
      </c>
      <c r="AF49" s="109" t="s">
        <v>208</v>
      </c>
      <c r="AG49" s="154" t="s">
        <v>209</v>
      </c>
      <c r="AH49" s="154"/>
      <c r="AI49" s="154">
        <v>50</v>
      </c>
      <c r="AJ49" s="154"/>
      <c r="AK49" s="154"/>
      <c r="AL49" s="154"/>
      <c r="AM49" s="154"/>
      <c r="AN49" s="154"/>
      <c r="AO49" s="154">
        <v>35</v>
      </c>
      <c r="AP49" s="154"/>
      <c r="AQ49" s="154">
        <v>257</v>
      </c>
      <c r="AR49" s="154"/>
      <c r="AS49" s="154">
        <v>1060</v>
      </c>
      <c r="AT49" s="154" t="s">
        <v>52</v>
      </c>
      <c r="AU49" s="154">
        <v>20</v>
      </c>
      <c r="AV49" s="154"/>
      <c r="AW49" s="154">
        <v>120</v>
      </c>
      <c r="AX49" s="154">
        <v>991089.75</v>
      </c>
      <c r="AY49" s="154">
        <v>19.821795000000002</v>
      </c>
      <c r="AZ49" s="154">
        <v>118.93077</v>
      </c>
      <c r="BA49" s="154">
        <v>138.752565</v>
      </c>
      <c r="BB49" s="154" t="s">
        <v>512</v>
      </c>
      <c r="BC49" s="154" t="s">
        <v>569</v>
      </c>
      <c r="BD49" s="155">
        <v>991089.75</v>
      </c>
      <c r="BE49" s="155">
        <v>138.752565</v>
      </c>
    </row>
    <row r="50" spans="1:57" s="95" customFormat="1" x14ac:dyDescent="0.2">
      <c r="A50" s="137"/>
      <c r="B50" s="115"/>
      <c r="C50" s="97"/>
      <c r="D50" s="97"/>
      <c r="E50" s="120"/>
      <c r="F50" s="120"/>
      <c r="G50" s="138"/>
      <c r="H50" s="97"/>
      <c r="J50" s="105"/>
      <c r="K50" s="105"/>
      <c r="L50" s="97"/>
      <c r="N50" s="97"/>
      <c r="T50" s="154" t="s">
        <v>477</v>
      </c>
      <c r="U50" s="155">
        <v>40.209927</v>
      </c>
      <c r="V50" s="155">
        <v>5629.3897800000004</v>
      </c>
      <c r="W50" s="155">
        <v>5669.5997070000003</v>
      </c>
      <c r="X50" s="155">
        <v>2010496.3499999999</v>
      </c>
      <c r="Y50" s="154" t="s">
        <v>477</v>
      </c>
      <c r="Z50" s="154" t="s">
        <v>591</v>
      </c>
      <c r="AA50" s="153">
        <f t="shared" si="2"/>
        <v>22161.871756140481</v>
      </c>
      <c r="AB50" s="153">
        <f t="shared" si="3"/>
        <v>22320.170840112914</v>
      </c>
      <c r="AC50" s="154" t="s">
        <v>47</v>
      </c>
      <c r="AD50" s="94">
        <v>40574.399305555555</v>
      </c>
      <c r="AE50" s="109">
        <v>40576.555555555555</v>
      </c>
      <c r="AF50" s="109" t="s">
        <v>210</v>
      </c>
      <c r="AG50" s="154" t="s">
        <v>211</v>
      </c>
      <c r="AH50" s="154"/>
      <c r="AI50" s="154">
        <v>50</v>
      </c>
      <c r="AJ50" s="154"/>
      <c r="AK50" s="154"/>
      <c r="AL50" s="154"/>
      <c r="AM50" s="154"/>
      <c r="AN50" s="154"/>
      <c r="AO50" s="154">
        <v>71</v>
      </c>
      <c r="AP50" s="154"/>
      <c r="AQ50" s="154">
        <v>2780</v>
      </c>
      <c r="AR50" s="154"/>
      <c r="AS50" s="154">
        <v>4750</v>
      </c>
      <c r="AT50" s="154" t="s">
        <v>52</v>
      </c>
      <c r="AU50" s="154">
        <v>20</v>
      </c>
      <c r="AV50" s="154"/>
      <c r="AW50" s="154">
        <v>2800</v>
      </c>
      <c r="AX50" s="154">
        <v>2010496.3499999999</v>
      </c>
      <c r="AY50" s="154">
        <v>40.209927</v>
      </c>
      <c r="AZ50" s="154">
        <v>5629.3897800000004</v>
      </c>
      <c r="BA50" s="154">
        <v>5669.5997070000003</v>
      </c>
      <c r="BB50" s="154" t="s">
        <v>512</v>
      </c>
      <c r="BC50" s="154" t="s">
        <v>477</v>
      </c>
      <c r="BD50" s="155">
        <v>2010496.3499999999</v>
      </c>
      <c r="BE50" s="155">
        <v>5669.5997070000003</v>
      </c>
    </row>
    <row r="51" spans="1:57" s="95" customFormat="1" x14ac:dyDescent="0.2">
      <c r="A51" s="137"/>
      <c r="B51" s="115"/>
      <c r="C51" s="97"/>
      <c r="D51" s="97"/>
      <c r="E51" s="120"/>
      <c r="F51" s="120"/>
      <c r="G51" s="138"/>
      <c r="H51" s="97"/>
      <c r="J51" s="105"/>
      <c r="K51" s="105"/>
      <c r="L51" s="97"/>
      <c r="N51" s="97"/>
      <c r="T51" s="154" t="s">
        <v>478</v>
      </c>
      <c r="U51" s="155">
        <v>252.01996499999996</v>
      </c>
      <c r="V51" s="155">
        <v>37802.994749999991</v>
      </c>
      <c r="W51" s="155">
        <v>38055.01471499999</v>
      </c>
      <c r="X51" s="155">
        <v>12600998.249999998</v>
      </c>
      <c r="Y51" s="154" t="s">
        <v>478</v>
      </c>
      <c r="Z51" s="154" t="s">
        <v>591</v>
      </c>
      <c r="AA51" s="153">
        <f t="shared" si="2"/>
        <v>148823.43457971598</v>
      </c>
      <c r="AB51" s="153">
        <f t="shared" si="3"/>
        <v>149815.59081024741</v>
      </c>
      <c r="AC51" s="154" t="s">
        <v>47</v>
      </c>
      <c r="AD51" s="94">
        <v>40594.40625</v>
      </c>
      <c r="AE51" s="109">
        <v>40596.381944444445</v>
      </c>
      <c r="AF51" s="109" t="s">
        <v>212</v>
      </c>
      <c r="AG51" s="154" t="s">
        <v>213</v>
      </c>
      <c r="AH51" s="154"/>
      <c r="AI51" s="154">
        <v>50</v>
      </c>
      <c r="AJ51" s="154"/>
      <c r="AK51" s="154"/>
      <c r="AL51" s="154"/>
      <c r="AM51" s="154"/>
      <c r="AN51" s="154"/>
      <c r="AO51" s="154">
        <v>445</v>
      </c>
      <c r="AP51" s="154"/>
      <c r="AQ51" s="154">
        <v>2540</v>
      </c>
      <c r="AR51" s="154"/>
      <c r="AS51" s="154">
        <v>4400</v>
      </c>
      <c r="AT51" s="154" t="s">
        <v>52</v>
      </c>
      <c r="AU51" s="154">
        <v>20</v>
      </c>
      <c r="AV51" s="154"/>
      <c r="AW51" s="154">
        <v>3000</v>
      </c>
      <c r="AX51" s="154">
        <v>12600998.249999998</v>
      </c>
      <c r="AY51" s="154">
        <v>252.01996499999996</v>
      </c>
      <c r="AZ51" s="154">
        <v>37802.994749999991</v>
      </c>
      <c r="BA51" s="154">
        <v>38055.01471499999</v>
      </c>
      <c r="BB51" s="154" t="s">
        <v>512</v>
      </c>
      <c r="BC51" s="154" t="s">
        <v>478</v>
      </c>
      <c r="BD51" s="155">
        <v>12600998.249999998</v>
      </c>
      <c r="BE51" s="155">
        <v>38055.01471499999</v>
      </c>
    </row>
    <row r="52" spans="1:57" s="95" customFormat="1" x14ac:dyDescent="0.2">
      <c r="A52" s="137"/>
      <c r="B52" s="115"/>
      <c r="C52" s="97"/>
      <c r="D52" s="97"/>
      <c r="E52" s="120"/>
      <c r="F52" s="120"/>
      <c r="G52" s="138"/>
      <c r="H52" s="97"/>
      <c r="J52" s="105"/>
      <c r="K52" s="105"/>
      <c r="L52" s="97"/>
      <c r="N52" s="97"/>
      <c r="T52" s="154" t="s">
        <v>479</v>
      </c>
      <c r="U52" s="155">
        <v>1017.9907575</v>
      </c>
      <c r="V52" s="155">
        <v>2131.8623690999998</v>
      </c>
      <c r="W52" s="155">
        <v>3149.8531266</v>
      </c>
      <c r="X52" s="155">
        <v>50899537.875</v>
      </c>
      <c r="Y52" s="154" t="s">
        <v>479</v>
      </c>
      <c r="Z52" s="154"/>
      <c r="AA52" s="153">
        <f t="shared" si="2"/>
        <v>8392.7498844707843</v>
      </c>
      <c r="AB52" s="153">
        <f t="shared" si="3"/>
        <v>12400.392186448906</v>
      </c>
      <c r="AC52" s="154" t="s">
        <v>47</v>
      </c>
      <c r="AD52" s="94">
        <v>40652.78125</v>
      </c>
      <c r="AE52" s="109">
        <v>40653.368055555555</v>
      </c>
      <c r="AF52" s="109" t="s">
        <v>214</v>
      </c>
      <c r="AG52" s="154" t="s">
        <v>215</v>
      </c>
      <c r="AH52" s="154"/>
      <c r="AI52" s="154">
        <v>50</v>
      </c>
      <c r="AJ52" s="154"/>
      <c r="AK52" s="154"/>
      <c r="AL52" s="154"/>
      <c r="AM52" s="154"/>
      <c r="AN52" s="154"/>
      <c r="AO52" s="154">
        <v>1788</v>
      </c>
      <c r="AP52" s="154"/>
      <c r="AQ52" s="154">
        <v>76.2</v>
      </c>
      <c r="AR52" s="154"/>
      <c r="AS52" s="154">
        <v>171</v>
      </c>
      <c r="AT52" s="154" t="s">
        <v>52</v>
      </c>
      <c r="AU52" s="154">
        <v>20</v>
      </c>
      <c r="AV52" s="154"/>
      <c r="AW52" s="154">
        <v>42</v>
      </c>
      <c r="AX52" s="154">
        <v>50630527.799999997</v>
      </c>
      <c r="AY52" s="154">
        <v>1012.610556</v>
      </c>
      <c r="AZ52" s="154">
        <v>2126.4821675999997</v>
      </c>
      <c r="BA52" s="154">
        <v>3139.0927235999998</v>
      </c>
      <c r="BB52" s="154" t="s">
        <v>512</v>
      </c>
      <c r="BC52" s="154" t="s">
        <v>479</v>
      </c>
      <c r="BD52" s="155">
        <v>50630527.799999997</v>
      </c>
      <c r="BE52" s="155">
        <v>3139.0927235999998</v>
      </c>
    </row>
    <row r="53" spans="1:57" s="95" customFormat="1" x14ac:dyDescent="0.2">
      <c r="A53" s="137"/>
      <c r="B53" s="115"/>
      <c r="C53" s="97"/>
      <c r="D53" s="97"/>
      <c r="E53" s="120"/>
      <c r="F53" s="120"/>
      <c r="G53" s="138"/>
      <c r="H53" s="97"/>
      <c r="J53" s="105"/>
      <c r="K53" s="105"/>
      <c r="L53" s="97"/>
      <c r="N53" s="97"/>
      <c r="T53" s="154" t="s">
        <v>570</v>
      </c>
      <c r="U53" s="155">
        <v>13.644191003999998</v>
      </c>
      <c r="V53" s="155">
        <v>13.603414739999998</v>
      </c>
      <c r="W53" s="155">
        <v>27.247605743999998</v>
      </c>
      <c r="X53" s="155">
        <v>680170.73699999996</v>
      </c>
      <c r="Y53" s="154" t="s">
        <v>570</v>
      </c>
      <c r="Z53" s="154" t="s">
        <v>589</v>
      </c>
      <c r="AA53" s="153">
        <f t="shared" si="2"/>
        <v>53.554140803067831</v>
      </c>
      <c r="AB53" s="153">
        <f t="shared" si="3"/>
        <v>107.2688102546711</v>
      </c>
      <c r="AC53" s="154" t="s">
        <v>47</v>
      </c>
      <c r="AD53" s="94">
        <v>40785.986111111109</v>
      </c>
      <c r="AE53" s="109">
        <v>40786.427083333336</v>
      </c>
      <c r="AF53" s="109" t="s">
        <v>216</v>
      </c>
      <c r="AG53" s="154" t="s">
        <v>217</v>
      </c>
      <c r="AH53" s="154"/>
      <c r="AI53" s="154">
        <v>50</v>
      </c>
      <c r="AJ53" s="154"/>
      <c r="AK53" s="154"/>
      <c r="AL53" s="154"/>
      <c r="AM53" s="154"/>
      <c r="AN53" s="154"/>
      <c r="AO53" s="154">
        <v>24</v>
      </c>
      <c r="AP53" s="154" t="s">
        <v>67</v>
      </c>
      <c r="AQ53" s="154">
        <v>9.5</v>
      </c>
      <c r="AR53" s="154"/>
      <c r="AS53" s="154">
        <v>76.8</v>
      </c>
      <c r="AT53" s="154" t="s">
        <v>52</v>
      </c>
      <c r="AU53" s="154">
        <v>20</v>
      </c>
      <c r="AV53" s="154" t="s">
        <v>52</v>
      </c>
      <c r="AW53" s="154">
        <v>20</v>
      </c>
      <c r="AX53" s="154">
        <v>679604.39999999991</v>
      </c>
      <c r="AY53" s="154">
        <v>13.592087999999999</v>
      </c>
      <c r="AZ53" s="154">
        <v>13.592087999999999</v>
      </c>
      <c r="BA53" s="154">
        <v>27.184175999999997</v>
      </c>
      <c r="BB53" s="154" t="s">
        <v>512</v>
      </c>
      <c r="BC53" s="154" t="s">
        <v>570</v>
      </c>
      <c r="BD53" s="155">
        <v>679604.39999999991</v>
      </c>
      <c r="BE53" s="155">
        <v>27.184175999999997</v>
      </c>
    </row>
    <row r="54" spans="1:57" s="95" customFormat="1" x14ac:dyDescent="0.2">
      <c r="A54" s="137"/>
      <c r="B54" s="115"/>
      <c r="C54" s="97"/>
      <c r="D54" s="97"/>
      <c r="E54" s="120"/>
      <c r="F54" s="120"/>
      <c r="G54" s="138"/>
      <c r="H54" s="97"/>
      <c r="J54" s="105"/>
      <c r="K54" s="105"/>
      <c r="L54" s="97"/>
      <c r="N54" s="97"/>
      <c r="T54" s="154" t="s">
        <v>571</v>
      </c>
      <c r="U54" s="155">
        <v>20.281660643999999</v>
      </c>
      <c r="V54" s="155">
        <v>28.844676084</v>
      </c>
      <c r="W54" s="155">
        <v>49.126336727999998</v>
      </c>
      <c r="X54" s="155">
        <v>1014083.0322</v>
      </c>
      <c r="Y54" s="154" t="s">
        <v>571</v>
      </c>
      <c r="Z54" s="154"/>
      <c r="AA54" s="153">
        <f t="shared" si="2"/>
        <v>113.55618232230856</v>
      </c>
      <c r="AB54" s="153">
        <f t="shared" si="3"/>
        <v>193.40134845217807</v>
      </c>
      <c r="AC54" s="154" t="s">
        <v>47</v>
      </c>
      <c r="AD54" s="94">
        <v>40897.736111111109</v>
      </c>
      <c r="AE54" s="109">
        <v>40898.315972222219</v>
      </c>
      <c r="AF54" s="109" t="s">
        <v>218</v>
      </c>
      <c r="AG54" s="154" t="s">
        <v>219</v>
      </c>
      <c r="AH54" s="154"/>
      <c r="AI54" s="154">
        <v>50</v>
      </c>
      <c r="AJ54" s="154"/>
      <c r="AK54" s="154"/>
      <c r="AL54" s="154"/>
      <c r="AM54" s="154"/>
      <c r="AN54" s="154"/>
      <c r="AO54" s="154">
        <v>34.299999999999997</v>
      </c>
      <c r="AP54" s="154"/>
      <c r="AQ54" s="154">
        <v>107</v>
      </c>
      <c r="AR54" s="154"/>
      <c r="AS54" s="154">
        <v>165</v>
      </c>
      <c r="AT54" s="154" t="s">
        <v>52</v>
      </c>
      <c r="AU54" s="154">
        <v>20</v>
      </c>
      <c r="AV54" s="154" t="s">
        <v>52</v>
      </c>
      <c r="AW54" s="154">
        <v>20</v>
      </c>
      <c r="AX54" s="154">
        <v>971267.95499999996</v>
      </c>
      <c r="AY54" s="154">
        <v>19.425359099999998</v>
      </c>
      <c r="AZ54" s="154">
        <v>19.425359099999998</v>
      </c>
      <c r="BA54" s="154">
        <v>38.850718199999996</v>
      </c>
      <c r="BB54" s="154" t="s">
        <v>512</v>
      </c>
      <c r="BC54" s="154" t="s">
        <v>571</v>
      </c>
      <c r="BD54" s="155">
        <v>971267.95499999996</v>
      </c>
      <c r="BE54" s="155">
        <v>0</v>
      </c>
    </row>
    <row r="55" spans="1:57" s="95" customFormat="1" x14ac:dyDescent="0.2">
      <c r="A55" s="137"/>
      <c r="B55" s="115"/>
      <c r="C55" s="97"/>
      <c r="D55" s="97"/>
      <c r="E55" s="120"/>
      <c r="F55" s="120"/>
      <c r="G55" s="138"/>
      <c r="H55" s="97"/>
      <c r="J55" s="105"/>
      <c r="K55" s="105"/>
      <c r="L55" s="97"/>
      <c r="N55" s="97"/>
      <c r="T55" s="154" t="s">
        <v>572</v>
      </c>
      <c r="U55" s="155">
        <v>34.659824400000005</v>
      </c>
      <c r="V55" s="155">
        <v>398.58798060000004</v>
      </c>
      <c r="W55" s="155">
        <v>433.24780500000003</v>
      </c>
      <c r="X55" s="155">
        <v>1732991.2200000002</v>
      </c>
      <c r="Y55" s="154" t="s">
        <v>572</v>
      </c>
      <c r="Z55" s="154"/>
      <c r="AA55" s="153">
        <f t="shared" si="2"/>
        <v>1569.1675394337697</v>
      </c>
      <c r="AB55" s="153">
        <f t="shared" si="3"/>
        <v>1705.6168906888802</v>
      </c>
      <c r="AC55" s="154" t="s">
        <v>47</v>
      </c>
      <c r="AD55" s="94">
        <v>40920.475694444445</v>
      </c>
      <c r="AE55" s="109">
        <v>40921.40625</v>
      </c>
      <c r="AF55" s="109" t="s">
        <v>220</v>
      </c>
      <c r="AG55" s="154" t="s">
        <v>221</v>
      </c>
      <c r="AH55" s="154"/>
      <c r="AI55" s="154">
        <v>50</v>
      </c>
      <c r="AJ55" s="154"/>
      <c r="AK55" s="154"/>
      <c r="AL55" s="154"/>
      <c r="AM55" s="154"/>
      <c r="AN55" s="154"/>
      <c r="AO55" s="154">
        <v>61.2</v>
      </c>
      <c r="AP55" s="154"/>
      <c r="AQ55" s="154">
        <v>581</v>
      </c>
      <c r="AR55" s="154"/>
      <c r="AS55" s="154">
        <v>925</v>
      </c>
      <c r="AT55" s="154" t="s">
        <v>52</v>
      </c>
      <c r="AU55" s="154">
        <v>20</v>
      </c>
      <c r="AV55" s="154"/>
      <c r="AW55" s="154">
        <v>230</v>
      </c>
      <c r="AX55" s="154">
        <v>1732991.2200000002</v>
      </c>
      <c r="AY55" s="154">
        <v>34.659824400000005</v>
      </c>
      <c r="AZ55" s="154">
        <v>398.58798060000004</v>
      </c>
      <c r="BA55" s="154">
        <v>433.24780500000003</v>
      </c>
      <c r="BB55" s="154" t="s">
        <v>512</v>
      </c>
      <c r="BC55" s="154" t="s">
        <v>572</v>
      </c>
      <c r="BD55" s="155">
        <v>1732991.2200000002</v>
      </c>
      <c r="BE55" s="155">
        <v>0</v>
      </c>
    </row>
    <row r="56" spans="1:57" s="95" customFormat="1" x14ac:dyDescent="0.2">
      <c r="A56" s="137"/>
      <c r="B56" s="115"/>
      <c r="C56" s="97"/>
      <c r="D56" s="97"/>
      <c r="E56" s="120"/>
      <c r="F56" s="120"/>
      <c r="G56" s="138"/>
      <c r="H56" s="97"/>
      <c r="J56" s="105"/>
      <c r="K56" s="105"/>
      <c r="L56" s="97"/>
      <c r="N56" s="97"/>
      <c r="T56" s="154" t="s">
        <v>573</v>
      </c>
      <c r="U56" s="155">
        <v>30.808732799999998</v>
      </c>
      <c r="V56" s="155">
        <v>862.64451839999992</v>
      </c>
      <c r="W56" s="155">
        <v>893.45325119999995</v>
      </c>
      <c r="X56" s="155">
        <v>1540436.64</v>
      </c>
      <c r="Y56" s="154" t="s">
        <v>573</v>
      </c>
      <c r="Z56" s="154"/>
      <c r="AA56" s="153">
        <f t="shared" si="2"/>
        <v>3396.0727423494145</v>
      </c>
      <c r="AB56" s="153">
        <f t="shared" si="3"/>
        <v>3517.361054576179</v>
      </c>
      <c r="AC56" s="154" t="s">
        <v>47</v>
      </c>
      <c r="AD56" s="94">
        <v>40925.270833333336</v>
      </c>
      <c r="AE56" s="109">
        <v>40925.673611111109</v>
      </c>
      <c r="AF56" s="109" t="s">
        <v>222</v>
      </c>
      <c r="AG56" s="154" t="s">
        <v>223</v>
      </c>
      <c r="AH56" s="154"/>
      <c r="AI56" s="154">
        <v>50</v>
      </c>
      <c r="AJ56" s="154"/>
      <c r="AK56" s="154"/>
      <c r="AL56" s="154"/>
      <c r="AM56" s="154"/>
      <c r="AN56" s="154"/>
      <c r="AO56" s="154">
        <v>54.4</v>
      </c>
      <c r="AP56" s="154"/>
      <c r="AQ56" s="154">
        <v>972</v>
      </c>
      <c r="AR56" s="154"/>
      <c r="AS56" s="154">
        <v>1490</v>
      </c>
      <c r="AT56" s="154" t="s">
        <v>52</v>
      </c>
      <c r="AU56" s="154">
        <v>20</v>
      </c>
      <c r="AV56" s="154"/>
      <c r="AW56" s="154">
        <v>560</v>
      </c>
      <c r="AX56" s="154">
        <v>1540436.64</v>
      </c>
      <c r="AY56" s="154">
        <v>30.808732799999998</v>
      </c>
      <c r="AZ56" s="154">
        <v>862.64451839999992</v>
      </c>
      <c r="BA56" s="154">
        <v>893.45325119999995</v>
      </c>
      <c r="BB56" s="154" t="s">
        <v>512</v>
      </c>
      <c r="BC56" s="154" t="s">
        <v>573</v>
      </c>
      <c r="BD56" s="155">
        <v>1540436.64</v>
      </c>
      <c r="BE56" s="155">
        <v>0</v>
      </c>
    </row>
    <row r="57" spans="1:57" s="95" customFormat="1" x14ac:dyDescent="0.2">
      <c r="A57" s="137"/>
      <c r="B57" s="115"/>
      <c r="C57" s="97"/>
      <c r="D57" s="97"/>
      <c r="E57" s="97"/>
      <c r="F57" s="97"/>
      <c r="G57" s="139"/>
      <c r="H57" s="97"/>
      <c r="J57" s="97"/>
      <c r="K57" s="97"/>
      <c r="L57" s="97"/>
      <c r="M57" s="154"/>
      <c r="N57" s="156"/>
      <c r="O57" s="154"/>
      <c r="P57" s="154"/>
      <c r="Q57" s="154"/>
      <c r="R57" s="154"/>
      <c r="T57" s="154" t="s">
        <v>574</v>
      </c>
      <c r="U57" s="155">
        <v>634.142263662</v>
      </c>
      <c r="V57" s="155">
        <v>12737.205696522</v>
      </c>
      <c r="W57" s="155">
        <v>13371.347960184001</v>
      </c>
      <c r="X57" s="155">
        <v>31707113.183099996</v>
      </c>
      <c r="Y57" s="154" t="s">
        <v>574</v>
      </c>
      <c r="Z57" s="154"/>
      <c r="AA57" s="153">
        <f t="shared" si="2"/>
        <v>50144.035181358951</v>
      </c>
      <c r="AB57" s="153">
        <f t="shared" si="3"/>
        <v>52640.536591219738</v>
      </c>
      <c r="AC57" s="154" t="s">
        <v>47</v>
      </c>
      <c r="AD57" s="94">
        <v>40930.684027777781</v>
      </c>
      <c r="AE57" s="109">
        <v>40932.413194444445</v>
      </c>
      <c r="AF57" s="109" t="s">
        <v>224</v>
      </c>
      <c r="AG57" s="154" t="s">
        <v>225</v>
      </c>
      <c r="AH57" s="154"/>
      <c r="AI57" s="154">
        <v>50</v>
      </c>
      <c r="AJ57" s="154"/>
      <c r="AK57" s="154"/>
      <c r="AL57" s="154"/>
      <c r="AM57" s="154"/>
      <c r="AN57" s="154"/>
      <c r="AO57" s="154">
        <v>1111</v>
      </c>
      <c r="AP57" s="154"/>
      <c r="AQ57" s="154">
        <v>648</v>
      </c>
      <c r="AR57" s="154"/>
      <c r="AS57" s="154">
        <v>1080</v>
      </c>
      <c r="AT57" s="154" t="s">
        <v>52</v>
      </c>
      <c r="AU57" s="154">
        <v>20</v>
      </c>
      <c r="AV57" s="154"/>
      <c r="AW57" s="154">
        <v>400</v>
      </c>
      <c r="AX57" s="154">
        <v>31460020.349999998</v>
      </c>
      <c r="AY57" s="154">
        <v>629.20040700000004</v>
      </c>
      <c r="AZ57" s="154">
        <v>12584.00814</v>
      </c>
      <c r="BA57" s="154">
        <v>13213.208547</v>
      </c>
      <c r="BB57" s="154" t="s">
        <v>512</v>
      </c>
      <c r="BC57" s="154" t="s">
        <v>574</v>
      </c>
      <c r="BD57" s="155">
        <v>31460020.349999998</v>
      </c>
      <c r="BE57" s="155">
        <v>0</v>
      </c>
    </row>
    <row r="58" spans="1:57" s="95" customFormat="1" x14ac:dyDescent="0.2">
      <c r="A58" s="97"/>
      <c r="B58" s="97"/>
      <c r="C58" s="97"/>
      <c r="D58" s="97"/>
      <c r="E58" s="97"/>
      <c r="F58" s="97"/>
      <c r="G58" s="139"/>
      <c r="H58" s="97"/>
      <c r="J58" s="97"/>
      <c r="K58" s="97"/>
      <c r="L58" s="97"/>
      <c r="M58" s="154"/>
      <c r="N58" s="156"/>
      <c r="O58" s="154"/>
      <c r="P58" s="154"/>
      <c r="Q58" s="154"/>
      <c r="R58" s="154"/>
      <c r="S58" s="154"/>
      <c r="T58" s="154" t="s">
        <v>575</v>
      </c>
      <c r="U58" s="155">
        <v>397.06340139600002</v>
      </c>
      <c r="V58" s="155">
        <v>1461.0407232959997</v>
      </c>
      <c r="W58" s="155">
        <v>1858.1041246919997</v>
      </c>
      <c r="X58" s="155">
        <v>19853170.069799997</v>
      </c>
      <c r="Y58" s="154" t="s">
        <v>575</v>
      </c>
      <c r="Z58" s="154"/>
      <c r="AA58" s="153">
        <f t="shared" si="2"/>
        <v>5751.8484961232652</v>
      </c>
      <c r="AB58" s="153">
        <f t="shared" si="3"/>
        <v>7315.0140477534596</v>
      </c>
      <c r="AC58" s="154" t="s">
        <v>47</v>
      </c>
      <c r="AD58" s="94">
        <v>40532.743055555555</v>
      </c>
      <c r="AE58" s="109">
        <v>40533.538194444445</v>
      </c>
      <c r="AF58" s="109" t="s">
        <v>208</v>
      </c>
      <c r="AG58" s="154" t="s">
        <v>209</v>
      </c>
      <c r="AH58" s="154"/>
      <c r="AI58" s="154">
        <v>50</v>
      </c>
      <c r="AJ58" s="154"/>
      <c r="AK58" s="154"/>
      <c r="AL58" s="154"/>
      <c r="AM58" s="154"/>
      <c r="AN58" s="154"/>
      <c r="AO58" s="154">
        <v>35</v>
      </c>
      <c r="AP58" s="154"/>
      <c r="AQ58" s="154">
        <v>257</v>
      </c>
      <c r="AR58" s="154"/>
      <c r="AS58" s="154">
        <v>1060</v>
      </c>
      <c r="AT58" s="154" t="s">
        <v>52</v>
      </c>
      <c r="AU58" s="154">
        <v>20</v>
      </c>
      <c r="AV58" s="154"/>
      <c r="AW58" s="154">
        <v>120</v>
      </c>
      <c r="AX58" s="154">
        <v>991089.75</v>
      </c>
      <c r="AY58" s="154">
        <v>19.821795000000002</v>
      </c>
      <c r="AZ58" s="154">
        <v>118.93077</v>
      </c>
      <c r="BA58" s="154">
        <v>138.752565</v>
      </c>
      <c r="BB58" s="154" t="s">
        <v>512</v>
      </c>
      <c r="BC58" s="154" t="s">
        <v>575</v>
      </c>
      <c r="BD58" s="155">
        <v>19793478.149999999</v>
      </c>
      <c r="BE58" s="155">
        <v>1840.7934679499997</v>
      </c>
    </row>
    <row r="59" spans="1:57" x14ac:dyDescent="0.2">
      <c r="A59" s="137"/>
      <c r="B59" s="115"/>
      <c r="C59" s="97"/>
      <c r="D59" s="97"/>
      <c r="E59" s="97"/>
      <c r="F59" s="97"/>
      <c r="G59" s="139"/>
      <c r="H59" s="97"/>
      <c r="I59" s="95"/>
      <c r="J59" s="97"/>
      <c r="K59" s="97"/>
      <c r="L59" s="97"/>
      <c r="T59" s="154" t="s">
        <v>576</v>
      </c>
      <c r="U59" s="155">
        <v>245.26696261199999</v>
      </c>
      <c r="V59" s="155">
        <v>245.26696261199999</v>
      </c>
      <c r="W59" s="155">
        <v>490.53392522399997</v>
      </c>
      <c r="X59" s="155">
        <v>12263348.1306</v>
      </c>
      <c r="Y59" s="154" t="s">
        <v>576</v>
      </c>
      <c r="AA59" s="153">
        <f t="shared" si="2"/>
        <v>965.57090268232344</v>
      </c>
      <c r="AB59" s="153">
        <f t="shared" si="3"/>
        <v>1931.1418053646469</v>
      </c>
      <c r="AC59" s="154" t="s">
        <v>47</v>
      </c>
      <c r="AD59" s="94">
        <v>40574.399305555555</v>
      </c>
      <c r="AE59" s="109">
        <v>40576.555555555555</v>
      </c>
      <c r="AF59" s="109" t="s">
        <v>210</v>
      </c>
      <c r="AG59" s="154" t="s">
        <v>211</v>
      </c>
      <c r="AI59" s="154">
        <v>50</v>
      </c>
      <c r="AO59" s="154">
        <v>71</v>
      </c>
      <c r="AQ59" s="154">
        <v>2780</v>
      </c>
      <c r="AS59" s="154">
        <v>4750</v>
      </c>
      <c r="AT59" s="154" t="s">
        <v>52</v>
      </c>
      <c r="AU59" s="154">
        <v>20</v>
      </c>
      <c r="AW59" s="154">
        <v>2800</v>
      </c>
      <c r="AX59" s="154">
        <v>2010496.3499999999</v>
      </c>
      <c r="AY59" s="154">
        <v>40.209927</v>
      </c>
      <c r="AZ59" s="154">
        <v>5629.3897800000004</v>
      </c>
      <c r="BA59" s="154">
        <v>5669.5997070000003</v>
      </c>
      <c r="BB59" s="154" t="s">
        <v>512</v>
      </c>
      <c r="BC59" s="154" t="s">
        <v>576</v>
      </c>
      <c r="BD59" s="155">
        <v>12062978.1</v>
      </c>
      <c r="BE59" s="155">
        <v>482.51912399999998</v>
      </c>
    </row>
    <row r="60" spans="1:57" x14ac:dyDescent="0.2">
      <c r="A60" s="137"/>
      <c r="B60" s="115"/>
      <c r="C60" s="97"/>
      <c r="D60" s="97"/>
      <c r="E60" s="97"/>
      <c r="F60" s="97"/>
      <c r="G60" s="139"/>
      <c r="H60" s="97"/>
      <c r="I60" s="95"/>
      <c r="J60" s="97"/>
      <c r="K60" s="97"/>
      <c r="L60" s="97"/>
      <c r="T60" s="95" t="s">
        <v>533</v>
      </c>
      <c r="U60" s="153">
        <v>1341.8480224334999</v>
      </c>
      <c r="V60" s="153">
        <v>22603.826403524996</v>
      </c>
      <c r="W60" s="153">
        <v>23945.674425958496</v>
      </c>
      <c r="X60" s="153">
        <v>5926971.5566499997</v>
      </c>
      <c r="Y60" s="95" t="s">
        <v>533</v>
      </c>
      <c r="Z60" s="95"/>
      <c r="AA60" s="153">
        <f t="shared" si="2"/>
        <v>88987.105446619666</v>
      </c>
      <c r="AB60" s="153">
        <f t="shared" si="3"/>
        <v>94269.714210904232</v>
      </c>
      <c r="AC60" s="154" t="s">
        <v>47</v>
      </c>
      <c r="AD60" s="94">
        <v>40594.40625</v>
      </c>
      <c r="AE60" s="109">
        <v>40596.381944444445</v>
      </c>
      <c r="AF60" s="109" t="s">
        <v>212</v>
      </c>
      <c r="AG60" s="154" t="s">
        <v>213</v>
      </c>
      <c r="AI60" s="154">
        <v>50</v>
      </c>
      <c r="AO60" s="154">
        <v>445</v>
      </c>
      <c r="AQ60" s="154">
        <v>2540</v>
      </c>
      <c r="AS60" s="154">
        <v>4400</v>
      </c>
      <c r="AT60" s="154" t="s">
        <v>52</v>
      </c>
      <c r="AU60" s="154">
        <v>20</v>
      </c>
      <c r="AW60" s="154">
        <v>3000</v>
      </c>
      <c r="AX60" s="154">
        <v>12600998.249999998</v>
      </c>
      <c r="AY60" s="154">
        <v>252.01996499999996</v>
      </c>
      <c r="AZ60" s="154">
        <v>37802.994749999991</v>
      </c>
      <c r="BA60" s="154">
        <v>38055.01471499999</v>
      </c>
      <c r="BB60" s="154" t="s">
        <v>512</v>
      </c>
      <c r="BC60" s="95" t="s">
        <v>533</v>
      </c>
      <c r="BD60" s="153">
        <v>5786548.2974999994</v>
      </c>
      <c r="BE60" s="153">
        <v>22683.269326199996</v>
      </c>
    </row>
    <row r="61" spans="1:57" x14ac:dyDescent="0.2">
      <c r="A61" s="115"/>
      <c r="B61" s="115"/>
      <c r="C61" s="97"/>
      <c r="D61" s="97"/>
      <c r="E61" s="97"/>
      <c r="F61" s="97"/>
      <c r="G61" s="139"/>
      <c r="H61" s="97"/>
      <c r="I61" s="95"/>
      <c r="J61" s="97"/>
      <c r="K61" s="97"/>
      <c r="L61" s="97"/>
      <c r="T61" s="95" t="s">
        <v>534</v>
      </c>
      <c r="U61" s="153">
        <v>3513.9388943870999</v>
      </c>
      <c r="V61" s="153">
        <v>13195.583856391499</v>
      </c>
      <c r="W61" s="153">
        <v>16709.5227507786</v>
      </c>
      <c r="X61" s="153">
        <v>3696113.4799500001</v>
      </c>
      <c r="Y61" s="95" t="s">
        <v>534</v>
      </c>
      <c r="Z61" s="95"/>
      <c r="AA61" s="153">
        <f t="shared" si="2"/>
        <v>51948.585655183757</v>
      </c>
      <c r="AB61" s="153">
        <f t="shared" si="3"/>
        <v>65782.31651762921</v>
      </c>
      <c r="AC61" s="154" t="s">
        <v>47</v>
      </c>
      <c r="AD61" s="94">
        <v>40652.78125</v>
      </c>
      <c r="AE61" s="109">
        <v>40653.368055555555</v>
      </c>
      <c r="AF61" s="109" t="s">
        <v>214</v>
      </c>
      <c r="AG61" s="154" t="s">
        <v>215</v>
      </c>
      <c r="AI61" s="154">
        <v>50</v>
      </c>
      <c r="AO61" s="154">
        <v>1788</v>
      </c>
      <c r="AQ61" s="154">
        <v>76.2</v>
      </c>
      <c r="AS61" s="154">
        <v>171</v>
      </c>
      <c r="AT61" s="154" t="s">
        <v>52</v>
      </c>
      <c r="AU61" s="154">
        <v>20</v>
      </c>
      <c r="AW61" s="154">
        <v>42</v>
      </c>
      <c r="AX61" s="154">
        <v>50630527.799999997</v>
      </c>
      <c r="AY61" s="154">
        <v>1012.610556</v>
      </c>
      <c r="AZ61" s="154">
        <v>2126.4821675999997</v>
      </c>
      <c r="BA61" s="154">
        <v>3139.0927235999998</v>
      </c>
      <c r="BB61" s="154" t="s">
        <v>512</v>
      </c>
      <c r="BC61" s="95" t="s">
        <v>534</v>
      </c>
      <c r="BD61" s="153">
        <v>3659669.6940000001</v>
      </c>
      <c r="BE61" s="153">
        <v>16688.093804640001</v>
      </c>
    </row>
    <row r="62" spans="1:57" x14ac:dyDescent="0.2">
      <c r="A62" s="114"/>
      <c r="B62" s="97"/>
      <c r="C62" s="97"/>
      <c r="D62" s="97"/>
      <c r="E62" s="114"/>
      <c r="F62" s="97"/>
      <c r="G62" s="139"/>
      <c r="H62" s="97"/>
      <c r="I62" s="95"/>
      <c r="J62" s="97"/>
      <c r="K62" s="97"/>
      <c r="L62" s="97"/>
      <c r="T62" s="95" t="s">
        <v>535</v>
      </c>
      <c r="U62" s="153">
        <v>313.02578663999998</v>
      </c>
      <c r="V62" s="153">
        <v>2235.8984759999998</v>
      </c>
      <c r="W62" s="153">
        <v>2548.9242626400001</v>
      </c>
      <c r="X62" s="153">
        <v>2235898.4759999998</v>
      </c>
      <c r="Y62" s="95" t="s">
        <v>535</v>
      </c>
      <c r="Z62" s="95"/>
      <c r="AA62" s="153">
        <f t="shared" si="2"/>
        <v>8802.3208946924151</v>
      </c>
      <c r="AB62" s="153">
        <f t="shared" si="3"/>
        <v>10034.645819949355</v>
      </c>
      <c r="AC62" s="154" t="s">
        <v>47</v>
      </c>
      <c r="AD62" s="94">
        <v>40785.986111111109</v>
      </c>
      <c r="AE62" s="109">
        <v>40786.427083333336</v>
      </c>
      <c r="AF62" s="109" t="s">
        <v>216</v>
      </c>
      <c r="AG62" s="154" t="s">
        <v>217</v>
      </c>
      <c r="AI62" s="154">
        <v>50</v>
      </c>
      <c r="AO62" s="154">
        <v>24</v>
      </c>
      <c r="AP62" s="154" t="s">
        <v>67</v>
      </c>
      <c r="AQ62" s="154">
        <v>9.5</v>
      </c>
      <c r="AS62" s="154">
        <v>76.8</v>
      </c>
      <c r="AT62" s="154" t="s">
        <v>52</v>
      </c>
      <c r="AU62" s="154">
        <v>20</v>
      </c>
      <c r="AV62" s="154" t="s">
        <v>52</v>
      </c>
      <c r="AW62" s="154">
        <v>20</v>
      </c>
      <c r="AX62" s="154">
        <v>679604.39999999991</v>
      </c>
      <c r="AY62" s="154">
        <v>13.592087999999999</v>
      </c>
      <c r="AZ62" s="154">
        <v>13.592087999999999</v>
      </c>
      <c r="BA62" s="154">
        <v>27.184175999999997</v>
      </c>
      <c r="BB62" s="154" t="s">
        <v>512</v>
      </c>
      <c r="BC62" s="95" t="s">
        <v>535</v>
      </c>
      <c r="BD62" s="153">
        <v>2235898.4759999998</v>
      </c>
      <c r="BE62" s="153">
        <v>2548.9242626400001</v>
      </c>
    </row>
    <row r="63" spans="1:57" x14ac:dyDescent="0.2">
      <c r="A63" s="115"/>
      <c r="B63" s="115"/>
      <c r="C63" s="97"/>
      <c r="D63" s="97"/>
      <c r="E63" s="97"/>
      <c r="F63" s="97"/>
      <c r="G63" s="139"/>
      <c r="H63" s="97"/>
      <c r="I63" s="95"/>
      <c r="J63" s="97"/>
      <c r="K63" s="97"/>
      <c r="L63" s="97"/>
      <c r="T63" s="95" t="s">
        <v>536</v>
      </c>
      <c r="U63" s="153">
        <v>99.935827020000005</v>
      </c>
      <c r="V63" s="153">
        <v>659.15963429999999</v>
      </c>
      <c r="W63" s="153">
        <v>759.09546132000003</v>
      </c>
      <c r="X63" s="153">
        <v>834752.42115000007</v>
      </c>
      <c r="Y63" s="95" t="s">
        <v>536</v>
      </c>
      <c r="Z63" s="95"/>
      <c r="AA63" s="153">
        <f t="shared" si="2"/>
        <v>2594.9901948663892</v>
      </c>
      <c r="AB63" s="153">
        <f t="shared" si="3"/>
        <v>2988.4191576519574</v>
      </c>
      <c r="AC63" s="154" t="s">
        <v>47</v>
      </c>
      <c r="AD63" s="94">
        <v>40897.736111111109</v>
      </c>
      <c r="AE63" s="109">
        <v>40898.315972222219</v>
      </c>
      <c r="AF63" s="109" t="s">
        <v>218</v>
      </c>
      <c r="AG63" s="154" t="s">
        <v>219</v>
      </c>
      <c r="AI63" s="154">
        <v>50</v>
      </c>
      <c r="AO63" s="154">
        <v>34.299999999999997</v>
      </c>
      <c r="AQ63" s="154">
        <v>107</v>
      </c>
      <c r="AS63" s="154">
        <v>165</v>
      </c>
      <c r="AT63" s="154" t="s">
        <v>52</v>
      </c>
      <c r="AU63" s="154">
        <v>20</v>
      </c>
      <c r="AV63" s="154" t="s">
        <v>52</v>
      </c>
      <c r="AW63" s="154">
        <v>20</v>
      </c>
      <c r="AX63" s="154">
        <v>971267.95499999996</v>
      </c>
      <c r="AY63" s="154">
        <v>19.425359099999998</v>
      </c>
      <c r="AZ63" s="154">
        <v>19.425359099999998</v>
      </c>
      <c r="BA63" s="154">
        <v>38.850718199999996</v>
      </c>
      <c r="BB63" s="154" t="s">
        <v>512</v>
      </c>
      <c r="BC63" s="95" t="s">
        <v>536</v>
      </c>
      <c r="BD63" s="153">
        <v>832798.55850000004</v>
      </c>
      <c r="BE63" s="153">
        <v>682.89481797000008</v>
      </c>
    </row>
    <row r="64" spans="1:57" x14ac:dyDescent="0.2">
      <c r="A64" s="137"/>
      <c r="B64" s="115"/>
      <c r="C64" s="97"/>
      <c r="D64" s="97"/>
      <c r="E64" s="97"/>
      <c r="F64" s="97"/>
      <c r="G64" s="139"/>
      <c r="H64" s="97"/>
      <c r="I64" s="95"/>
      <c r="J64" s="97"/>
      <c r="K64" s="97"/>
      <c r="L64" s="97"/>
      <c r="T64" s="95" t="s">
        <v>537</v>
      </c>
      <c r="U64" s="153">
        <v>435.79122446700001</v>
      </c>
      <c r="V64" s="153">
        <v>435.79122446700001</v>
      </c>
      <c r="W64" s="153">
        <v>871.58244893400001</v>
      </c>
      <c r="X64" s="153">
        <v>24210623.581500001</v>
      </c>
      <c r="Y64" s="95" t="s">
        <v>537</v>
      </c>
      <c r="Z64" s="95" t="s">
        <v>589</v>
      </c>
      <c r="AA64" s="153">
        <f t="shared" si="2"/>
        <v>1715.6298651412774</v>
      </c>
      <c r="AB64" s="153">
        <f t="shared" si="3"/>
        <v>3431.2597302825548</v>
      </c>
      <c r="AC64" s="154" t="s">
        <v>47</v>
      </c>
      <c r="AD64" s="94">
        <v>40920.475694444445</v>
      </c>
      <c r="AE64" s="109">
        <v>40921.40625</v>
      </c>
      <c r="AF64" s="109" t="s">
        <v>220</v>
      </c>
      <c r="AG64" s="154" t="s">
        <v>221</v>
      </c>
      <c r="AI64" s="154">
        <v>50</v>
      </c>
      <c r="AO64" s="154">
        <v>61.2</v>
      </c>
      <c r="AQ64" s="154">
        <v>581</v>
      </c>
      <c r="AS64" s="154">
        <v>925</v>
      </c>
      <c r="AT64" s="154" t="s">
        <v>52</v>
      </c>
      <c r="AU64" s="154">
        <v>20</v>
      </c>
      <c r="AW64" s="154">
        <v>230</v>
      </c>
      <c r="AX64" s="154">
        <v>1732991.2200000002</v>
      </c>
      <c r="AY64" s="154">
        <v>34.659824400000005</v>
      </c>
      <c r="AZ64" s="154">
        <v>398.58798060000004</v>
      </c>
      <c r="BA64" s="154">
        <v>433.24780500000003</v>
      </c>
      <c r="BB64" s="154" t="s">
        <v>512</v>
      </c>
      <c r="BC64" s="95" t="s">
        <v>537</v>
      </c>
      <c r="BD64" s="153">
        <v>23211321.945</v>
      </c>
      <c r="BE64" s="153">
        <v>835.60759001999998</v>
      </c>
    </row>
    <row r="65" spans="1:57" x14ac:dyDescent="0.2">
      <c r="A65" s="137"/>
      <c r="B65" s="115"/>
      <c r="C65" s="97"/>
      <c r="D65" s="97"/>
      <c r="E65" s="97"/>
      <c r="F65" s="97"/>
      <c r="G65" s="139"/>
      <c r="H65" s="97"/>
      <c r="I65" s="95"/>
      <c r="J65" s="97"/>
      <c r="K65" s="97"/>
      <c r="L65" s="97"/>
      <c r="T65" s="95" t="s">
        <v>538</v>
      </c>
      <c r="U65" s="153">
        <v>1.3558107780000002</v>
      </c>
      <c r="V65" s="153">
        <v>1.8077477040000003</v>
      </c>
      <c r="W65" s="153">
        <v>3.1635584820000004</v>
      </c>
      <c r="X65" s="153">
        <v>75322.821000000011</v>
      </c>
      <c r="Y65" s="95" t="s">
        <v>538</v>
      </c>
      <c r="Z65" s="95" t="s">
        <v>590</v>
      </c>
      <c r="AA65" s="153">
        <f t="shared" si="2"/>
        <v>7.116770085070466</v>
      </c>
      <c r="AB65" s="153">
        <f t="shared" si="3"/>
        <v>12.454347648873314</v>
      </c>
      <c r="AC65" s="154" t="s">
        <v>47</v>
      </c>
      <c r="AD65" s="94">
        <v>40925.270833333336</v>
      </c>
      <c r="AE65" s="109">
        <v>40925.673611111109</v>
      </c>
      <c r="AF65" s="109" t="s">
        <v>222</v>
      </c>
      <c r="AG65" s="154" t="s">
        <v>223</v>
      </c>
      <c r="AI65" s="154">
        <v>50</v>
      </c>
      <c r="AO65" s="154">
        <v>54.4</v>
      </c>
      <c r="AQ65" s="154">
        <v>972</v>
      </c>
      <c r="AS65" s="154">
        <v>1490</v>
      </c>
      <c r="AT65" s="154" t="s">
        <v>52</v>
      </c>
      <c r="AU65" s="154">
        <v>20</v>
      </c>
      <c r="AW65" s="154">
        <v>560</v>
      </c>
      <c r="AX65" s="154">
        <v>1540436.64</v>
      </c>
      <c r="AY65" s="154">
        <v>30.808732799999998</v>
      </c>
      <c r="AZ65" s="154">
        <v>862.64451839999992</v>
      </c>
      <c r="BA65" s="154">
        <v>893.45325119999995</v>
      </c>
      <c r="BB65" s="154" t="s">
        <v>512</v>
      </c>
      <c r="BC65" s="95" t="s">
        <v>538</v>
      </c>
      <c r="BD65" s="153">
        <v>75322.821000000011</v>
      </c>
      <c r="BE65" s="153">
        <v>3.1635584820000004</v>
      </c>
    </row>
    <row r="66" spans="1:57" x14ac:dyDescent="0.2">
      <c r="A66" s="114"/>
      <c r="B66" s="97"/>
      <c r="C66" s="97"/>
      <c r="D66" s="97"/>
      <c r="E66" s="97"/>
      <c r="F66" s="97"/>
      <c r="G66" s="139"/>
      <c r="H66" s="97"/>
      <c r="I66" s="95"/>
      <c r="J66" s="105"/>
      <c r="K66" s="105"/>
      <c r="L66" s="97"/>
      <c r="T66" s="95" t="s">
        <v>539</v>
      </c>
      <c r="U66" s="153">
        <v>13.264745214000001</v>
      </c>
      <c r="V66" s="153">
        <v>20.966928414000002</v>
      </c>
      <c r="W66" s="153">
        <v>34.23167362800001</v>
      </c>
      <c r="X66" s="153">
        <v>158291.19150000002</v>
      </c>
      <c r="Y66" s="95" t="s">
        <v>539</v>
      </c>
      <c r="Z66" s="95"/>
      <c r="AA66" s="153">
        <f t="shared" si="2"/>
        <v>82.542939251089834</v>
      </c>
      <c r="AB66" s="153">
        <f t="shared" si="3"/>
        <v>134.76380044548847</v>
      </c>
      <c r="AC66" s="154" t="s">
        <v>47</v>
      </c>
      <c r="AD66" s="94">
        <v>40930.684027777781</v>
      </c>
      <c r="AE66" s="109">
        <v>40932.413194444445</v>
      </c>
      <c r="AF66" s="109" t="s">
        <v>224</v>
      </c>
      <c r="AG66" s="154" t="s">
        <v>225</v>
      </c>
      <c r="AI66" s="154">
        <v>50</v>
      </c>
      <c r="AO66" s="154">
        <v>1111</v>
      </c>
      <c r="AQ66" s="154">
        <v>648</v>
      </c>
      <c r="AS66" s="154">
        <v>1080</v>
      </c>
      <c r="AT66" s="154" t="s">
        <v>52</v>
      </c>
      <c r="AU66" s="154">
        <v>20</v>
      </c>
      <c r="AW66" s="154">
        <v>400</v>
      </c>
      <c r="AX66" s="154">
        <v>31460020.349999998</v>
      </c>
      <c r="AY66" s="154">
        <v>629.20040700000004</v>
      </c>
      <c r="AZ66" s="154">
        <v>12584.00814</v>
      </c>
      <c r="BA66" s="154">
        <v>13213.208547</v>
      </c>
      <c r="BB66" s="154" t="s">
        <v>512</v>
      </c>
      <c r="BC66" s="95" t="s">
        <v>539</v>
      </c>
      <c r="BD66" s="153">
        <v>158008.02300000002</v>
      </c>
      <c r="BE66" s="153">
        <v>5.688288828000001</v>
      </c>
    </row>
    <row r="67" spans="1:57" x14ac:dyDescent="0.2">
      <c r="A67" s="115"/>
      <c r="B67" s="115"/>
      <c r="C67" s="97"/>
      <c r="D67" s="97"/>
      <c r="E67" s="97"/>
      <c r="F67" s="97"/>
      <c r="G67" s="139"/>
      <c r="H67" s="97"/>
      <c r="I67" s="95"/>
      <c r="J67" s="97"/>
      <c r="K67" s="97"/>
      <c r="L67" s="97"/>
      <c r="T67" s="95" t="s">
        <v>540</v>
      </c>
      <c r="U67" s="153">
        <v>5.2295558579999994</v>
      </c>
      <c r="V67" s="153">
        <v>9.6968221139999997</v>
      </c>
      <c r="W67" s="153">
        <v>14.926377971999999</v>
      </c>
      <c r="X67" s="153">
        <v>279487.30950000003</v>
      </c>
      <c r="Y67" s="95" t="s">
        <v>540</v>
      </c>
      <c r="Z67" s="95"/>
      <c r="AA67" s="153">
        <f t="shared" ref="AA67:AA96" si="4">V67*3.7854*1.04</f>
        <v>38.174604447549022</v>
      </c>
      <c r="AB67" s="153">
        <f t="shared" ref="AB67:AB96" si="5">W67*3.7854*1.04</f>
        <v>58.76240362221715</v>
      </c>
      <c r="AC67" s="154" t="s">
        <v>47</v>
      </c>
      <c r="AD67" s="94">
        <v>40970.631944444445</v>
      </c>
      <c r="AE67" s="109">
        <v>40972.277777777781</v>
      </c>
      <c r="AF67" s="109" t="s">
        <v>226</v>
      </c>
      <c r="AG67" s="154" t="s">
        <v>227</v>
      </c>
      <c r="AI67" s="154">
        <v>50</v>
      </c>
      <c r="AO67" s="154">
        <v>699</v>
      </c>
      <c r="AQ67" s="154">
        <v>675</v>
      </c>
      <c r="AS67" s="154">
        <v>1140</v>
      </c>
      <c r="AT67" s="154" t="s">
        <v>52</v>
      </c>
      <c r="AU67" s="154">
        <v>20</v>
      </c>
      <c r="AW67" s="154">
        <v>73</v>
      </c>
      <c r="AX67" s="154">
        <v>19793478.149999999</v>
      </c>
      <c r="AY67" s="154">
        <v>395.86956300000003</v>
      </c>
      <c r="AZ67" s="154">
        <v>1444.9239049499997</v>
      </c>
      <c r="BA67" s="154">
        <v>1840.7934679499997</v>
      </c>
      <c r="BB67" s="154" t="s">
        <v>512</v>
      </c>
      <c r="BC67" s="95" t="s">
        <v>540</v>
      </c>
      <c r="BD67" s="153">
        <v>279204.141</v>
      </c>
      <c r="BE67" s="153">
        <v>14.518615332</v>
      </c>
    </row>
    <row r="68" spans="1:57" x14ac:dyDescent="0.2">
      <c r="A68" s="137"/>
      <c r="B68" s="115"/>
      <c r="C68" s="97"/>
      <c r="D68" s="97"/>
      <c r="E68" s="97"/>
      <c r="F68" s="97"/>
      <c r="G68" s="139"/>
      <c r="H68" s="97"/>
      <c r="I68" s="95"/>
      <c r="J68" s="97"/>
      <c r="K68" s="97"/>
      <c r="L68" s="97"/>
      <c r="T68" s="95" t="s">
        <v>541</v>
      </c>
      <c r="U68" s="153">
        <v>702.49064450699996</v>
      </c>
      <c r="V68" s="153">
        <v>7565.5260818999996</v>
      </c>
      <c r="W68" s="153">
        <v>8268.0167264069987</v>
      </c>
      <c r="X68" s="153">
        <v>5595126.3914999999</v>
      </c>
      <c r="Y68" s="95" t="s">
        <v>541</v>
      </c>
      <c r="Z68" s="95"/>
      <c r="AA68" s="153">
        <f t="shared" si="4"/>
        <v>29784.084127641228</v>
      </c>
      <c r="AB68" s="153">
        <f t="shared" si="5"/>
        <v>32549.660536786698</v>
      </c>
      <c r="AC68" s="154" t="s">
        <v>47</v>
      </c>
      <c r="AD68" s="94">
        <v>41108.868055555555</v>
      </c>
      <c r="AE68" s="109">
        <v>41109.128472222219</v>
      </c>
      <c r="AF68" s="109" t="s">
        <v>228</v>
      </c>
      <c r="AG68" s="154" t="s">
        <v>229</v>
      </c>
      <c r="AI68" s="154">
        <v>50</v>
      </c>
      <c r="AO68" s="154">
        <v>426</v>
      </c>
      <c r="AQ68" s="154">
        <v>10.5</v>
      </c>
      <c r="AS68" s="154">
        <v>63</v>
      </c>
      <c r="AT68" s="154" t="s">
        <v>52</v>
      </c>
      <c r="AU68" s="154">
        <v>20</v>
      </c>
      <c r="AV68" s="154" t="s">
        <v>52</v>
      </c>
      <c r="AW68" s="154">
        <v>20</v>
      </c>
      <c r="AX68" s="154">
        <v>12062978.1</v>
      </c>
      <c r="AY68" s="154">
        <v>241.25956199999999</v>
      </c>
      <c r="AZ68" s="154">
        <v>241.25956199999999</v>
      </c>
      <c r="BA68" s="154">
        <v>482.51912399999998</v>
      </c>
      <c r="BB68" s="154" t="s">
        <v>512</v>
      </c>
      <c r="BC68" s="95" t="s">
        <v>541</v>
      </c>
      <c r="BD68" s="153">
        <v>5280243.0194999995</v>
      </c>
      <c r="BE68" s="153">
        <v>8078.7718198349994</v>
      </c>
    </row>
    <row r="69" spans="1:57" x14ac:dyDescent="0.2">
      <c r="A69" s="115"/>
      <c r="B69" s="115"/>
      <c r="C69" s="97"/>
      <c r="D69" s="97"/>
      <c r="E69" s="123"/>
      <c r="F69" s="97"/>
      <c r="G69" s="139"/>
      <c r="H69" s="97"/>
      <c r="I69" s="95"/>
      <c r="J69" s="97"/>
      <c r="K69" s="97"/>
      <c r="L69" s="97"/>
      <c r="T69" s="95" t="s">
        <v>542</v>
      </c>
      <c r="U69" s="153">
        <v>98.590776645000005</v>
      </c>
      <c r="V69" s="153">
        <v>700.53055214999995</v>
      </c>
      <c r="W69" s="153">
        <v>799.12132879500007</v>
      </c>
      <c r="X69" s="153">
        <v>888582.75300000003</v>
      </c>
      <c r="Y69" s="95" t="s">
        <v>542</v>
      </c>
      <c r="Z69" s="95"/>
      <c r="AA69" s="153">
        <f t="shared" si="4"/>
        <v>2757.8598861929545</v>
      </c>
      <c r="AB69" s="153">
        <f t="shared" si="5"/>
        <v>3145.9936331414174</v>
      </c>
      <c r="AC69" s="154" t="s">
        <v>47</v>
      </c>
      <c r="AD69" s="94">
        <v>41263.701388888891</v>
      </c>
      <c r="AE69" s="109">
        <v>41264.465277777781</v>
      </c>
      <c r="AF69" s="109" t="s">
        <v>230</v>
      </c>
      <c r="AG69" s="154" t="s">
        <v>231</v>
      </c>
      <c r="AI69" s="154">
        <v>50</v>
      </c>
      <c r="AS69" s="154">
        <v>325</v>
      </c>
      <c r="AT69" s="154" t="s">
        <v>52</v>
      </c>
      <c r="AU69" s="154">
        <v>20</v>
      </c>
      <c r="AW69" s="154">
        <v>120</v>
      </c>
      <c r="BB69" s="154" t="s">
        <v>512</v>
      </c>
      <c r="BC69" s="95" t="s">
        <v>542</v>
      </c>
      <c r="BD69" s="153">
        <v>884901.5625</v>
      </c>
      <c r="BE69" s="153">
        <v>787.56239062500003</v>
      </c>
    </row>
    <row r="70" spans="1:57" x14ac:dyDescent="0.2">
      <c r="A70" s="137"/>
      <c r="B70" s="115"/>
      <c r="C70" s="97"/>
      <c r="D70" s="97"/>
      <c r="E70" s="105"/>
      <c r="F70" s="105"/>
      <c r="G70" s="140"/>
      <c r="H70" s="118"/>
      <c r="I70" s="95"/>
      <c r="J70" s="105"/>
      <c r="K70" s="105"/>
      <c r="L70" s="97"/>
      <c r="T70" s="95" t="s">
        <v>543</v>
      </c>
      <c r="U70" s="153">
        <v>703.85438400300006</v>
      </c>
      <c r="V70" s="153">
        <v>5337.70357152</v>
      </c>
      <c r="W70" s="153">
        <v>6041.5579555230006</v>
      </c>
      <c r="X70" s="153">
        <v>14920544.7009</v>
      </c>
      <c r="Y70" s="95" t="s">
        <v>543</v>
      </c>
      <c r="Z70" s="95"/>
      <c r="AA70" s="153">
        <f t="shared" si="4"/>
        <v>21013.556823617084</v>
      </c>
      <c r="AB70" s="153">
        <f t="shared" si="5"/>
        <v>23784.502024230238</v>
      </c>
      <c r="AC70" s="154" t="s">
        <v>47</v>
      </c>
      <c r="AD70" s="94">
        <v>41286.947916666664</v>
      </c>
      <c r="AE70" s="109">
        <v>41287.451388888891</v>
      </c>
      <c r="AF70" s="109" t="s">
        <v>232</v>
      </c>
      <c r="AG70" s="154" t="s">
        <v>233</v>
      </c>
      <c r="AI70" s="154">
        <v>50</v>
      </c>
      <c r="AQ70" s="154">
        <v>407</v>
      </c>
      <c r="AS70" s="154">
        <v>640</v>
      </c>
      <c r="AT70" s="154" t="s">
        <v>52</v>
      </c>
      <c r="AU70" s="154">
        <v>20</v>
      </c>
      <c r="AW70" s="154">
        <v>310</v>
      </c>
      <c r="BB70" s="154" t="s">
        <v>512</v>
      </c>
      <c r="BC70" s="95" t="s">
        <v>543</v>
      </c>
      <c r="BD70" s="153">
        <v>14798952.147</v>
      </c>
      <c r="BE70" s="153">
        <v>5860.3850502120004</v>
      </c>
    </row>
    <row r="71" spans="1:57" x14ac:dyDescent="0.2">
      <c r="A71" s="137"/>
      <c r="B71" s="115"/>
      <c r="C71" s="97"/>
      <c r="D71" s="97"/>
      <c r="E71" s="120"/>
      <c r="F71" s="120"/>
      <c r="G71" s="139"/>
      <c r="H71" s="97"/>
      <c r="I71" s="95"/>
      <c r="J71" s="97"/>
      <c r="K71" s="97"/>
      <c r="L71" s="97"/>
      <c r="T71" s="95" t="s">
        <v>544</v>
      </c>
      <c r="U71" s="153">
        <v>38.069739476999999</v>
      </c>
      <c r="V71" s="153">
        <v>38.069739476999999</v>
      </c>
      <c r="W71" s="153">
        <v>76.139478953999998</v>
      </c>
      <c r="X71" s="153">
        <v>2114985.5264999997</v>
      </c>
      <c r="Y71" s="95" t="s">
        <v>544</v>
      </c>
      <c r="Z71" s="95" t="s">
        <v>600</v>
      </c>
      <c r="AA71" s="153">
        <f t="shared" si="4"/>
        <v>149.87355948888523</v>
      </c>
      <c r="AB71" s="153">
        <f t="shared" si="5"/>
        <v>299.74711897777047</v>
      </c>
      <c r="AC71" s="154" t="s">
        <v>47</v>
      </c>
      <c r="AD71" s="94">
        <v>41301.520833333336</v>
      </c>
      <c r="AE71" s="109">
        <v>41302.236111111109</v>
      </c>
      <c r="AF71" s="109" t="s">
        <v>234</v>
      </c>
      <c r="AG71" s="154" t="s">
        <v>235</v>
      </c>
      <c r="AI71" s="154">
        <v>50</v>
      </c>
      <c r="AQ71" s="154">
        <v>966</v>
      </c>
      <c r="AS71" s="154">
        <v>1830</v>
      </c>
      <c r="AT71" s="154" t="s">
        <v>52</v>
      </c>
      <c r="AU71" s="154">
        <v>20</v>
      </c>
      <c r="AW71" s="154">
        <v>500</v>
      </c>
      <c r="BB71" s="154" t="s">
        <v>512</v>
      </c>
      <c r="BC71" s="95" t="s">
        <v>544</v>
      </c>
      <c r="BD71" s="153">
        <v>2114985.5264999997</v>
      </c>
      <c r="BE71" s="153">
        <v>76.139478953999998</v>
      </c>
    </row>
    <row r="72" spans="1:57" x14ac:dyDescent="0.2">
      <c r="A72" s="115"/>
      <c r="B72" s="115"/>
      <c r="C72" s="97"/>
      <c r="D72" s="97"/>
      <c r="E72" s="97"/>
      <c r="F72" s="97"/>
      <c r="G72" s="139"/>
      <c r="H72" s="97"/>
      <c r="I72" s="95"/>
      <c r="J72" s="97"/>
      <c r="K72" s="97"/>
      <c r="L72" s="97"/>
      <c r="T72" s="95" t="s">
        <v>545</v>
      </c>
      <c r="U72" s="153">
        <v>98.559344941499987</v>
      </c>
      <c r="V72" s="153">
        <v>4341.2562734999992</v>
      </c>
      <c r="W72" s="153">
        <v>4439.8156184414993</v>
      </c>
      <c r="X72" s="153">
        <v>1187325.5204999999</v>
      </c>
      <c r="Y72" s="95" t="s">
        <v>545</v>
      </c>
      <c r="Z72" s="95"/>
      <c r="AA72" s="153">
        <f t="shared" si="4"/>
        <v>17090.727157615172</v>
      </c>
      <c r="AB72" s="153">
        <f t="shared" si="5"/>
        <v>17478.737163730391</v>
      </c>
      <c r="AC72" s="154" t="s">
        <v>47</v>
      </c>
      <c r="AD72" s="94">
        <v>41304.472222222219</v>
      </c>
      <c r="AE72" s="109">
        <v>41304.885416666664</v>
      </c>
      <c r="AF72" s="109" t="s">
        <v>236</v>
      </c>
      <c r="AG72" s="154" t="s">
        <v>237</v>
      </c>
      <c r="AI72" s="154">
        <v>50</v>
      </c>
      <c r="AS72" s="154">
        <v>350</v>
      </c>
      <c r="AT72" s="154" t="s">
        <v>52</v>
      </c>
      <c r="AU72" s="154">
        <v>20</v>
      </c>
      <c r="AW72" s="154">
        <v>90</v>
      </c>
      <c r="BB72" s="154" t="s">
        <v>512</v>
      </c>
      <c r="BC72" s="95" t="s">
        <v>545</v>
      </c>
      <c r="BD72" s="153">
        <v>1162973.0294999999</v>
      </c>
      <c r="BE72" s="153">
        <v>3578.4680117714997</v>
      </c>
    </row>
    <row r="73" spans="1:57" x14ac:dyDescent="0.2">
      <c r="A73" s="137"/>
      <c r="B73" s="115"/>
      <c r="C73" s="97"/>
      <c r="D73" s="97"/>
      <c r="E73" s="97"/>
      <c r="F73" s="97"/>
      <c r="G73" s="139"/>
      <c r="H73" s="97"/>
      <c r="I73" s="95"/>
      <c r="J73" s="97"/>
      <c r="K73" s="97"/>
      <c r="L73" s="97"/>
      <c r="T73" s="95" t="s">
        <v>546</v>
      </c>
      <c r="U73" s="153">
        <v>5.3060113529999997</v>
      </c>
      <c r="V73" s="153">
        <v>141.49363608000002</v>
      </c>
      <c r="W73" s="153">
        <v>146.79964743300002</v>
      </c>
      <c r="X73" s="153">
        <v>294778.40850000002</v>
      </c>
      <c r="Y73" s="95" t="s">
        <v>546</v>
      </c>
      <c r="Z73" s="95" t="s">
        <v>591</v>
      </c>
      <c r="AA73" s="153">
        <f t="shared" si="4"/>
        <v>557.03441041792132</v>
      </c>
      <c r="AB73" s="153">
        <f t="shared" si="5"/>
        <v>577.92320080859338</v>
      </c>
      <c r="AC73" s="154" t="s">
        <v>47</v>
      </c>
      <c r="AD73" s="94">
        <v>41312.315972222219</v>
      </c>
      <c r="AE73" s="109">
        <v>41313.364583333336</v>
      </c>
      <c r="AF73" s="109" t="s">
        <v>238</v>
      </c>
      <c r="AG73" s="154" t="s">
        <v>239</v>
      </c>
      <c r="AI73" s="154">
        <v>50</v>
      </c>
      <c r="AS73" s="154">
        <v>4010</v>
      </c>
      <c r="AT73" s="154" t="s">
        <v>52</v>
      </c>
      <c r="AU73" s="154">
        <v>20</v>
      </c>
      <c r="AW73" s="154">
        <v>2700</v>
      </c>
      <c r="BB73" s="154" t="s">
        <v>512</v>
      </c>
      <c r="BC73" s="95" t="s">
        <v>546</v>
      </c>
      <c r="BD73" s="153">
        <v>294778.40850000002</v>
      </c>
      <c r="BE73" s="153">
        <v>146.79964743300002</v>
      </c>
    </row>
    <row r="74" spans="1:57" x14ac:dyDescent="0.2">
      <c r="A74" s="137"/>
      <c r="B74" s="115"/>
      <c r="C74" s="97"/>
      <c r="D74" s="97"/>
      <c r="E74" s="97"/>
      <c r="F74" s="97"/>
      <c r="G74" s="139"/>
      <c r="H74" s="97"/>
      <c r="I74" s="95"/>
      <c r="J74" s="97"/>
      <c r="K74" s="97"/>
      <c r="L74" s="97"/>
      <c r="T74" s="95" t="s">
        <v>547</v>
      </c>
      <c r="U74" s="153">
        <v>768.18517016999988</v>
      </c>
      <c r="V74" s="153">
        <v>5468.436804599999</v>
      </c>
      <c r="W74" s="153">
        <v>6236.6219747699988</v>
      </c>
      <c r="X74" s="153">
        <v>1302008.7629999998</v>
      </c>
      <c r="Y74" s="95" t="s">
        <v>547</v>
      </c>
      <c r="Z74" s="95" t="s">
        <v>591</v>
      </c>
      <c r="AA74" s="153">
        <f t="shared" si="4"/>
        <v>21528.22950733815</v>
      </c>
      <c r="AB74" s="153">
        <f t="shared" si="5"/>
        <v>24552.433176226128</v>
      </c>
      <c r="AC74" s="154" t="s">
        <v>47</v>
      </c>
      <c r="AD74" s="94">
        <v>41342.402777777781</v>
      </c>
      <c r="AE74" s="109">
        <v>41344.260416666664</v>
      </c>
      <c r="AF74" s="109" t="s">
        <v>240</v>
      </c>
      <c r="AG74" s="154" t="s">
        <v>241</v>
      </c>
      <c r="AI74" s="154">
        <v>50</v>
      </c>
      <c r="AS74" s="154">
        <v>316</v>
      </c>
      <c r="AT74" s="154" t="s">
        <v>52</v>
      </c>
      <c r="AU74" s="154">
        <v>20</v>
      </c>
      <c r="AW74" s="154">
        <v>32</v>
      </c>
      <c r="BB74" s="154" t="s">
        <v>512</v>
      </c>
      <c r="BC74" s="95" t="s">
        <v>547</v>
      </c>
      <c r="BD74" s="153">
        <v>1302008.7629999998</v>
      </c>
      <c r="BE74" s="153">
        <v>6236.6219747699988</v>
      </c>
    </row>
    <row r="75" spans="1:57" x14ac:dyDescent="0.2">
      <c r="A75" s="137"/>
      <c r="B75" s="115"/>
      <c r="C75" s="97"/>
      <c r="D75" s="97"/>
      <c r="E75" s="97"/>
      <c r="F75" s="97"/>
      <c r="G75" s="139"/>
      <c r="H75" s="97"/>
      <c r="I75" s="95"/>
      <c r="J75" s="97"/>
      <c r="K75" s="97"/>
      <c r="L75" s="97"/>
      <c r="T75" s="95" t="s">
        <v>548</v>
      </c>
      <c r="U75" s="153">
        <v>2964.6722543399997</v>
      </c>
      <c r="V75" s="153">
        <v>26078.686175999996</v>
      </c>
      <c r="W75" s="153">
        <v>29043.358430339995</v>
      </c>
      <c r="X75" s="153">
        <v>75855177.779999986</v>
      </c>
      <c r="Y75" s="95" t="s">
        <v>548</v>
      </c>
      <c r="Z75" s="95"/>
      <c r="AA75" s="153">
        <f t="shared" si="4"/>
        <v>102666.98899665561</v>
      </c>
      <c r="AB75" s="153">
        <f t="shared" si="5"/>
        <v>114338.35816229739</v>
      </c>
      <c r="AC75" s="154" t="s">
        <v>47</v>
      </c>
      <c r="AD75" s="94">
        <v>41378.28125</v>
      </c>
      <c r="AE75" s="109">
        <v>41378.506944444445</v>
      </c>
      <c r="AF75" s="109" t="s">
        <v>242</v>
      </c>
      <c r="AG75" s="154" t="s">
        <v>243</v>
      </c>
      <c r="AI75" s="154">
        <v>50</v>
      </c>
      <c r="AT75" s="154" t="s">
        <v>52</v>
      </c>
      <c r="AU75" s="154">
        <v>20</v>
      </c>
      <c r="AW75" s="154">
        <v>88</v>
      </c>
      <c r="BB75" s="154" t="s">
        <v>512</v>
      </c>
      <c r="BC75" s="95" t="s">
        <v>548</v>
      </c>
      <c r="BD75" s="153">
        <v>75152919.899999991</v>
      </c>
      <c r="BE75" s="153">
        <v>28482.956642099994</v>
      </c>
    </row>
    <row r="76" spans="1:57" x14ac:dyDescent="0.2">
      <c r="A76" s="137"/>
      <c r="B76" s="115"/>
      <c r="C76" s="97"/>
      <c r="D76" s="97"/>
      <c r="E76" s="97"/>
      <c r="F76" s="97"/>
      <c r="G76" s="139"/>
      <c r="H76" s="97"/>
      <c r="I76" s="95"/>
      <c r="J76" s="97"/>
      <c r="K76" s="97"/>
      <c r="L76" s="97"/>
      <c r="T76" s="95" t="s">
        <v>549</v>
      </c>
      <c r="U76" s="153">
        <v>612.17490093749996</v>
      </c>
      <c r="V76" s="153">
        <v>4162.7893263749993</v>
      </c>
      <c r="W76" s="153">
        <v>4774.9642273124991</v>
      </c>
      <c r="X76" s="153">
        <v>24486996.037499998</v>
      </c>
      <c r="Y76" s="95" t="s">
        <v>549</v>
      </c>
      <c r="Z76" s="95" t="s">
        <v>591</v>
      </c>
      <c r="AA76" s="153">
        <f t="shared" si="4"/>
        <v>16388.135624702321</v>
      </c>
      <c r="AB76" s="153">
        <f t="shared" si="5"/>
        <v>18798.155569511484</v>
      </c>
      <c r="AC76" s="95" t="s">
        <v>47</v>
      </c>
      <c r="AD76" s="94">
        <v>35774.274305555555</v>
      </c>
      <c r="AE76" s="94">
        <v>35774.871527777781</v>
      </c>
      <c r="AF76" s="94" t="s">
        <v>48</v>
      </c>
      <c r="AG76" s="95" t="s">
        <v>49</v>
      </c>
      <c r="AH76" s="95"/>
      <c r="AI76" s="95">
        <v>50</v>
      </c>
      <c r="AJ76" s="95"/>
      <c r="AK76" s="95"/>
      <c r="AL76" s="95"/>
      <c r="AM76" s="95"/>
      <c r="AN76" s="95"/>
      <c r="AO76" s="95">
        <v>204.35</v>
      </c>
      <c r="AP76" s="95"/>
      <c r="AQ76" s="95">
        <v>3970</v>
      </c>
      <c r="AR76" s="95"/>
      <c r="AS76" s="95">
        <v>7300</v>
      </c>
      <c r="AT76" s="95"/>
      <c r="AU76" s="95">
        <v>220</v>
      </c>
      <c r="AV76" s="95"/>
      <c r="AW76" s="95">
        <v>3700</v>
      </c>
      <c r="AX76" s="95">
        <v>5786548.2974999994</v>
      </c>
      <c r="AY76" s="95">
        <v>1273.0406254499999</v>
      </c>
      <c r="AZ76" s="95">
        <v>21410.228700749994</v>
      </c>
      <c r="BA76" s="95">
        <v>22683.269326199996</v>
      </c>
      <c r="BB76" s="95" t="s">
        <v>512</v>
      </c>
      <c r="BC76" s="95" t="s">
        <v>549</v>
      </c>
      <c r="BD76" s="153">
        <v>24486996.037499998</v>
      </c>
      <c r="BE76" s="153">
        <v>4774.9642273124991</v>
      </c>
    </row>
    <row r="77" spans="1:57" x14ac:dyDescent="0.2">
      <c r="A77" s="115"/>
      <c r="B77" s="115"/>
      <c r="C77" s="97"/>
      <c r="D77" s="97"/>
      <c r="E77" s="148"/>
      <c r="F77" s="97"/>
      <c r="G77" s="139"/>
      <c r="H77" s="97"/>
      <c r="I77" s="95"/>
      <c r="J77" s="97"/>
      <c r="K77" s="97"/>
      <c r="L77" s="97"/>
      <c r="T77" s="95" t="s">
        <v>550</v>
      </c>
      <c r="U77" s="153">
        <v>2885.1019058399997</v>
      </c>
      <c r="V77" s="153">
        <v>17197.049539799998</v>
      </c>
      <c r="W77" s="153">
        <v>20082.151445639996</v>
      </c>
      <c r="X77" s="153">
        <v>13228499.646</v>
      </c>
      <c r="Y77" s="95" t="s">
        <v>550</v>
      </c>
      <c r="Z77" s="95"/>
      <c r="AA77" s="153">
        <f t="shared" si="4"/>
        <v>67701.619781077272</v>
      </c>
      <c r="AB77" s="153">
        <f t="shared" si="5"/>
        <v>79059.735125618681</v>
      </c>
      <c r="AC77" s="95" t="s">
        <v>47</v>
      </c>
      <c r="AD77" s="94">
        <v>35799.253472222219</v>
      </c>
      <c r="AE77" s="94">
        <v>35799.520833333336</v>
      </c>
      <c r="AF77" s="94" t="s">
        <v>50</v>
      </c>
      <c r="AG77" s="95" t="s">
        <v>51</v>
      </c>
      <c r="AH77" s="95"/>
      <c r="AI77" s="95">
        <v>50</v>
      </c>
      <c r="AJ77" s="95"/>
      <c r="AK77" s="95"/>
      <c r="AL77" s="95"/>
      <c r="AM77" s="95"/>
      <c r="AN77" s="95"/>
      <c r="AO77" s="95">
        <v>129.24</v>
      </c>
      <c r="AP77" s="95" t="s">
        <v>52</v>
      </c>
      <c r="AQ77" s="95">
        <v>300</v>
      </c>
      <c r="AR77" s="95"/>
      <c r="AS77" s="95">
        <v>6600</v>
      </c>
      <c r="AT77" s="95"/>
      <c r="AU77" s="95">
        <v>960</v>
      </c>
      <c r="AV77" s="95"/>
      <c r="AW77" s="95">
        <v>3600</v>
      </c>
      <c r="AX77" s="95">
        <v>3659669.6940000001</v>
      </c>
      <c r="AY77" s="95">
        <v>3513.2829062400001</v>
      </c>
      <c r="AZ77" s="95">
        <v>13174.810898399999</v>
      </c>
      <c r="BA77" s="95">
        <v>16688.093804640001</v>
      </c>
      <c r="BB77" s="95" t="s">
        <v>512</v>
      </c>
      <c r="BC77" s="95" t="s">
        <v>550</v>
      </c>
      <c r="BD77" s="153">
        <v>13103905.505999999</v>
      </c>
      <c r="BE77" s="153">
        <v>19917.936369119998</v>
      </c>
    </row>
    <row r="78" spans="1:57" x14ac:dyDescent="0.2">
      <c r="A78" s="137"/>
      <c r="B78" s="115"/>
      <c r="C78" s="97"/>
      <c r="D78" s="97"/>
      <c r="E78" s="97"/>
      <c r="F78" s="97"/>
      <c r="G78" s="139"/>
      <c r="H78" s="97"/>
      <c r="I78" s="95"/>
      <c r="J78" s="97"/>
      <c r="K78" s="97"/>
      <c r="L78" s="97"/>
      <c r="T78" s="95" t="s">
        <v>551</v>
      </c>
      <c r="U78" s="153">
        <v>564.26194123199991</v>
      </c>
      <c r="V78" s="153">
        <v>564.26194123199991</v>
      </c>
      <c r="W78" s="153">
        <v>1128.5238824639998</v>
      </c>
      <c r="X78" s="153">
        <v>31347885.623999998</v>
      </c>
      <c r="Y78" s="95" t="s">
        <v>551</v>
      </c>
      <c r="Z78" s="95" t="s">
        <v>589</v>
      </c>
      <c r="AA78" s="153">
        <f t="shared" si="4"/>
        <v>2221.3954384331973</v>
      </c>
      <c r="AB78" s="153">
        <f t="shared" si="5"/>
        <v>4442.7908768663947</v>
      </c>
      <c r="AC78" s="95" t="s">
        <v>47</v>
      </c>
      <c r="AD78" s="94">
        <v>35803.350694444445</v>
      </c>
      <c r="AE78" s="94">
        <v>35803.819444444445</v>
      </c>
      <c r="AF78" s="94" t="s">
        <v>53</v>
      </c>
      <c r="AG78" s="95" t="s">
        <v>54</v>
      </c>
      <c r="AH78" s="95"/>
      <c r="AI78" s="95">
        <v>50</v>
      </c>
      <c r="AJ78" s="95"/>
      <c r="AK78" s="95"/>
      <c r="AL78" s="95"/>
      <c r="AM78" s="95"/>
      <c r="AN78" s="95"/>
      <c r="AO78" s="95">
        <v>78.959999999999994</v>
      </c>
      <c r="AP78" s="95"/>
      <c r="AQ78" s="95">
        <v>1550</v>
      </c>
      <c r="AR78" s="95"/>
      <c r="AS78" s="95">
        <v>2000</v>
      </c>
      <c r="AT78" s="95"/>
      <c r="AU78" s="95">
        <v>140</v>
      </c>
      <c r="AV78" s="95"/>
      <c r="AW78" s="95">
        <v>1000</v>
      </c>
      <c r="AX78" s="95">
        <v>2235898.4759999998</v>
      </c>
      <c r="AY78" s="95">
        <v>313.02578663999998</v>
      </c>
      <c r="AZ78" s="95">
        <v>2235.8984759999998</v>
      </c>
      <c r="BA78" s="95">
        <v>2548.9242626400001</v>
      </c>
      <c r="BB78" s="95" t="s">
        <v>512</v>
      </c>
      <c r="BC78" s="95" t="s">
        <v>551</v>
      </c>
      <c r="BD78" s="153">
        <v>30243528.473999999</v>
      </c>
      <c r="BE78" s="153">
        <v>1088.7670250639999</v>
      </c>
    </row>
    <row r="79" spans="1:57" x14ac:dyDescent="0.2">
      <c r="A79" s="137"/>
      <c r="B79" s="115"/>
      <c r="C79" s="97"/>
      <c r="D79" s="97"/>
      <c r="E79" s="97"/>
      <c r="F79" s="97"/>
      <c r="G79" s="139"/>
      <c r="H79" s="97"/>
      <c r="I79" s="95"/>
      <c r="J79" s="97"/>
      <c r="K79" s="97"/>
      <c r="L79" s="97"/>
      <c r="T79" s="95" t="s">
        <v>552</v>
      </c>
      <c r="U79" s="153">
        <v>34.950921618000002</v>
      </c>
      <c r="V79" s="153">
        <v>592.38850200000002</v>
      </c>
      <c r="W79" s="153">
        <v>627.33942361800007</v>
      </c>
      <c r="X79" s="153">
        <v>592388.50199999998</v>
      </c>
      <c r="Y79" s="95" t="s">
        <v>552</v>
      </c>
      <c r="Z79" s="95" t="s">
        <v>591</v>
      </c>
      <c r="AA79" s="153">
        <f t="shared" si="4"/>
        <v>2332.1245328896321</v>
      </c>
      <c r="AB79" s="153">
        <f t="shared" si="5"/>
        <v>2469.7198803301208</v>
      </c>
      <c r="AC79" s="95" t="s">
        <v>47</v>
      </c>
      <c r="AD79" s="94">
        <v>35857.256944444445</v>
      </c>
      <c r="AE79" s="94">
        <v>35857.413194444445</v>
      </c>
      <c r="AF79" s="94" t="s">
        <v>55</v>
      </c>
      <c r="AG79" s="95" t="s">
        <v>56</v>
      </c>
      <c r="AH79" s="95"/>
      <c r="AI79" s="95">
        <v>50</v>
      </c>
      <c r="AJ79" s="95"/>
      <c r="AK79" s="95"/>
      <c r="AL79" s="95"/>
      <c r="AM79" s="95"/>
      <c r="AN79" s="95"/>
      <c r="AO79" s="95">
        <v>29.41</v>
      </c>
      <c r="AP79" s="95"/>
      <c r="AQ79" s="95">
        <v>799</v>
      </c>
      <c r="AR79" s="95"/>
      <c r="AS79" s="95">
        <v>1200</v>
      </c>
      <c r="AT79" s="95"/>
      <c r="AU79" s="95">
        <v>120</v>
      </c>
      <c r="AV79" s="95"/>
      <c r="AW79" s="95">
        <v>700</v>
      </c>
      <c r="AX79" s="95">
        <v>832798.55850000004</v>
      </c>
      <c r="AY79" s="95">
        <v>99.935827020000005</v>
      </c>
      <c r="AZ79" s="95">
        <v>582.95899095000004</v>
      </c>
      <c r="BA79" s="95">
        <v>682.89481797000008</v>
      </c>
      <c r="BB79" s="95" t="s">
        <v>512</v>
      </c>
      <c r="BC79" s="95" t="s">
        <v>552</v>
      </c>
      <c r="BD79" s="153">
        <v>592388.50199999998</v>
      </c>
      <c r="BE79" s="153">
        <v>627.33942361800007</v>
      </c>
    </row>
    <row r="80" spans="1:57" x14ac:dyDescent="0.2">
      <c r="A80" s="115"/>
      <c r="B80" s="115"/>
      <c r="C80" s="97"/>
      <c r="D80" s="97"/>
      <c r="E80" s="97"/>
      <c r="F80" s="97"/>
      <c r="G80" s="139"/>
      <c r="H80" s="97"/>
      <c r="I80" s="95"/>
      <c r="J80" s="97"/>
      <c r="K80" s="97"/>
      <c r="L80" s="97"/>
      <c r="T80" s="95" t="s">
        <v>553</v>
      </c>
      <c r="U80" s="153">
        <v>143.18771994809998</v>
      </c>
      <c r="V80" s="153">
        <v>4865.9391871499993</v>
      </c>
      <c r="W80" s="153">
        <v>5009.1269070980998</v>
      </c>
      <c r="X80" s="153">
        <v>563986.70144999993</v>
      </c>
      <c r="Y80" s="95" t="s">
        <v>553</v>
      </c>
      <c r="Z80" s="95"/>
      <c r="AA80" s="153">
        <f t="shared" si="4"/>
        <v>19156.307246999113</v>
      </c>
      <c r="AB80" s="153">
        <f t="shared" si="5"/>
        <v>19720.010953894314</v>
      </c>
      <c r="AC80" s="95" t="s">
        <v>47</v>
      </c>
      <c r="AD80" s="94">
        <v>35996.826388888891</v>
      </c>
      <c r="AE80" s="94">
        <v>35997.15625</v>
      </c>
      <c r="AF80" s="94" t="s">
        <v>57</v>
      </c>
      <c r="AG80" s="95" t="s">
        <v>58</v>
      </c>
      <c r="AH80" s="95"/>
      <c r="AI80" s="95">
        <v>50</v>
      </c>
      <c r="AJ80" s="95"/>
      <c r="AK80" s="95"/>
      <c r="AL80" s="95"/>
      <c r="AM80" s="95"/>
      <c r="AN80" s="95"/>
      <c r="AO80" s="95">
        <v>819.7</v>
      </c>
      <c r="AP80" s="95"/>
      <c r="AQ80" s="95">
        <v>15.7</v>
      </c>
      <c r="AR80" s="95"/>
      <c r="AS80" s="95">
        <v>60</v>
      </c>
      <c r="AT80" s="95" t="s">
        <v>52</v>
      </c>
      <c r="AU80" s="95">
        <v>18</v>
      </c>
      <c r="AV80" s="95" t="s">
        <v>52</v>
      </c>
      <c r="AW80" s="95">
        <v>18</v>
      </c>
      <c r="AX80" s="95">
        <v>23211321.945</v>
      </c>
      <c r="AY80" s="95">
        <v>417.80379500999999</v>
      </c>
      <c r="AZ80" s="95">
        <v>417.80379500999999</v>
      </c>
      <c r="BA80" s="95">
        <v>835.60759001999998</v>
      </c>
      <c r="BB80" s="95" t="s">
        <v>512</v>
      </c>
      <c r="BC80" s="95" t="s">
        <v>553</v>
      </c>
      <c r="BD80" s="153">
        <v>471758.72099999996</v>
      </c>
      <c r="BE80" s="153">
        <v>3255.1351748999996</v>
      </c>
    </row>
    <row r="81" spans="1:57" x14ac:dyDescent="0.2">
      <c r="A81" s="137"/>
      <c r="B81" s="115"/>
      <c r="C81" s="97"/>
      <c r="D81" s="97"/>
      <c r="E81" s="97"/>
      <c r="F81" s="120"/>
      <c r="G81" s="138"/>
      <c r="H81" s="97"/>
      <c r="I81" s="95"/>
      <c r="J81" s="105"/>
      <c r="K81" s="105"/>
      <c r="L81" s="97"/>
      <c r="T81" s="95" t="s">
        <v>554</v>
      </c>
      <c r="U81" s="153">
        <v>660.11626244354989</v>
      </c>
      <c r="V81" s="153">
        <v>5676.1945597807489</v>
      </c>
      <c r="W81" s="153">
        <v>6336.310822224299</v>
      </c>
      <c r="X81" s="153">
        <v>3689274.9606749997</v>
      </c>
      <c r="Y81" s="95" t="s">
        <v>554</v>
      </c>
      <c r="Z81" s="95"/>
      <c r="AA81" s="153">
        <f t="shared" si="4"/>
        <v>22346.13356205781</v>
      </c>
      <c r="AB81" s="153">
        <f t="shared" si="5"/>
        <v>24944.889825905775</v>
      </c>
      <c r="AC81" s="95" t="s">
        <v>47</v>
      </c>
      <c r="AD81" s="94">
        <v>36149.868055555555</v>
      </c>
      <c r="AE81" s="94">
        <v>36149.958333333336</v>
      </c>
      <c r="AF81" s="94" t="s">
        <v>59</v>
      </c>
      <c r="AG81" s="95" t="s">
        <v>60</v>
      </c>
      <c r="AH81" s="95"/>
      <c r="AI81" s="95">
        <v>50</v>
      </c>
      <c r="AJ81" s="95"/>
      <c r="AK81" s="95"/>
      <c r="AL81" s="95"/>
      <c r="AM81" s="95"/>
      <c r="AN81" s="95"/>
      <c r="AO81" s="95">
        <v>2.66</v>
      </c>
      <c r="AP81" s="95" t="s">
        <v>52</v>
      </c>
      <c r="AQ81" s="95">
        <v>600</v>
      </c>
      <c r="AR81" s="95"/>
      <c r="AS81" s="95">
        <v>300</v>
      </c>
      <c r="AT81" s="95" t="s">
        <v>52</v>
      </c>
      <c r="AU81" s="95">
        <v>18</v>
      </c>
      <c r="AV81" s="95"/>
      <c r="AW81" s="95">
        <v>24</v>
      </c>
      <c r="AX81" s="95">
        <v>75322.821000000011</v>
      </c>
      <c r="AY81" s="95">
        <v>1.3558107780000002</v>
      </c>
      <c r="AZ81" s="95">
        <v>1.8077477040000003</v>
      </c>
      <c r="BA81" s="95">
        <v>3.1635584820000004</v>
      </c>
      <c r="BB81" s="95" t="s">
        <v>512</v>
      </c>
      <c r="BC81" s="95" t="s">
        <v>554</v>
      </c>
      <c r="BD81" s="153">
        <v>3440214.1064999998</v>
      </c>
      <c r="BE81" s="153">
        <v>6157.9832506349994</v>
      </c>
    </row>
    <row r="82" spans="1:57" x14ac:dyDescent="0.2">
      <c r="A82" s="115"/>
      <c r="B82" s="115"/>
      <c r="C82" s="97"/>
      <c r="D82" s="97"/>
      <c r="E82" s="97"/>
      <c r="F82" s="97"/>
      <c r="G82" s="139"/>
      <c r="H82" s="97"/>
      <c r="I82" s="95"/>
      <c r="J82" s="97"/>
      <c r="K82" s="97"/>
      <c r="L82" s="97"/>
      <c r="T82" s="95" t="s">
        <v>555</v>
      </c>
      <c r="U82" s="153">
        <v>223.51446814529999</v>
      </c>
      <c r="V82" s="153">
        <v>4868.7312285600001</v>
      </c>
      <c r="W82" s="153">
        <v>5092.2456967053004</v>
      </c>
      <c r="X82" s="153">
        <v>934484.36684999999</v>
      </c>
      <c r="Y82" s="95" t="s">
        <v>555</v>
      </c>
      <c r="Z82" s="95"/>
      <c r="AA82" s="153">
        <f t="shared" si="4"/>
        <v>19167.299000294664</v>
      </c>
      <c r="AB82" s="153">
        <f t="shared" si="5"/>
        <v>20047.234334720575</v>
      </c>
      <c r="AC82" s="95" t="s">
        <v>47</v>
      </c>
      <c r="AD82" s="94">
        <v>36158.251388888886</v>
      </c>
      <c r="AE82" s="94">
        <v>36158.492361111108</v>
      </c>
      <c r="AF82" s="94" t="s">
        <v>61</v>
      </c>
      <c r="AG82" s="95" t="s">
        <v>62</v>
      </c>
      <c r="AH82" s="95"/>
      <c r="AI82" s="95">
        <v>50</v>
      </c>
      <c r="AJ82" s="95"/>
      <c r="AK82" s="95"/>
      <c r="AL82" s="95"/>
      <c r="AM82" s="95"/>
      <c r="AN82" s="95"/>
      <c r="AO82" s="95">
        <v>5.58</v>
      </c>
      <c r="AP82" s="95" t="s">
        <v>52</v>
      </c>
      <c r="AQ82" s="95">
        <v>60</v>
      </c>
      <c r="AR82" s="95"/>
      <c r="AS82" s="95">
        <v>280</v>
      </c>
      <c r="AT82" s="95" t="s">
        <v>52</v>
      </c>
      <c r="AU82" s="95">
        <v>18</v>
      </c>
      <c r="AV82" s="95" t="s">
        <v>52</v>
      </c>
      <c r="AW82" s="95">
        <v>18</v>
      </c>
      <c r="AX82" s="95">
        <v>158008.02300000002</v>
      </c>
      <c r="AY82" s="95">
        <v>2.8441444140000005</v>
      </c>
      <c r="AZ82" s="95">
        <v>2.8441444140000005</v>
      </c>
      <c r="BA82" s="95">
        <v>5.688288828000001</v>
      </c>
      <c r="BB82" s="95" t="s">
        <v>512</v>
      </c>
      <c r="BC82" s="95" t="s">
        <v>555</v>
      </c>
      <c r="BD82" s="153">
        <v>788907.44099999999</v>
      </c>
      <c r="BE82" s="153">
        <v>3692.0868238800003</v>
      </c>
    </row>
    <row r="83" spans="1:57" x14ac:dyDescent="0.2">
      <c r="A83" s="137"/>
      <c r="B83" s="115"/>
      <c r="C83" s="97"/>
      <c r="D83" s="97"/>
      <c r="E83" s="97"/>
      <c r="F83" s="97"/>
      <c r="G83" s="139"/>
      <c r="H83" s="97"/>
      <c r="I83" s="95"/>
      <c r="J83" s="97"/>
      <c r="K83" s="97"/>
      <c r="L83" s="97"/>
      <c r="T83" s="95" t="s">
        <v>556</v>
      </c>
      <c r="U83" s="153">
        <v>858.52141513890001</v>
      </c>
      <c r="V83" s="153">
        <v>10368.438330615001</v>
      </c>
      <c r="W83" s="153">
        <v>11226.9597457539</v>
      </c>
      <c r="X83" s="153">
        <v>4897484.1580499997</v>
      </c>
      <c r="Y83" s="95" t="s">
        <v>556</v>
      </c>
      <c r="Z83" s="95"/>
      <c r="AA83" s="153">
        <f t="shared" si="4"/>
        <v>40818.633914978433</v>
      </c>
      <c r="AB83" s="153">
        <f t="shared" si="5"/>
        <v>44198.474758439894</v>
      </c>
      <c r="AC83" s="95" t="s">
        <v>47</v>
      </c>
      <c r="AD83" s="94">
        <v>36171.284722222219</v>
      </c>
      <c r="AE83" s="94">
        <v>36171.954861111109</v>
      </c>
      <c r="AF83" s="94" t="s">
        <v>63</v>
      </c>
      <c r="AG83" s="95" t="s">
        <v>64</v>
      </c>
      <c r="AH83" s="95"/>
      <c r="AI83" s="95">
        <v>50</v>
      </c>
      <c r="AJ83" s="95"/>
      <c r="AK83" s="95"/>
      <c r="AL83" s="95"/>
      <c r="AM83" s="95"/>
      <c r="AN83" s="95"/>
      <c r="AO83" s="95">
        <v>9.86</v>
      </c>
      <c r="AP83" s="95"/>
      <c r="AQ83" s="95">
        <v>72</v>
      </c>
      <c r="AR83" s="95"/>
      <c r="AS83" s="95">
        <v>240</v>
      </c>
      <c r="AT83" s="95" t="s">
        <v>52</v>
      </c>
      <c r="AU83" s="95">
        <v>18</v>
      </c>
      <c r="AV83" s="95"/>
      <c r="AW83" s="95">
        <v>34</v>
      </c>
      <c r="AX83" s="95">
        <v>279204.141</v>
      </c>
      <c r="AY83" s="95">
        <v>5.0256745379999996</v>
      </c>
      <c r="AZ83" s="95">
        <v>9.492940793999999</v>
      </c>
      <c r="BA83" s="95">
        <v>14.518615332</v>
      </c>
      <c r="BB83" s="95" t="s">
        <v>512</v>
      </c>
      <c r="BC83" s="95" t="s">
        <v>556</v>
      </c>
      <c r="BD83" s="153">
        <v>4478876.1645</v>
      </c>
      <c r="BE83" s="153">
        <v>10256.626416705001</v>
      </c>
    </row>
    <row r="84" spans="1:57" x14ac:dyDescent="0.2">
      <c r="A84" s="137"/>
      <c r="B84" s="115"/>
      <c r="C84" s="97"/>
      <c r="D84" s="97"/>
      <c r="E84" s="97"/>
      <c r="F84" s="97"/>
      <c r="G84" s="139"/>
      <c r="H84" s="97"/>
      <c r="I84" s="95"/>
      <c r="J84" s="97"/>
      <c r="K84" s="97"/>
      <c r="L84" s="97"/>
      <c r="T84" s="95" t="s">
        <v>557</v>
      </c>
      <c r="U84" s="153">
        <v>232.76824482420002</v>
      </c>
      <c r="V84" s="153">
        <v>1180.78432815</v>
      </c>
      <c r="W84" s="153">
        <v>1413.5525729742001</v>
      </c>
      <c r="X84" s="153">
        <v>12931569.156900002</v>
      </c>
      <c r="Y84" s="95" t="s">
        <v>557</v>
      </c>
      <c r="Z84" s="95"/>
      <c r="AA84" s="153">
        <f t="shared" si="4"/>
        <v>4648.5306356101701</v>
      </c>
      <c r="AB84" s="153">
        <f t="shared" si="5"/>
        <v>5564.896386125999</v>
      </c>
      <c r="AC84" s="95" t="s">
        <v>47</v>
      </c>
      <c r="AD84" s="94">
        <v>36177.548611111109</v>
      </c>
      <c r="AE84" s="94">
        <v>36177.899305555555</v>
      </c>
      <c r="AF84" s="94" t="s">
        <v>65</v>
      </c>
      <c r="AG84" s="95" t="s">
        <v>66</v>
      </c>
      <c r="AH84" s="95"/>
      <c r="AI84" s="95">
        <v>50</v>
      </c>
      <c r="AJ84" s="95"/>
      <c r="AK84" s="95"/>
      <c r="AL84" s="95"/>
      <c r="AM84" s="95"/>
      <c r="AN84" s="95"/>
      <c r="AO84" s="95">
        <v>186.47</v>
      </c>
      <c r="AP84" s="95" t="s">
        <v>67</v>
      </c>
      <c r="AQ84" s="95">
        <v>1047</v>
      </c>
      <c r="AR84" s="95"/>
      <c r="AS84" s="95">
        <v>4400</v>
      </c>
      <c r="AT84" s="95"/>
      <c r="AU84" s="95">
        <v>130</v>
      </c>
      <c r="AV84" s="95"/>
      <c r="AW84" s="95">
        <v>1400</v>
      </c>
      <c r="AX84" s="95">
        <v>5280243.0194999995</v>
      </c>
      <c r="AY84" s="95">
        <v>686.43159253499994</v>
      </c>
      <c r="AZ84" s="95">
        <v>7392.3402272999992</v>
      </c>
      <c r="BA84" s="95">
        <v>8078.7718198349994</v>
      </c>
      <c r="BB84" s="95" t="s">
        <v>512</v>
      </c>
      <c r="BC84" s="95" t="s">
        <v>557</v>
      </c>
      <c r="BD84" s="153">
        <v>12646305.210000001</v>
      </c>
      <c r="BE84" s="153">
        <v>809.36353344000008</v>
      </c>
    </row>
    <row r="85" spans="1:57" x14ac:dyDescent="0.2">
      <c r="A85" s="137"/>
      <c r="B85" s="115"/>
      <c r="C85" s="97"/>
      <c r="D85" s="97"/>
      <c r="E85" s="97"/>
      <c r="F85" s="97"/>
      <c r="G85" s="139"/>
      <c r="H85" s="97"/>
      <c r="I85" s="95"/>
      <c r="J85" s="97"/>
      <c r="K85" s="97"/>
      <c r="L85" s="97"/>
      <c r="T85" s="95" t="s">
        <v>558</v>
      </c>
      <c r="U85" s="153">
        <v>130.733799417</v>
      </c>
      <c r="V85" s="153">
        <v>130.733799417</v>
      </c>
      <c r="W85" s="153">
        <v>261.467598834</v>
      </c>
      <c r="X85" s="153">
        <v>7262988.8564999998</v>
      </c>
      <c r="Y85" s="95" t="s">
        <v>558</v>
      </c>
      <c r="Z85" s="95" t="s">
        <v>589</v>
      </c>
      <c r="AA85" s="153">
        <f t="shared" si="4"/>
        <v>514.67491328563631</v>
      </c>
      <c r="AB85" s="153">
        <f t="shared" si="5"/>
        <v>1029.3498265712726</v>
      </c>
      <c r="AC85" s="95" t="s">
        <v>47</v>
      </c>
      <c r="AD85" s="94">
        <v>36232.628472222219</v>
      </c>
      <c r="AE85" s="94">
        <v>36232.850694444445</v>
      </c>
      <c r="AF85" s="94" t="s">
        <v>68</v>
      </c>
      <c r="AG85" s="95" t="s">
        <v>69</v>
      </c>
      <c r="AH85" s="95"/>
      <c r="AI85" s="95">
        <v>50</v>
      </c>
      <c r="AJ85" s="95"/>
      <c r="AK85" s="95"/>
      <c r="AL85" s="95"/>
      <c r="AM85" s="95"/>
      <c r="AN85" s="95"/>
      <c r="AO85" s="95">
        <v>31.25</v>
      </c>
      <c r="AP85" s="95"/>
      <c r="AQ85" s="95">
        <v>1962</v>
      </c>
      <c r="AR85" s="95"/>
      <c r="AS85" s="95">
        <v>2400</v>
      </c>
      <c r="AT85" s="95"/>
      <c r="AU85" s="95">
        <v>110</v>
      </c>
      <c r="AV85" s="95"/>
      <c r="AW85" s="95">
        <v>780</v>
      </c>
      <c r="AX85" s="95">
        <v>884901.5625</v>
      </c>
      <c r="AY85" s="95">
        <v>97.339171875000005</v>
      </c>
      <c r="AZ85" s="95">
        <v>690.22321875</v>
      </c>
      <c r="BA85" s="95">
        <v>787.56239062500003</v>
      </c>
      <c r="BB85" s="95" t="s">
        <v>512</v>
      </c>
      <c r="BC85" s="95" t="s">
        <v>558</v>
      </c>
      <c r="BD85" s="153">
        <v>6951503.5065000001</v>
      </c>
      <c r="BE85" s="153">
        <v>250.25412623399998</v>
      </c>
    </row>
    <row r="86" spans="1:57" x14ac:dyDescent="0.2">
      <c r="A86" s="137"/>
      <c r="B86" s="115"/>
      <c r="C86" s="97"/>
      <c r="D86" s="97"/>
      <c r="E86" s="97"/>
      <c r="F86" s="97"/>
      <c r="G86" s="139"/>
      <c r="H86" s="97"/>
      <c r="I86" s="95"/>
      <c r="J86" s="97"/>
      <c r="K86" s="97"/>
      <c r="L86" s="97"/>
      <c r="T86" s="95" t="s">
        <v>559</v>
      </c>
      <c r="U86" s="153">
        <v>20.301482438999997</v>
      </c>
      <c r="V86" s="153">
        <v>237.55118732399995</v>
      </c>
      <c r="W86" s="153">
        <v>257.85266976299999</v>
      </c>
      <c r="X86" s="153">
        <v>1064147.2229999998</v>
      </c>
      <c r="Y86" s="95" t="s">
        <v>559</v>
      </c>
      <c r="Z86" s="95"/>
      <c r="AA86" s="153">
        <f t="shared" si="4"/>
        <v>935.19531507612021</v>
      </c>
      <c r="AB86" s="153">
        <f t="shared" si="5"/>
        <v>1015.1185159656947</v>
      </c>
      <c r="AC86" s="95" t="s">
        <v>47</v>
      </c>
      <c r="AD86" s="94">
        <v>36234.611111111109</v>
      </c>
      <c r="AE86" s="94">
        <v>36235.864583333336</v>
      </c>
      <c r="AF86" s="94" t="s">
        <v>70</v>
      </c>
      <c r="AG86" s="95" t="s">
        <v>71</v>
      </c>
      <c r="AH86" s="95"/>
      <c r="AI86" s="95">
        <v>50</v>
      </c>
      <c r="AJ86" s="95"/>
      <c r="AK86" s="95"/>
      <c r="AL86" s="95"/>
      <c r="AM86" s="95"/>
      <c r="AN86" s="95"/>
      <c r="AO86" s="95">
        <v>522.62</v>
      </c>
      <c r="AP86" s="95" t="s">
        <v>52</v>
      </c>
      <c r="AQ86" s="95">
        <v>600</v>
      </c>
      <c r="AR86" s="95"/>
      <c r="AS86" s="95">
        <v>870</v>
      </c>
      <c r="AT86" s="95"/>
      <c r="AU86" s="95">
        <v>46</v>
      </c>
      <c r="AV86" s="95"/>
      <c r="AW86" s="95">
        <v>350</v>
      </c>
      <c r="AX86" s="95">
        <v>14798952.147</v>
      </c>
      <c r="AY86" s="95">
        <v>680.75179876200002</v>
      </c>
      <c r="AZ86" s="95">
        <v>5179.63325145</v>
      </c>
      <c r="BA86" s="95">
        <v>5860.3850502120004</v>
      </c>
      <c r="BB86" s="95" t="s">
        <v>512</v>
      </c>
      <c r="BC86" s="95" t="s">
        <v>559</v>
      </c>
      <c r="BD86" s="153">
        <v>834780.7379999999</v>
      </c>
      <c r="BE86" s="153">
        <v>75.96504715799999</v>
      </c>
    </row>
    <row r="87" spans="1:57" x14ac:dyDescent="0.2">
      <c r="A87" s="137"/>
      <c r="B87" s="115"/>
      <c r="C87" s="97"/>
      <c r="D87" s="97"/>
      <c r="E87" s="97"/>
      <c r="F87" s="97"/>
      <c r="G87" s="139"/>
      <c r="H87" s="97"/>
      <c r="I87" s="95"/>
      <c r="J87" s="97"/>
      <c r="K87" s="97"/>
      <c r="L87" s="97"/>
      <c r="T87" s="95" t="s">
        <v>560</v>
      </c>
      <c r="U87" s="153">
        <v>38.748777539999992</v>
      </c>
      <c r="V87" s="153">
        <v>81.977280749999991</v>
      </c>
      <c r="W87" s="153">
        <v>120.72605828999998</v>
      </c>
      <c r="X87" s="153">
        <v>1766971.4399999997</v>
      </c>
      <c r="Y87" s="95" t="s">
        <v>560</v>
      </c>
      <c r="Z87" s="95"/>
      <c r="AA87" s="153">
        <f t="shared" si="4"/>
        <v>322.72947049309204</v>
      </c>
      <c r="AB87" s="153">
        <f t="shared" si="5"/>
        <v>475.27627789300459</v>
      </c>
      <c r="AC87" s="95" t="s">
        <v>47</v>
      </c>
      <c r="AD87" s="94">
        <v>36430.21875</v>
      </c>
      <c r="AE87" s="94">
        <v>36430.420138888891</v>
      </c>
      <c r="AF87" s="94" t="s">
        <v>72</v>
      </c>
      <c r="AG87" s="95" t="s">
        <v>73</v>
      </c>
      <c r="AH87" s="95"/>
      <c r="AI87" s="95">
        <v>50</v>
      </c>
      <c r="AJ87" s="95"/>
      <c r="AK87" s="95"/>
      <c r="AL87" s="95"/>
      <c r="AM87" s="95"/>
      <c r="AN87" s="95"/>
      <c r="AO87" s="95">
        <v>74.69</v>
      </c>
      <c r="AP87" s="95"/>
      <c r="AQ87" s="95">
        <v>15.9</v>
      </c>
      <c r="AR87" s="95"/>
      <c r="AS87" s="95">
        <v>32</v>
      </c>
      <c r="AT87" s="95" t="s">
        <v>52</v>
      </c>
      <c r="AU87" s="95">
        <v>18</v>
      </c>
      <c r="AV87" s="95" t="s">
        <v>52</v>
      </c>
      <c r="AW87" s="95">
        <v>18</v>
      </c>
      <c r="AX87" s="95">
        <v>2114985.5264999997</v>
      </c>
      <c r="AY87" s="95">
        <v>38.069739476999999</v>
      </c>
      <c r="AZ87" s="95">
        <v>38.069739476999999</v>
      </c>
      <c r="BA87" s="95">
        <v>76.139478953999998</v>
      </c>
      <c r="BB87" s="95" t="s">
        <v>512</v>
      </c>
      <c r="BC87" s="95" t="s">
        <v>560</v>
      </c>
      <c r="BD87" s="153">
        <v>1735822.9049999998</v>
      </c>
      <c r="BE87" s="153">
        <v>90.262791059999984</v>
      </c>
    </row>
    <row r="88" spans="1:57" x14ac:dyDescent="0.2">
      <c r="A88" s="137"/>
      <c r="B88" s="115"/>
      <c r="C88" s="97"/>
      <c r="D88" s="97"/>
      <c r="E88" s="97"/>
      <c r="F88" s="97"/>
      <c r="G88" s="139"/>
      <c r="H88" s="97"/>
      <c r="I88" s="95"/>
      <c r="J88" s="97"/>
      <c r="K88" s="97"/>
      <c r="L88" s="97"/>
      <c r="T88" s="95" t="s">
        <v>561</v>
      </c>
      <c r="U88" s="153">
        <v>1016.2917464999999</v>
      </c>
      <c r="V88" s="153">
        <v>14900.326469999996</v>
      </c>
      <c r="W88" s="153">
        <v>15916.618216499995</v>
      </c>
      <c r="X88" s="153">
        <v>9712679.5499999989</v>
      </c>
      <c r="Y88" s="95" t="s">
        <v>561</v>
      </c>
      <c r="Z88" s="95"/>
      <c r="AA88" s="153">
        <f t="shared" si="4"/>
        <v>58659.843652319505</v>
      </c>
      <c r="AB88" s="153">
        <f t="shared" si="5"/>
        <v>62660.797260608648</v>
      </c>
      <c r="AC88" s="95" t="s">
        <v>47</v>
      </c>
      <c r="AD88" s="94">
        <v>36528.65625</v>
      </c>
      <c r="AE88" s="94">
        <v>36529.465277777781</v>
      </c>
      <c r="AF88" s="94" t="s">
        <v>74</v>
      </c>
      <c r="AG88" s="95" t="s">
        <v>75</v>
      </c>
      <c r="AH88" s="95"/>
      <c r="AI88" s="95">
        <v>50</v>
      </c>
      <c r="AJ88" s="95"/>
      <c r="AK88" s="95"/>
      <c r="AL88" s="95"/>
      <c r="AM88" s="95"/>
      <c r="AN88" s="95"/>
      <c r="AO88" s="95">
        <v>41.07</v>
      </c>
      <c r="AP88" s="95"/>
      <c r="AQ88" s="95">
        <v>3920</v>
      </c>
      <c r="AR88" s="95"/>
      <c r="AS88" s="95">
        <v>4200</v>
      </c>
      <c r="AT88" s="95"/>
      <c r="AU88" s="95">
        <v>77</v>
      </c>
      <c r="AV88" s="95"/>
      <c r="AW88" s="95">
        <v>3000</v>
      </c>
      <c r="AX88" s="95">
        <v>1162973.0294999999</v>
      </c>
      <c r="AY88" s="95">
        <v>89.548923271499987</v>
      </c>
      <c r="AZ88" s="95">
        <v>3488.9190884999998</v>
      </c>
      <c r="BA88" s="95">
        <v>3578.4680117714997</v>
      </c>
      <c r="BB88" s="95" t="s">
        <v>512</v>
      </c>
      <c r="BC88" s="95" t="s">
        <v>561</v>
      </c>
      <c r="BD88" s="153">
        <v>9146342.5499999989</v>
      </c>
      <c r="BE88" s="153">
        <v>13810.977250499996</v>
      </c>
    </row>
    <row r="89" spans="1:57" x14ac:dyDescent="0.2">
      <c r="A89" s="114"/>
      <c r="B89" s="97"/>
      <c r="C89" s="97"/>
      <c r="D89" s="97"/>
      <c r="E89" s="97"/>
      <c r="F89" s="97"/>
      <c r="G89" s="139"/>
      <c r="H89" s="97"/>
      <c r="I89" s="95"/>
      <c r="J89" s="105"/>
      <c r="K89" s="105"/>
      <c r="L89" s="97"/>
      <c r="T89" s="95" t="s">
        <v>562</v>
      </c>
      <c r="U89" s="153">
        <v>48.345358004999987</v>
      </c>
      <c r="V89" s="153">
        <v>636.93090704999997</v>
      </c>
      <c r="W89" s="153">
        <v>685.27626505499995</v>
      </c>
      <c r="X89" s="153">
        <v>2685853.2224999997</v>
      </c>
      <c r="Y89" s="95" t="s">
        <v>562</v>
      </c>
      <c r="Z89" s="95"/>
      <c r="AA89" s="153">
        <f t="shared" si="4"/>
        <v>2507.4797857689532</v>
      </c>
      <c r="AB89" s="153">
        <f t="shared" si="5"/>
        <v>2697.8065646887649</v>
      </c>
      <c r="AC89" s="95" t="s">
        <v>47</v>
      </c>
      <c r="AD89" s="94">
        <v>36544.666666666664</v>
      </c>
      <c r="AE89" s="94">
        <v>36544.993055555555</v>
      </c>
      <c r="AF89" s="94" t="s">
        <v>76</v>
      </c>
      <c r="AG89" s="95" t="s">
        <v>77</v>
      </c>
      <c r="AH89" s="95"/>
      <c r="AI89" s="95">
        <v>50</v>
      </c>
      <c r="AJ89" s="95"/>
      <c r="AK89" s="95"/>
      <c r="AL89" s="95"/>
      <c r="AM89" s="95"/>
      <c r="AN89" s="95"/>
      <c r="AO89" s="95">
        <v>10.41</v>
      </c>
      <c r="AP89" s="95"/>
      <c r="AQ89" s="95">
        <v>572</v>
      </c>
      <c r="AR89" s="95"/>
      <c r="AS89" s="95">
        <v>880</v>
      </c>
      <c r="AT89" s="95" t="s">
        <v>52</v>
      </c>
      <c r="AU89" s="95">
        <v>18</v>
      </c>
      <c r="AV89" s="95"/>
      <c r="AW89" s="95">
        <v>480</v>
      </c>
      <c r="AX89" s="95">
        <v>294778.40850000002</v>
      </c>
      <c r="AY89" s="95">
        <v>5.3060113529999997</v>
      </c>
      <c r="AZ89" s="95">
        <v>141.49363608000002</v>
      </c>
      <c r="BA89" s="95">
        <v>146.79964743300002</v>
      </c>
      <c r="BB89" s="95" t="s">
        <v>512</v>
      </c>
      <c r="BC89" s="95" t="s">
        <v>562</v>
      </c>
      <c r="BD89" s="153">
        <v>2657536.3724999996</v>
      </c>
      <c r="BE89" s="153">
        <v>526.19220175499993</v>
      </c>
    </row>
    <row r="90" spans="1:57" x14ac:dyDescent="0.2">
      <c r="A90" s="97"/>
      <c r="B90" s="97"/>
      <c r="C90" s="97"/>
      <c r="D90" s="97"/>
      <c r="E90" s="97"/>
      <c r="F90" s="97"/>
      <c r="G90" s="139"/>
      <c r="H90" s="97"/>
      <c r="I90" s="95"/>
      <c r="J90" s="97"/>
      <c r="K90" s="97"/>
      <c r="L90" s="97"/>
      <c r="T90" s="95" t="s">
        <v>563</v>
      </c>
      <c r="U90" s="153">
        <v>1008.84441495</v>
      </c>
      <c r="V90" s="153">
        <v>7330.3829594999997</v>
      </c>
      <c r="W90" s="153">
        <v>8339.2273744499998</v>
      </c>
      <c r="X90" s="153">
        <v>4700597.1000000006</v>
      </c>
      <c r="Y90" s="95" t="s">
        <v>563</v>
      </c>
      <c r="Z90" s="95"/>
      <c r="AA90" s="153">
        <f t="shared" si="4"/>
        <v>28858.368921086952</v>
      </c>
      <c r="AB90" s="153">
        <f t="shared" si="5"/>
        <v>32830.003755372752</v>
      </c>
      <c r="AC90" s="95" t="s">
        <v>47</v>
      </c>
      <c r="AD90" s="94">
        <v>36569.267361111109</v>
      </c>
      <c r="AE90" s="94">
        <v>36569.881944444445</v>
      </c>
      <c r="AF90" s="94" t="s">
        <v>78</v>
      </c>
      <c r="AG90" s="95" t="s">
        <v>79</v>
      </c>
      <c r="AH90" s="95"/>
      <c r="AI90" s="95">
        <v>50</v>
      </c>
      <c r="AJ90" s="95"/>
      <c r="AK90" s="95"/>
      <c r="AL90" s="95"/>
      <c r="AM90" s="95"/>
      <c r="AN90" s="95"/>
      <c r="AO90" s="95">
        <v>45.98</v>
      </c>
      <c r="AP90" s="95"/>
      <c r="AQ90" s="95">
        <v>3990</v>
      </c>
      <c r="AR90" s="95"/>
      <c r="AS90" s="95">
        <v>8800</v>
      </c>
      <c r="AT90" s="95"/>
      <c r="AU90" s="95">
        <v>590</v>
      </c>
      <c r="AV90" s="95"/>
      <c r="AW90" s="95">
        <v>4200</v>
      </c>
      <c r="AX90" s="95">
        <v>1302008.7629999998</v>
      </c>
      <c r="AY90" s="95">
        <v>768.18517016999988</v>
      </c>
      <c r="AZ90" s="95">
        <v>5468.436804599999</v>
      </c>
      <c r="BA90" s="95">
        <v>6236.6219747699988</v>
      </c>
      <c r="BB90" s="95" t="s">
        <v>512</v>
      </c>
      <c r="BC90" s="95" t="s">
        <v>563</v>
      </c>
      <c r="BD90" s="153">
        <v>4567507.9050000003</v>
      </c>
      <c r="BE90" s="153">
        <v>7856.1135966000002</v>
      </c>
    </row>
    <row r="91" spans="1:57" x14ac:dyDescent="0.2">
      <c r="A91" s="97"/>
      <c r="B91" s="97"/>
      <c r="C91" s="97"/>
      <c r="D91" s="97"/>
      <c r="E91" s="97"/>
      <c r="F91" s="97"/>
      <c r="G91" s="139"/>
      <c r="H91" s="97"/>
      <c r="I91" s="95"/>
      <c r="J91" s="97"/>
      <c r="K91" s="97"/>
      <c r="L91" s="97"/>
      <c r="T91" s="95" t="s">
        <v>564</v>
      </c>
      <c r="U91" s="153">
        <v>165.72493096199997</v>
      </c>
      <c r="V91" s="153">
        <v>165.72493096199997</v>
      </c>
      <c r="W91" s="153">
        <v>331.44986192399995</v>
      </c>
      <c r="X91" s="153">
        <v>9206940.6089999992</v>
      </c>
      <c r="Y91" s="95" t="s">
        <v>564</v>
      </c>
      <c r="Z91" s="95" t="s">
        <v>589</v>
      </c>
      <c r="AA91" s="153">
        <f t="shared" si="4"/>
        <v>652.42855981009689</v>
      </c>
      <c r="AB91" s="153">
        <f t="shared" si="5"/>
        <v>1304.8571196201938</v>
      </c>
      <c r="AC91" s="95" t="s">
        <v>47</v>
      </c>
      <c r="AD91" s="94">
        <v>36578.475694444445</v>
      </c>
      <c r="AE91" s="94">
        <v>36580.583333333336</v>
      </c>
      <c r="AF91" s="94" t="s">
        <v>80</v>
      </c>
      <c r="AG91" s="95" t="s">
        <v>81</v>
      </c>
      <c r="AH91" s="95"/>
      <c r="AI91" s="95">
        <v>50</v>
      </c>
      <c r="AJ91" s="95"/>
      <c r="AK91" s="95"/>
      <c r="AL91" s="95"/>
      <c r="AM91" s="95"/>
      <c r="AN91" s="95"/>
      <c r="AO91" s="95">
        <v>2654</v>
      </c>
      <c r="AP91" s="95"/>
      <c r="AQ91" s="95">
        <v>578</v>
      </c>
      <c r="AR91" s="95"/>
      <c r="AS91" s="95">
        <v>660</v>
      </c>
      <c r="AT91" s="95"/>
      <c r="AU91" s="95">
        <v>39</v>
      </c>
      <c r="AV91" s="95"/>
      <c r="AW91" s="95">
        <v>340</v>
      </c>
      <c r="AX91" s="95">
        <v>75152919.899999991</v>
      </c>
      <c r="AY91" s="95">
        <v>2930.9638760999997</v>
      </c>
      <c r="AZ91" s="95">
        <v>25551.992765999996</v>
      </c>
      <c r="BA91" s="95">
        <v>28482.956642099994</v>
      </c>
      <c r="BB91" s="95" t="s">
        <v>512</v>
      </c>
      <c r="BC91" s="95" t="s">
        <v>564</v>
      </c>
      <c r="BD91" s="95">
        <v>8628144.1949999984</v>
      </c>
      <c r="BE91" s="153">
        <v>310.61319101999993</v>
      </c>
    </row>
    <row r="92" spans="1:57" x14ac:dyDescent="0.2">
      <c r="A92" s="97"/>
      <c r="B92" s="97"/>
      <c r="C92" s="97"/>
      <c r="D92" s="97"/>
      <c r="E92" s="97"/>
      <c r="F92" s="97"/>
      <c r="G92" s="139"/>
      <c r="H92" s="97"/>
      <c r="I92" s="95"/>
      <c r="J92" s="97"/>
      <c r="K92" s="97"/>
      <c r="L92" s="97"/>
      <c r="T92" s="154" t="s">
        <v>593</v>
      </c>
      <c r="U92" s="155">
        <v>6.6261428999999987</v>
      </c>
      <c r="V92" s="155">
        <v>6.6261428999999987</v>
      </c>
      <c r="W92" s="155">
        <v>13.252285799999997</v>
      </c>
      <c r="X92" s="155">
        <v>368119.04999999993</v>
      </c>
      <c r="Y92" s="154" t="s">
        <v>593</v>
      </c>
      <c r="Z92" s="154" t="s">
        <v>594</v>
      </c>
      <c r="AA92" s="153">
        <f t="shared" si="4"/>
        <v>26.085905387006395</v>
      </c>
      <c r="AB92" s="153">
        <f t="shared" si="5"/>
        <v>52.171810774012791</v>
      </c>
      <c r="AC92" s="95" t="s">
        <v>47</v>
      </c>
      <c r="AD92" s="94">
        <v>36580.809027777781</v>
      </c>
      <c r="AE92" s="94">
        <v>36583.583333333336</v>
      </c>
      <c r="AF92" s="94" t="s">
        <v>82</v>
      </c>
      <c r="AG92" s="95" t="s">
        <v>83</v>
      </c>
      <c r="AH92" s="95"/>
      <c r="AI92" s="95">
        <v>50</v>
      </c>
      <c r="AJ92" s="95"/>
      <c r="AK92" s="95"/>
      <c r="AL92" s="95"/>
      <c r="AM92" s="95"/>
      <c r="AN92" s="95"/>
      <c r="AO92" s="95">
        <v>864.75</v>
      </c>
      <c r="AP92" s="95"/>
      <c r="AQ92" s="95">
        <v>257</v>
      </c>
      <c r="AR92" s="95"/>
      <c r="AS92" s="95">
        <v>430</v>
      </c>
      <c r="AT92" s="95"/>
      <c r="AU92" s="95">
        <v>25</v>
      </c>
      <c r="AV92" s="95"/>
      <c r="AW92" s="95">
        <v>170</v>
      </c>
      <c r="AX92" s="95">
        <v>24486996.037499998</v>
      </c>
      <c r="AY92" s="95">
        <v>612.17490093749996</v>
      </c>
      <c r="AZ92" s="95">
        <v>4162.7893263749993</v>
      </c>
      <c r="BA92" s="95">
        <v>4774.9642273124991</v>
      </c>
      <c r="BB92" s="95" t="s">
        <v>512</v>
      </c>
    </row>
    <row r="93" spans="1:57" x14ac:dyDescent="0.2">
      <c r="A93" s="137"/>
      <c r="B93" s="115"/>
      <c r="C93" s="97"/>
      <c r="D93" s="97"/>
      <c r="E93" s="97"/>
      <c r="F93" s="97"/>
      <c r="G93" s="139"/>
      <c r="H93" s="97"/>
      <c r="I93" s="95"/>
      <c r="J93" s="97"/>
      <c r="K93" s="97"/>
      <c r="L93" s="97"/>
      <c r="T93" s="154" t="s">
        <v>595</v>
      </c>
      <c r="U93" s="155">
        <v>2.9562791399999999</v>
      </c>
      <c r="V93" s="155">
        <v>2.9562791399999999</v>
      </c>
      <c r="W93" s="155">
        <v>5.9125582799999998</v>
      </c>
      <c r="X93" s="155">
        <v>164237.73000000001</v>
      </c>
      <c r="Y93" s="154" t="s">
        <v>595</v>
      </c>
      <c r="Z93" s="154" t="s">
        <v>594</v>
      </c>
      <c r="AA93" s="153">
        <f t="shared" si="4"/>
        <v>11.63832701881824</v>
      </c>
      <c r="AB93" s="153">
        <f t="shared" si="5"/>
        <v>23.276654037636479</v>
      </c>
      <c r="AC93" s="95" t="s">
        <v>47</v>
      </c>
      <c r="AD93" s="94">
        <v>36623.524305555555</v>
      </c>
      <c r="AE93" s="94">
        <v>36624.152777777781</v>
      </c>
      <c r="AF93" s="94" t="s">
        <v>84</v>
      </c>
      <c r="AG93" s="95" t="s">
        <v>85</v>
      </c>
      <c r="AH93" s="95"/>
      <c r="AI93" s="95">
        <v>50</v>
      </c>
      <c r="AJ93" s="95"/>
      <c r="AK93" s="95"/>
      <c r="AL93" s="95"/>
      <c r="AM93" s="95"/>
      <c r="AN93" s="95"/>
      <c r="AO93" s="95">
        <v>462.76</v>
      </c>
      <c r="AP93" s="95"/>
      <c r="AQ93" s="95">
        <v>1610</v>
      </c>
      <c r="AR93" s="95"/>
      <c r="AS93" s="95">
        <v>3100</v>
      </c>
      <c r="AT93" s="95"/>
      <c r="AU93" s="95">
        <v>220</v>
      </c>
      <c r="AV93" s="95"/>
      <c r="AW93" s="95">
        <v>1300</v>
      </c>
      <c r="AX93" s="95">
        <v>13103905.505999999</v>
      </c>
      <c r="AY93" s="95">
        <v>2882.8592113199998</v>
      </c>
      <c r="AZ93" s="95">
        <v>17035.077157799999</v>
      </c>
      <c r="BA93" s="95">
        <v>19917.936369119998</v>
      </c>
      <c r="BB93" s="95" t="s">
        <v>512</v>
      </c>
    </row>
    <row r="94" spans="1:57" x14ac:dyDescent="0.2">
      <c r="A94" s="137"/>
      <c r="B94" s="115"/>
      <c r="C94" s="97"/>
      <c r="D94" s="97"/>
      <c r="E94" s="97"/>
      <c r="F94" s="97"/>
      <c r="G94" s="139"/>
      <c r="H94" s="97"/>
      <c r="I94" s="95"/>
      <c r="J94" s="97"/>
      <c r="K94" s="97"/>
      <c r="L94" s="97"/>
      <c r="T94" s="154" t="s">
        <v>596</v>
      </c>
      <c r="U94" s="155">
        <v>8.2345399799999992</v>
      </c>
      <c r="V94" s="155">
        <v>535.24509869999997</v>
      </c>
      <c r="W94" s="155">
        <v>543.47963867999999</v>
      </c>
      <c r="X94" s="155">
        <v>411726.99899999995</v>
      </c>
      <c r="Y94" s="154" t="s">
        <v>596</v>
      </c>
      <c r="Z94" s="154" t="s">
        <v>597</v>
      </c>
      <c r="AA94" s="153">
        <f t="shared" si="4"/>
        <v>2107.1614684837391</v>
      </c>
      <c r="AB94" s="153">
        <f t="shared" si="5"/>
        <v>2139.579337229643</v>
      </c>
      <c r="AC94" s="95" t="s">
        <v>47</v>
      </c>
      <c r="AD94" s="94">
        <v>36791.520833333336</v>
      </c>
      <c r="AE94" s="94">
        <v>36791.90625</v>
      </c>
      <c r="AF94" s="94" t="s">
        <v>86</v>
      </c>
      <c r="AG94" s="95" t="s">
        <v>87</v>
      </c>
      <c r="AH94" s="95"/>
      <c r="AI94" s="95">
        <v>50</v>
      </c>
      <c r="AJ94" s="95"/>
      <c r="AK94" s="95"/>
      <c r="AL94" s="95"/>
      <c r="AM94" s="95"/>
      <c r="AN94" s="95"/>
      <c r="AO94" s="95">
        <v>1068.04</v>
      </c>
      <c r="AP94" s="95"/>
      <c r="AQ94" s="95"/>
      <c r="AR94" s="95"/>
      <c r="AS94" s="95">
        <v>17</v>
      </c>
      <c r="AT94" s="95" t="s">
        <v>52</v>
      </c>
      <c r="AU94" s="95">
        <v>18</v>
      </c>
      <c r="AV94" s="95" t="s">
        <v>52</v>
      </c>
      <c r="AW94" s="95">
        <v>18</v>
      </c>
      <c r="AX94" s="95">
        <v>30243528.473999999</v>
      </c>
      <c r="AY94" s="95">
        <v>544.38351253199994</v>
      </c>
      <c r="AZ94" s="95">
        <v>544.38351253199994</v>
      </c>
      <c r="BA94" s="95">
        <v>1088.7670250639999</v>
      </c>
      <c r="BB94" s="95" t="s">
        <v>512</v>
      </c>
    </row>
    <row r="95" spans="1:57" x14ac:dyDescent="0.2">
      <c r="A95" s="115"/>
      <c r="B95" s="115"/>
      <c r="C95" s="97"/>
      <c r="D95" s="97"/>
      <c r="E95" s="97"/>
      <c r="F95" s="97"/>
      <c r="G95" s="139"/>
      <c r="H95" s="97"/>
      <c r="I95" s="95"/>
      <c r="J95" s="97"/>
      <c r="K95" s="97"/>
      <c r="L95" s="97"/>
      <c r="T95" s="95" t="s">
        <v>565</v>
      </c>
      <c r="U95" s="153">
        <v>527.49194517000001</v>
      </c>
      <c r="V95" s="153">
        <v>527.49194517000001</v>
      </c>
      <c r="W95" s="153">
        <v>1054.98389034</v>
      </c>
      <c r="X95" s="153">
        <v>29305108.065000001</v>
      </c>
      <c r="AA95" s="153">
        <f t="shared" si="4"/>
        <v>2076.6387296163789</v>
      </c>
      <c r="AB95" s="153">
        <f t="shared" si="5"/>
        <v>4153.2774592327578</v>
      </c>
      <c r="AC95" s="95" t="s">
        <v>47</v>
      </c>
      <c r="AD95" s="94">
        <v>36871.305555555555</v>
      </c>
      <c r="AE95" s="94">
        <v>36871.899305555555</v>
      </c>
      <c r="AF95" s="94" t="s">
        <v>88</v>
      </c>
      <c r="AG95" s="95" t="s">
        <v>89</v>
      </c>
      <c r="AH95" s="95"/>
      <c r="AI95" s="95">
        <v>50</v>
      </c>
      <c r="AJ95" s="95"/>
      <c r="AK95" s="95"/>
      <c r="AL95" s="95"/>
      <c r="AM95" s="95"/>
      <c r="AN95" s="95"/>
      <c r="AO95" s="95">
        <v>20.92</v>
      </c>
      <c r="AP95" s="95"/>
      <c r="AQ95" s="95">
        <v>777</v>
      </c>
      <c r="AR95" s="95"/>
      <c r="AS95" s="95">
        <v>1920</v>
      </c>
      <c r="AT95" s="95"/>
      <c r="AU95" s="95">
        <v>59</v>
      </c>
      <c r="AV95" s="95"/>
      <c r="AW95" s="95">
        <v>1000</v>
      </c>
      <c r="AX95" s="95">
        <v>592388.50199999998</v>
      </c>
      <c r="AY95" s="95">
        <v>34.950921618000002</v>
      </c>
      <c r="AZ95" s="95">
        <v>592.38850200000002</v>
      </c>
      <c r="BA95" s="95">
        <v>627.33942361800007</v>
      </c>
      <c r="BB95" s="95" t="s">
        <v>512</v>
      </c>
    </row>
    <row r="96" spans="1:57" x14ac:dyDescent="0.2">
      <c r="A96" s="115"/>
      <c r="B96" s="115"/>
      <c r="C96" s="97"/>
      <c r="D96" s="97"/>
      <c r="E96" s="97"/>
      <c r="F96" s="97"/>
      <c r="G96" s="139"/>
      <c r="H96" s="97"/>
      <c r="I96" s="95"/>
      <c r="J96" s="97"/>
      <c r="K96" s="97"/>
      <c r="L96" s="97"/>
      <c r="T96" s="95" t="s">
        <v>566</v>
      </c>
      <c r="U96" s="153">
        <v>236.83363834499997</v>
      </c>
      <c r="V96" s="153">
        <v>236.83363834499997</v>
      </c>
      <c r="W96" s="153">
        <v>473.66727668999994</v>
      </c>
      <c r="X96" s="153">
        <v>13157424.352499999</v>
      </c>
      <c r="AA96" s="153">
        <f t="shared" si="4"/>
        <v>932.37045677480944</v>
      </c>
      <c r="AB96" s="153">
        <f t="shared" si="5"/>
        <v>1864.7409135496189</v>
      </c>
      <c r="AC96" s="95" t="s">
        <v>47</v>
      </c>
      <c r="AD96" s="94">
        <v>36876.263888888891</v>
      </c>
      <c r="AE96" s="94">
        <v>36876.454861111109</v>
      </c>
      <c r="AF96" s="94" t="s">
        <v>90</v>
      </c>
      <c r="AG96" s="95" t="s">
        <v>91</v>
      </c>
      <c r="AH96" s="95"/>
      <c r="AI96" s="95">
        <v>50</v>
      </c>
      <c r="AJ96" s="95"/>
      <c r="AK96" s="95"/>
      <c r="AL96" s="95"/>
      <c r="AM96" s="95"/>
      <c r="AN96" s="95"/>
      <c r="AO96" s="95">
        <v>16.66</v>
      </c>
      <c r="AP96" s="95"/>
      <c r="AQ96" s="95"/>
      <c r="AR96" s="95"/>
      <c r="AS96" s="95">
        <v>9980</v>
      </c>
      <c r="AT96" s="95"/>
      <c r="AU96" s="95">
        <v>300</v>
      </c>
      <c r="AV96" s="95"/>
      <c r="AW96" s="95">
        <v>6600</v>
      </c>
      <c r="AX96" s="95">
        <v>471758.72099999996</v>
      </c>
      <c r="AY96" s="95">
        <v>141.52761629999998</v>
      </c>
      <c r="AZ96" s="95">
        <v>3113.6075585999997</v>
      </c>
      <c r="BA96" s="95">
        <v>3255.1351748999996</v>
      </c>
      <c r="BB96" s="95" t="s">
        <v>512</v>
      </c>
    </row>
    <row r="97" spans="1:57" x14ac:dyDescent="0.2">
      <c r="A97" s="115"/>
      <c r="B97" s="115"/>
      <c r="C97" s="97"/>
      <c r="D97" s="97"/>
      <c r="E97" s="97"/>
      <c r="F97" s="97"/>
      <c r="G97" s="139"/>
      <c r="H97" s="97"/>
      <c r="I97" s="95"/>
      <c r="J97" s="97"/>
      <c r="K97" s="97"/>
      <c r="L97" s="97"/>
      <c r="AC97" s="95" t="s">
        <v>47</v>
      </c>
      <c r="AD97" s="94">
        <v>36905.277777777781</v>
      </c>
      <c r="AE97" s="94">
        <v>36905.690972222219</v>
      </c>
      <c r="AF97" s="94" t="s">
        <v>92</v>
      </c>
      <c r="AG97" s="95" t="s">
        <v>93</v>
      </c>
      <c r="AH97" s="95"/>
      <c r="AI97" s="95">
        <v>50</v>
      </c>
      <c r="AJ97" s="95"/>
      <c r="AK97" s="95"/>
      <c r="AL97" s="95"/>
      <c r="AM97" s="95"/>
      <c r="AN97" s="95"/>
      <c r="AO97" s="95">
        <v>121.49</v>
      </c>
      <c r="AP97" s="95" t="s">
        <v>67</v>
      </c>
      <c r="AQ97" s="95">
        <v>1081.5</v>
      </c>
      <c r="AR97" s="95"/>
      <c r="AS97" s="95">
        <v>3064</v>
      </c>
      <c r="AT97" s="95"/>
      <c r="AU97" s="95">
        <v>190</v>
      </c>
      <c r="AV97" s="95"/>
      <c r="AW97" s="95">
        <v>1600</v>
      </c>
      <c r="AX97" s="95">
        <v>3440214.1064999998</v>
      </c>
      <c r="AY97" s="95">
        <v>653.64068023499988</v>
      </c>
      <c r="AZ97" s="95">
        <v>5504.3425703999992</v>
      </c>
      <c r="BA97" s="95">
        <v>6157.9832506349994</v>
      </c>
      <c r="BB97" s="95" t="s">
        <v>512</v>
      </c>
    </row>
    <row r="98" spans="1:57" x14ac:dyDescent="0.2">
      <c r="A98" s="115"/>
      <c r="B98" s="115"/>
      <c r="C98" s="97"/>
      <c r="D98" s="97"/>
      <c r="E98" s="97"/>
      <c r="F98" s="97"/>
      <c r="G98" s="139"/>
      <c r="H98" s="97"/>
      <c r="I98" s="95"/>
      <c r="J98" s="97"/>
      <c r="K98" s="97"/>
      <c r="L98" s="97"/>
      <c r="AC98" s="95" t="s">
        <v>47</v>
      </c>
      <c r="AD98" s="94">
        <v>36920.274305555555</v>
      </c>
      <c r="AE98" s="94">
        <v>36920.572916666664</v>
      </c>
      <c r="AF98" s="94" t="s">
        <v>94</v>
      </c>
      <c r="AG98" s="95" t="s">
        <v>95</v>
      </c>
      <c r="AH98" s="95"/>
      <c r="AI98" s="95">
        <v>50</v>
      </c>
      <c r="AJ98" s="95"/>
      <c r="AK98" s="95"/>
      <c r="AL98" s="95"/>
      <c r="AM98" s="95"/>
      <c r="AN98" s="95"/>
      <c r="AO98" s="95">
        <v>27.86</v>
      </c>
      <c r="AP98" s="95" t="s">
        <v>67</v>
      </c>
      <c r="AQ98" s="95">
        <v>1050</v>
      </c>
      <c r="AR98" s="95"/>
      <c r="AS98" s="95">
        <v>10000</v>
      </c>
      <c r="AT98" s="95"/>
      <c r="AU98" s="95">
        <v>280</v>
      </c>
      <c r="AV98" s="95"/>
      <c r="AW98" s="95">
        <v>4400</v>
      </c>
      <c r="AX98" s="95">
        <v>788907.44099999999</v>
      </c>
      <c r="AY98" s="95">
        <v>220.89408347999998</v>
      </c>
      <c r="AZ98" s="95">
        <v>3471.1927404000003</v>
      </c>
      <c r="BA98" s="95">
        <v>3692.0868238800003</v>
      </c>
      <c r="BB98" s="95" t="s">
        <v>512</v>
      </c>
    </row>
    <row r="99" spans="1:57" x14ac:dyDescent="0.2">
      <c r="A99" s="124" t="s">
        <v>440</v>
      </c>
      <c r="B99" s="97">
        <v>1</v>
      </c>
      <c r="C99" s="97">
        <v>389.8048</v>
      </c>
      <c r="D99" s="97">
        <v>389.8048</v>
      </c>
      <c r="E99" s="97"/>
      <c r="F99" s="97"/>
      <c r="G99" s="139"/>
      <c r="H99" s="97"/>
      <c r="I99" s="95"/>
      <c r="J99" s="105">
        <v>39532.989583333336</v>
      </c>
      <c r="K99" s="105">
        <v>39533.732638888891</v>
      </c>
      <c r="L99" s="143" t="s">
        <v>440</v>
      </c>
      <c r="M99" s="146">
        <v>389.8048</v>
      </c>
      <c r="N99" s="143"/>
      <c r="O99" s="145"/>
      <c r="P99" s="149">
        <f>M99+O99</f>
        <v>389.8048</v>
      </c>
      <c r="Q99" s="149">
        <f>P99*3.7854*1.04</f>
        <v>1534.5897735168001</v>
      </c>
      <c r="R99" s="95"/>
      <c r="S99" s="95"/>
      <c r="U99" s="155"/>
      <c r="V99" s="155"/>
      <c r="W99" s="155"/>
      <c r="X99" s="155"/>
      <c r="Y99" s="95"/>
      <c r="Z99" s="95"/>
      <c r="AA99" s="95"/>
      <c r="AB99" s="95"/>
      <c r="AC99" s="154" t="s">
        <v>47</v>
      </c>
      <c r="AD99" s="94">
        <v>39532.989583333336</v>
      </c>
      <c r="AE99" s="109">
        <v>39533.732638888891</v>
      </c>
      <c r="AF99" s="109" t="s">
        <v>174</v>
      </c>
      <c r="AG99" s="154" t="s">
        <v>175</v>
      </c>
      <c r="AI99" s="154">
        <v>50</v>
      </c>
      <c r="AO99" s="154">
        <v>1034.9000000000001</v>
      </c>
      <c r="AS99" s="154">
        <v>156</v>
      </c>
      <c r="AT99" s="154" t="s">
        <v>52</v>
      </c>
      <c r="AU99" s="154">
        <v>18</v>
      </c>
      <c r="AV99" s="154" t="s">
        <v>52</v>
      </c>
      <c r="AW99" s="154">
        <v>18</v>
      </c>
      <c r="AX99" s="154">
        <v>29305108.065000001</v>
      </c>
      <c r="AY99" s="154">
        <v>527.49194517000001</v>
      </c>
      <c r="AZ99" s="154">
        <v>527.49194517000001</v>
      </c>
      <c r="BA99" s="154">
        <v>1054.98389034</v>
      </c>
      <c r="BB99" s="154" t="s">
        <v>512</v>
      </c>
      <c r="BC99" s="154" t="s">
        <v>565</v>
      </c>
      <c r="BD99" s="155">
        <v>29305108.065000001</v>
      </c>
      <c r="BE99" s="155">
        <v>1054.98389034</v>
      </c>
    </row>
    <row r="100" spans="1:57" x14ac:dyDescent="0.2">
      <c r="A100" s="124" t="s">
        <v>441</v>
      </c>
      <c r="B100" s="97">
        <v>0.05</v>
      </c>
      <c r="C100" s="97">
        <v>260.09845999999999</v>
      </c>
      <c r="D100" s="97">
        <v>260.09845999999999</v>
      </c>
      <c r="E100" s="97"/>
      <c r="F100" s="97"/>
      <c r="G100" s="139"/>
      <c r="H100" s="97"/>
      <c r="I100" s="95"/>
      <c r="J100" s="105">
        <v>39533.829861111109</v>
      </c>
      <c r="K100" s="105">
        <v>39534.232638888891</v>
      </c>
      <c r="L100" s="143" t="s">
        <v>441</v>
      </c>
      <c r="M100" s="146">
        <v>260.09845999999999</v>
      </c>
      <c r="N100" s="143"/>
      <c r="O100" s="145"/>
      <c r="P100" s="149">
        <f>M100+O100</f>
        <v>260.09845999999999</v>
      </c>
      <c r="Q100" s="149">
        <f>P100*3.7854*1.04</f>
        <v>1023.95977890336</v>
      </c>
      <c r="R100" s="95"/>
      <c r="S100" s="95"/>
      <c r="U100" s="155"/>
      <c r="V100" s="155"/>
      <c r="W100" s="155"/>
      <c r="X100" s="155"/>
      <c r="Y100" s="95"/>
      <c r="Z100" s="95"/>
      <c r="AA100" s="95"/>
      <c r="AB100" s="95"/>
      <c r="AC100" s="154" t="s">
        <v>47</v>
      </c>
      <c r="AD100" s="94">
        <v>39533.829861111109</v>
      </c>
      <c r="AE100" s="109">
        <v>39534.232638888891</v>
      </c>
      <c r="AF100" s="109" t="s">
        <v>176</v>
      </c>
      <c r="AG100" s="154" t="s">
        <v>177</v>
      </c>
      <c r="AI100" s="154">
        <v>50</v>
      </c>
      <c r="AO100" s="154">
        <v>464.65</v>
      </c>
      <c r="AS100" s="154">
        <v>137</v>
      </c>
      <c r="AT100" s="154" t="s">
        <v>52</v>
      </c>
      <c r="AU100" s="154">
        <v>18</v>
      </c>
      <c r="AV100" s="154" t="s">
        <v>52</v>
      </c>
      <c r="AW100" s="154">
        <v>18</v>
      </c>
      <c r="AX100" s="154">
        <v>13157424.352499999</v>
      </c>
      <c r="AY100" s="154">
        <v>236.83363834499997</v>
      </c>
      <c r="AZ100" s="154">
        <v>236.83363834499997</v>
      </c>
      <c r="BA100" s="154">
        <v>473.66727668999994</v>
      </c>
      <c r="BB100" s="154" t="s">
        <v>512</v>
      </c>
      <c r="BC100" s="154" t="s">
        <v>566</v>
      </c>
      <c r="BD100" s="155">
        <v>13157424.352499999</v>
      </c>
      <c r="BE100" s="155">
        <v>473.66727668999994</v>
      </c>
    </row>
    <row r="101" spans="1:57" x14ac:dyDescent="0.2">
      <c r="A101" s="115"/>
      <c r="B101" s="115"/>
      <c r="C101" s="97"/>
      <c r="D101" s="97"/>
      <c r="E101" s="97"/>
      <c r="F101" s="97"/>
      <c r="G101" s="139"/>
      <c r="H101" s="97"/>
      <c r="I101" s="95"/>
      <c r="J101" s="97"/>
      <c r="K101" s="97"/>
      <c r="L101" s="97"/>
      <c r="AC101" s="95" t="s">
        <v>47</v>
      </c>
      <c r="AD101" s="94">
        <v>36946.260416666664</v>
      </c>
      <c r="AE101" s="94">
        <v>36946.527777777781</v>
      </c>
      <c r="AF101" s="94" t="s">
        <v>96</v>
      </c>
      <c r="AG101" s="95" t="s">
        <v>97</v>
      </c>
      <c r="AH101" s="95"/>
      <c r="AI101" s="95">
        <v>50</v>
      </c>
      <c r="AJ101" s="95"/>
      <c r="AK101" s="95"/>
      <c r="AL101" s="95"/>
      <c r="AM101" s="95"/>
      <c r="AN101" s="95"/>
      <c r="AO101" s="95">
        <v>158.16999999999999</v>
      </c>
      <c r="AP101" s="95" t="s">
        <v>67</v>
      </c>
      <c r="AQ101" s="95">
        <v>208</v>
      </c>
      <c r="AR101" s="95"/>
      <c r="AS101" s="95">
        <v>5000</v>
      </c>
      <c r="AT101" s="95"/>
      <c r="AU101" s="95">
        <v>190</v>
      </c>
      <c r="AV101" s="95"/>
      <c r="AW101" s="95">
        <v>2100</v>
      </c>
      <c r="AX101" s="95">
        <v>4478876.1645</v>
      </c>
      <c r="AY101" s="95">
        <v>850.98647125499997</v>
      </c>
      <c r="AZ101" s="95">
        <v>9405.6399454500006</v>
      </c>
      <c r="BA101" s="95">
        <v>10256.626416705001</v>
      </c>
      <c r="BB101" s="95" t="s">
        <v>512</v>
      </c>
    </row>
    <row r="102" spans="1:57" x14ac:dyDescent="0.2">
      <c r="A102" s="115"/>
      <c r="B102" s="115"/>
      <c r="C102" s="97"/>
      <c r="D102" s="97"/>
      <c r="E102" s="97"/>
      <c r="F102" s="97"/>
      <c r="G102" s="139"/>
      <c r="H102" s="97"/>
      <c r="I102" s="95"/>
      <c r="J102" s="97"/>
      <c r="K102" s="97"/>
      <c r="L102" s="97"/>
      <c r="AC102" s="95" t="s">
        <v>47</v>
      </c>
      <c r="AD102" s="94">
        <v>36970.409722222219</v>
      </c>
      <c r="AE102" s="94">
        <v>36975.104166666664</v>
      </c>
      <c r="AF102" s="94" t="s">
        <v>98</v>
      </c>
      <c r="AG102" s="95" t="s">
        <v>99</v>
      </c>
      <c r="AH102" s="95"/>
      <c r="AI102" s="95">
        <v>50</v>
      </c>
      <c r="AJ102" s="95"/>
      <c r="AK102" s="95"/>
      <c r="AL102" s="95"/>
      <c r="AM102" s="95"/>
      <c r="AN102" s="95"/>
      <c r="AO102" s="95">
        <v>446.6</v>
      </c>
      <c r="AP102" s="95"/>
      <c r="AQ102" s="95">
        <v>229.8</v>
      </c>
      <c r="AR102" s="95"/>
      <c r="AS102" s="95">
        <v>380</v>
      </c>
      <c r="AT102" s="95" t="s">
        <v>52</v>
      </c>
      <c r="AU102" s="95">
        <v>18</v>
      </c>
      <c r="AV102" s="95"/>
      <c r="AW102" s="95">
        <v>46</v>
      </c>
      <c r="AX102" s="95">
        <v>12646305.210000001</v>
      </c>
      <c r="AY102" s="95">
        <v>227.63349378000004</v>
      </c>
      <c r="AZ102" s="95">
        <v>581.7300396600001</v>
      </c>
      <c r="BA102" s="95">
        <v>809.36353344000008</v>
      </c>
      <c r="BB102" s="95" t="s">
        <v>512</v>
      </c>
    </row>
    <row r="103" spans="1:57" x14ac:dyDescent="0.2">
      <c r="A103" s="115"/>
      <c r="B103" s="115"/>
      <c r="C103" s="97"/>
      <c r="D103" s="97"/>
      <c r="E103" s="97"/>
      <c r="F103" s="97"/>
      <c r="G103" s="139"/>
      <c r="H103" s="97"/>
      <c r="I103" s="95"/>
      <c r="J103" s="97"/>
      <c r="K103" s="97"/>
      <c r="L103" s="97"/>
      <c r="AC103" s="95" t="s">
        <v>47</v>
      </c>
      <c r="AD103" s="94">
        <v>37188.032638888886</v>
      </c>
      <c r="AE103" s="94">
        <v>37188.097222222219</v>
      </c>
      <c r="AF103" s="94" t="s">
        <v>100</v>
      </c>
      <c r="AG103" s="95" t="s">
        <v>101</v>
      </c>
      <c r="AH103" s="95"/>
      <c r="AI103" s="95">
        <v>50</v>
      </c>
      <c r="AJ103" s="95"/>
      <c r="AK103" s="95"/>
      <c r="AL103" s="95"/>
      <c r="AM103" s="95"/>
      <c r="AN103" s="95"/>
      <c r="AO103" s="95">
        <v>245.49</v>
      </c>
      <c r="AP103" s="95"/>
      <c r="AQ103" s="95">
        <v>8.6</v>
      </c>
      <c r="AR103" s="95"/>
      <c r="AS103" s="95">
        <v>46</v>
      </c>
      <c r="AT103" s="95" t="s">
        <v>52</v>
      </c>
      <c r="AU103" s="95">
        <v>18</v>
      </c>
      <c r="AV103" s="95" t="s">
        <v>52</v>
      </c>
      <c r="AW103" s="95">
        <v>18</v>
      </c>
      <c r="AX103" s="95">
        <v>6951503.5065000001</v>
      </c>
      <c r="AY103" s="95">
        <v>125.12706311699999</v>
      </c>
      <c r="AZ103" s="95">
        <v>125.12706311699999</v>
      </c>
      <c r="BA103" s="95">
        <v>250.25412623399998</v>
      </c>
      <c r="BB103" s="95" t="s">
        <v>512</v>
      </c>
    </row>
    <row r="104" spans="1:57" x14ac:dyDescent="0.2">
      <c r="A104" s="97"/>
      <c r="B104" s="97"/>
      <c r="C104" s="97"/>
      <c r="D104" s="97"/>
      <c r="E104" s="97"/>
      <c r="F104" s="97"/>
      <c r="G104" s="139"/>
      <c r="H104" s="97"/>
      <c r="I104" s="95"/>
      <c r="J104" s="97"/>
      <c r="K104" s="97"/>
      <c r="L104" s="97"/>
      <c r="AC104" s="95" t="s">
        <v>47</v>
      </c>
      <c r="AD104" s="94">
        <v>37270.361111111109</v>
      </c>
      <c r="AE104" s="94">
        <v>37270.604166666664</v>
      </c>
      <c r="AF104" s="94" t="s">
        <v>102</v>
      </c>
      <c r="AG104" s="95" t="s">
        <v>103</v>
      </c>
      <c r="AH104" s="95"/>
      <c r="AI104" s="95">
        <v>50</v>
      </c>
      <c r="AJ104" s="95"/>
      <c r="AK104" s="95"/>
      <c r="AL104" s="95"/>
      <c r="AM104" s="95"/>
      <c r="AN104" s="95"/>
      <c r="AO104" s="95">
        <v>29.48</v>
      </c>
      <c r="AP104" s="95"/>
      <c r="AQ104" s="95">
        <v>137</v>
      </c>
      <c r="AR104" s="95"/>
      <c r="AS104" s="95">
        <v>263</v>
      </c>
      <c r="AT104" s="95" t="s">
        <v>52</v>
      </c>
      <c r="AU104" s="95">
        <v>18</v>
      </c>
      <c r="AV104" s="95"/>
      <c r="AW104" s="95">
        <v>73</v>
      </c>
      <c r="AX104" s="95">
        <v>834780.7379999999</v>
      </c>
      <c r="AY104" s="95">
        <v>15.026053283999998</v>
      </c>
      <c r="AZ104" s="95">
        <v>60.938993873999991</v>
      </c>
      <c r="BA104" s="95">
        <v>75.96504715799999</v>
      </c>
      <c r="BB104" s="95" t="s">
        <v>512</v>
      </c>
    </row>
    <row r="105" spans="1:57" x14ac:dyDescent="0.2">
      <c r="A105" s="115"/>
      <c r="B105" s="115"/>
      <c r="C105" s="97"/>
      <c r="D105" s="97"/>
      <c r="E105" s="97"/>
      <c r="F105" s="97"/>
      <c r="G105" s="139"/>
      <c r="H105" s="97"/>
      <c r="I105" s="95"/>
      <c r="J105" s="97"/>
      <c r="K105" s="97"/>
      <c r="L105" s="97"/>
      <c r="AC105" s="95" t="s">
        <v>47</v>
      </c>
      <c r="AD105" s="94">
        <v>37272.583333333336</v>
      </c>
      <c r="AE105" s="94">
        <v>37273.194444444445</v>
      </c>
      <c r="AF105" s="94" t="s">
        <v>104</v>
      </c>
      <c r="AG105" s="95" t="s">
        <v>105</v>
      </c>
      <c r="AH105" s="95"/>
      <c r="AI105" s="95">
        <v>50</v>
      </c>
      <c r="AJ105" s="95"/>
      <c r="AK105" s="95"/>
      <c r="AL105" s="95"/>
      <c r="AM105" s="95"/>
      <c r="AN105" s="95"/>
      <c r="AO105" s="95">
        <v>61.3</v>
      </c>
      <c r="AP105" s="95" t="s">
        <v>52</v>
      </c>
      <c r="AQ105" s="95">
        <v>120</v>
      </c>
      <c r="AR105" s="95"/>
      <c r="AS105" s="95">
        <v>175</v>
      </c>
      <c r="AT105" s="95"/>
      <c r="AU105" s="95">
        <v>22</v>
      </c>
      <c r="AV105" s="95"/>
      <c r="AW105" s="95">
        <v>30</v>
      </c>
      <c r="AX105" s="95">
        <v>1735822.9049999998</v>
      </c>
      <c r="AY105" s="95">
        <v>38.188103909999995</v>
      </c>
      <c r="AZ105" s="95">
        <v>52.074687149999988</v>
      </c>
      <c r="BA105" s="95">
        <v>90.262791059999984</v>
      </c>
      <c r="BB105" s="95" t="s">
        <v>512</v>
      </c>
    </row>
    <row r="106" spans="1:57" x14ac:dyDescent="0.2">
      <c r="A106" s="115"/>
      <c r="B106" s="115"/>
      <c r="C106" s="97"/>
      <c r="D106" s="97"/>
      <c r="E106" s="97"/>
      <c r="F106" s="97"/>
      <c r="G106" s="139"/>
      <c r="H106" s="97"/>
      <c r="I106" s="95"/>
      <c r="J106" s="97"/>
      <c r="K106" s="97"/>
      <c r="L106" s="97"/>
      <c r="AC106" s="95" t="s">
        <v>47</v>
      </c>
      <c r="AD106" s="94">
        <v>37287.229166666664</v>
      </c>
      <c r="AE106" s="94">
        <v>37288.534722222219</v>
      </c>
      <c r="AF106" s="94" t="s">
        <v>106</v>
      </c>
      <c r="AG106" s="95" t="s">
        <v>107</v>
      </c>
      <c r="AH106" s="95"/>
      <c r="AI106" s="95">
        <v>50</v>
      </c>
      <c r="AJ106" s="95"/>
      <c r="AK106" s="95"/>
      <c r="AL106" s="95"/>
      <c r="AM106" s="95"/>
      <c r="AN106" s="95"/>
      <c r="AO106" s="95">
        <v>323</v>
      </c>
      <c r="AP106" s="95"/>
      <c r="AQ106" s="95">
        <v>1690</v>
      </c>
      <c r="AR106" s="95"/>
      <c r="AS106" s="95">
        <v>3270</v>
      </c>
      <c r="AT106" s="95"/>
      <c r="AU106" s="95">
        <v>110</v>
      </c>
      <c r="AV106" s="95"/>
      <c r="AW106" s="95">
        <v>1400</v>
      </c>
      <c r="AX106" s="95">
        <v>9146342.5499999989</v>
      </c>
      <c r="AY106" s="95">
        <v>1006.0976804999999</v>
      </c>
      <c r="AZ106" s="95">
        <v>12804.879569999997</v>
      </c>
      <c r="BA106" s="95">
        <v>13810.977250499996</v>
      </c>
      <c r="BB106" s="95" t="s">
        <v>512</v>
      </c>
    </row>
    <row r="107" spans="1:57" x14ac:dyDescent="0.2">
      <c r="A107" s="115"/>
      <c r="B107" s="115"/>
      <c r="C107" s="97"/>
      <c r="D107" s="97"/>
      <c r="E107" s="97"/>
      <c r="F107" s="97"/>
      <c r="G107" s="139"/>
      <c r="H107" s="97"/>
      <c r="I107" s="95"/>
      <c r="J107" s="97"/>
      <c r="K107" s="97"/>
      <c r="L107" s="97"/>
      <c r="AC107" s="95" t="s">
        <v>47</v>
      </c>
      <c r="AD107" s="94">
        <v>37308.222222222219</v>
      </c>
      <c r="AE107" s="94">
        <v>37308.534722222219</v>
      </c>
      <c r="AF107" s="94" t="s">
        <v>108</v>
      </c>
      <c r="AG107" s="95" t="s">
        <v>109</v>
      </c>
      <c r="AH107" s="95"/>
      <c r="AI107" s="95">
        <v>50</v>
      </c>
      <c r="AJ107" s="95"/>
      <c r="AK107" s="95"/>
      <c r="AL107" s="95"/>
      <c r="AM107" s="95"/>
      <c r="AN107" s="95"/>
      <c r="AO107" s="95">
        <v>93.85</v>
      </c>
      <c r="AP107" s="95"/>
      <c r="AQ107" s="95">
        <v>202</v>
      </c>
      <c r="AR107" s="95"/>
      <c r="AS107" s="95">
        <v>313</v>
      </c>
      <c r="AT107" s="95" t="s">
        <v>52</v>
      </c>
      <c r="AU107" s="95">
        <v>18</v>
      </c>
      <c r="AV107" s="95"/>
      <c r="AW107" s="95">
        <v>180</v>
      </c>
      <c r="AX107" s="95">
        <v>2657536.3724999996</v>
      </c>
      <c r="AY107" s="95">
        <v>47.835654704999989</v>
      </c>
      <c r="AZ107" s="95">
        <v>478.35654704999996</v>
      </c>
      <c r="BA107" s="95">
        <v>526.19220175499993</v>
      </c>
      <c r="BB107" s="95" t="s">
        <v>512</v>
      </c>
    </row>
    <row r="108" spans="1:57" x14ac:dyDescent="0.2">
      <c r="A108" s="115"/>
      <c r="B108" s="115"/>
      <c r="C108" s="97"/>
      <c r="D108" s="97"/>
      <c r="E108" s="97"/>
      <c r="F108" s="97"/>
      <c r="G108" s="139"/>
      <c r="H108" s="97"/>
      <c r="I108" s="95"/>
      <c r="J108" s="97"/>
      <c r="K108" s="97"/>
      <c r="L108" s="97"/>
      <c r="AC108" s="95" t="s">
        <v>47</v>
      </c>
      <c r="AD108" s="94">
        <v>37316.90625</v>
      </c>
      <c r="AE108" s="94">
        <v>37317.975694444445</v>
      </c>
      <c r="AF108" s="94" t="s">
        <v>110</v>
      </c>
      <c r="AG108" s="95" t="s">
        <v>111</v>
      </c>
      <c r="AH108" s="95"/>
      <c r="AI108" s="95">
        <v>50</v>
      </c>
      <c r="AJ108" s="95"/>
      <c r="AK108" s="95"/>
      <c r="AL108" s="95"/>
      <c r="AM108" s="95"/>
      <c r="AN108" s="95"/>
      <c r="AO108" s="95">
        <v>161.30000000000001</v>
      </c>
      <c r="AP108" s="95"/>
      <c r="AQ108" s="95">
        <v>1770</v>
      </c>
      <c r="AR108" s="95"/>
      <c r="AS108" s="95">
        <v>3430</v>
      </c>
      <c r="AT108" s="95"/>
      <c r="AU108" s="95">
        <v>220</v>
      </c>
      <c r="AV108" s="95"/>
      <c r="AW108" s="95">
        <v>1500</v>
      </c>
      <c r="AX108" s="95">
        <v>4567507.9050000003</v>
      </c>
      <c r="AY108" s="95">
        <v>1004.8517391</v>
      </c>
      <c r="AZ108" s="95">
        <v>6851.2618574999997</v>
      </c>
      <c r="BA108" s="95">
        <v>7856.1135966000002</v>
      </c>
      <c r="BB108" s="95" t="s">
        <v>512</v>
      </c>
    </row>
    <row r="109" spans="1:57" x14ac:dyDescent="0.2">
      <c r="A109" s="115"/>
      <c r="B109" s="115"/>
      <c r="C109" s="97"/>
      <c r="D109" s="97"/>
      <c r="E109" s="97"/>
      <c r="F109" s="97"/>
      <c r="G109" s="139"/>
      <c r="H109" s="97"/>
      <c r="I109" s="95"/>
      <c r="J109" s="97"/>
      <c r="K109" s="97"/>
      <c r="L109" s="97"/>
      <c r="AC109" s="95" t="s">
        <v>47</v>
      </c>
      <c r="AD109" s="94">
        <v>37531.107638888891</v>
      </c>
      <c r="AE109" s="94">
        <v>37531.451388888891</v>
      </c>
      <c r="AF109" s="94" t="s">
        <v>112</v>
      </c>
      <c r="AG109" s="95" t="s">
        <v>113</v>
      </c>
      <c r="AH109" s="95"/>
      <c r="AI109" s="95">
        <v>50</v>
      </c>
      <c r="AJ109" s="95"/>
      <c r="AK109" s="95"/>
      <c r="AL109" s="95"/>
      <c r="AM109" s="95"/>
      <c r="AN109" s="95"/>
      <c r="AO109" s="95">
        <v>304.7</v>
      </c>
      <c r="AP109" s="95"/>
      <c r="AQ109" s="95">
        <v>3.4</v>
      </c>
      <c r="AR109" s="95"/>
      <c r="AS109" s="95">
        <v>25</v>
      </c>
      <c r="AT109" s="95" t="s">
        <v>52</v>
      </c>
      <c r="AU109" s="95">
        <v>18</v>
      </c>
      <c r="AV109" s="95" t="s">
        <v>52</v>
      </c>
      <c r="AW109" s="95">
        <v>18</v>
      </c>
      <c r="AX109" s="95">
        <v>8628144.1949999984</v>
      </c>
      <c r="AY109" s="95">
        <v>155.30659550999997</v>
      </c>
      <c r="AZ109" s="95">
        <v>155.30659550999997</v>
      </c>
      <c r="BA109" s="95">
        <v>310.61319101999993</v>
      </c>
      <c r="BB109" s="95" t="s">
        <v>512</v>
      </c>
    </row>
    <row r="110" spans="1:57" x14ac:dyDescent="0.2">
      <c r="A110" s="115"/>
      <c r="B110" s="115"/>
      <c r="C110" s="97"/>
      <c r="D110" s="97"/>
      <c r="E110" s="97"/>
      <c r="F110" s="97"/>
      <c r="G110" s="139"/>
      <c r="H110" s="97"/>
      <c r="I110" s="95"/>
      <c r="J110" s="97"/>
      <c r="K110" s="97"/>
      <c r="L110" s="97"/>
    </row>
    <row r="111" spans="1:57" x14ac:dyDescent="0.2">
      <c r="A111" s="115"/>
      <c r="B111" s="115"/>
      <c r="C111" s="97"/>
      <c r="D111" s="97"/>
      <c r="E111" s="97"/>
      <c r="F111" s="97"/>
      <c r="G111" s="139"/>
      <c r="H111" s="97"/>
      <c r="I111" s="95"/>
      <c r="J111" s="97"/>
      <c r="K111" s="97"/>
      <c r="L111" s="97"/>
    </row>
    <row r="112" spans="1:57" x14ac:dyDescent="0.2">
      <c r="A112" s="115"/>
      <c r="B112" s="115"/>
      <c r="C112" s="97"/>
      <c r="D112" s="97"/>
      <c r="E112" s="97"/>
      <c r="F112" s="97"/>
      <c r="G112" s="139"/>
      <c r="H112" s="97"/>
      <c r="I112" s="95"/>
      <c r="J112" s="97"/>
      <c r="K112" s="97"/>
      <c r="L112" s="97"/>
    </row>
    <row r="113" spans="1:12" x14ac:dyDescent="0.2">
      <c r="A113" s="115"/>
      <c r="B113" s="115"/>
      <c r="C113" s="97"/>
      <c r="D113" s="97"/>
      <c r="E113" s="97"/>
      <c r="F113" s="97"/>
      <c r="G113" s="139"/>
      <c r="H113" s="97"/>
      <c r="I113" s="95"/>
      <c r="J113" s="97"/>
      <c r="K113" s="97"/>
      <c r="L113" s="97"/>
    </row>
    <row r="114" spans="1:12" x14ac:dyDescent="0.2">
      <c r="A114" s="115"/>
      <c r="B114" s="115"/>
      <c r="C114" s="97"/>
      <c r="D114" s="97"/>
      <c r="E114" s="97"/>
      <c r="F114" s="97"/>
      <c r="G114" s="139"/>
      <c r="H114" s="97"/>
      <c r="I114" s="95"/>
      <c r="J114" s="97"/>
      <c r="K114" s="97"/>
      <c r="L114" s="97"/>
    </row>
    <row r="115" spans="1:12" x14ac:dyDescent="0.2">
      <c r="A115" s="115"/>
      <c r="B115" s="115"/>
      <c r="C115" s="97"/>
      <c r="D115" s="97"/>
      <c r="E115" s="97"/>
      <c r="F115" s="97"/>
      <c r="G115" s="139"/>
      <c r="H115" s="97"/>
      <c r="I115" s="95"/>
      <c r="J115" s="97"/>
      <c r="K115" s="97"/>
      <c r="L115" s="97"/>
    </row>
    <row r="116" spans="1:12" x14ac:dyDescent="0.2">
      <c r="A116" s="115"/>
      <c r="B116" s="115"/>
      <c r="C116" s="97"/>
      <c r="D116" s="97"/>
      <c r="E116" s="97"/>
      <c r="F116" s="97"/>
      <c r="G116" s="139"/>
      <c r="H116" s="97"/>
      <c r="I116" s="95"/>
      <c r="J116" s="97"/>
      <c r="K116" s="97"/>
      <c r="L116" s="97"/>
    </row>
    <row r="117" spans="1:12" x14ac:dyDescent="0.2">
      <c r="A117" s="115"/>
      <c r="B117" s="115"/>
      <c r="C117" s="97"/>
      <c r="D117" s="97"/>
      <c r="E117" s="97"/>
      <c r="F117" s="97"/>
      <c r="G117" s="139"/>
      <c r="H117" s="97"/>
      <c r="I117" s="95"/>
      <c r="J117" s="97"/>
      <c r="K117" s="97"/>
      <c r="L117" s="97"/>
    </row>
    <row r="118" spans="1:12" x14ac:dyDescent="0.2">
      <c r="A118" s="115"/>
      <c r="B118" s="115"/>
      <c r="C118" s="97"/>
      <c r="D118" s="97"/>
      <c r="E118" s="97"/>
      <c r="F118" s="97"/>
      <c r="G118" s="139"/>
      <c r="H118" s="97"/>
      <c r="I118" s="95"/>
      <c r="J118" s="97"/>
      <c r="K118" s="97"/>
      <c r="L118" s="97"/>
    </row>
    <row r="119" spans="1:12" x14ac:dyDescent="0.2">
      <c r="A119" s="115"/>
      <c r="B119" s="115"/>
      <c r="C119" s="97"/>
      <c r="D119" s="97"/>
      <c r="E119" s="97"/>
      <c r="F119" s="97"/>
      <c r="G119" s="139"/>
      <c r="H119" s="97"/>
      <c r="I119" s="95"/>
      <c r="J119" s="97"/>
      <c r="K119" s="97"/>
      <c r="L119" s="97"/>
    </row>
    <row r="120" spans="1:12" x14ac:dyDescent="0.2">
      <c r="A120" s="115"/>
      <c r="B120" s="115"/>
      <c r="C120" s="97"/>
      <c r="D120" s="97"/>
      <c r="E120" s="97"/>
      <c r="F120" s="97"/>
      <c r="G120" s="139"/>
      <c r="H120" s="97"/>
      <c r="I120" s="95"/>
      <c r="J120" s="97"/>
      <c r="K120" s="97"/>
      <c r="L120" s="97"/>
    </row>
    <row r="121" spans="1:12" x14ac:dyDescent="0.2">
      <c r="A121" s="115"/>
      <c r="B121" s="115"/>
      <c r="C121" s="97"/>
      <c r="D121" s="97"/>
      <c r="E121" s="97"/>
      <c r="F121" s="97"/>
      <c r="G121" s="139"/>
      <c r="H121" s="97"/>
      <c r="I121" s="95"/>
      <c r="J121" s="97"/>
      <c r="K121" s="97"/>
      <c r="L121" s="97"/>
    </row>
    <row r="122" spans="1:12" x14ac:dyDescent="0.2">
      <c r="A122" s="115"/>
      <c r="B122" s="115"/>
      <c r="C122" s="97"/>
      <c r="D122" s="97"/>
      <c r="E122" s="97"/>
      <c r="F122" s="97"/>
      <c r="G122" s="139"/>
      <c r="H122" s="97"/>
      <c r="I122" s="95"/>
      <c r="J122" s="97"/>
      <c r="K122" s="97"/>
      <c r="L122" s="97"/>
    </row>
    <row r="123" spans="1:12" x14ac:dyDescent="0.2">
      <c r="A123" s="115"/>
      <c r="B123" s="115"/>
      <c r="C123" s="97"/>
      <c r="D123" s="97"/>
      <c r="E123" s="97"/>
      <c r="F123" s="97"/>
      <c r="G123" s="139"/>
      <c r="H123" s="97"/>
      <c r="I123" s="95"/>
      <c r="J123" s="97"/>
      <c r="K123" s="97"/>
      <c r="L123" s="97"/>
    </row>
    <row r="124" spans="1:12" x14ac:dyDescent="0.2">
      <c r="A124" s="115"/>
      <c r="B124" s="115"/>
      <c r="C124" s="97"/>
      <c r="D124" s="97"/>
      <c r="E124" s="97"/>
      <c r="F124" s="97"/>
      <c r="G124" s="139"/>
      <c r="H124" s="97"/>
      <c r="I124" s="95"/>
      <c r="J124" s="97"/>
      <c r="K124" s="97"/>
      <c r="L124" s="97"/>
    </row>
    <row r="125" spans="1:12" x14ac:dyDescent="0.2">
      <c r="A125" s="115"/>
      <c r="B125" s="115"/>
      <c r="C125" s="97"/>
      <c r="D125" s="97"/>
      <c r="E125" s="97"/>
      <c r="F125" s="97"/>
      <c r="G125" s="139"/>
      <c r="H125" s="97"/>
      <c r="I125" s="95"/>
      <c r="J125" s="97"/>
      <c r="K125" s="97"/>
      <c r="L125" s="97"/>
    </row>
    <row r="126" spans="1:12" x14ac:dyDescent="0.2">
      <c r="A126" s="115"/>
      <c r="B126" s="115"/>
      <c r="C126" s="97"/>
      <c r="D126" s="97"/>
      <c r="E126" s="97"/>
      <c r="F126" s="97"/>
      <c r="G126" s="139"/>
      <c r="H126" s="97"/>
      <c r="I126" s="95"/>
      <c r="J126" s="97"/>
      <c r="K126" s="97"/>
      <c r="L126" s="97"/>
    </row>
    <row r="127" spans="1:12" x14ac:dyDescent="0.2">
      <c r="A127" s="115"/>
      <c r="B127" s="115"/>
      <c r="C127" s="97"/>
      <c r="D127" s="97"/>
      <c r="E127" s="97"/>
      <c r="F127" s="97"/>
      <c r="G127" s="139"/>
      <c r="H127" s="97"/>
      <c r="I127" s="95"/>
      <c r="J127" s="97"/>
      <c r="K127" s="97"/>
      <c r="L127" s="97"/>
    </row>
    <row r="128" spans="1:12" x14ac:dyDescent="0.2">
      <c r="A128" s="115"/>
      <c r="B128" s="115"/>
      <c r="C128" s="97"/>
      <c r="D128" s="97"/>
      <c r="E128" s="97"/>
      <c r="F128" s="97"/>
      <c r="G128" s="139"/>
      <c r="H128" s="97"/>
      <c r="I128" s="95"/>
      <c r="J128" s="97"/>
      <c r="K128" s="97"/>
      <c r="L128" s="97"/>
    </row>
    <row r="129" spans="1:12" x14ac:dyDescent="0.2">
      <c r="A129" s="115"/>
      <c r="B129" s="115"/>
      <c r="C129" s="97"/>
      <c r="D129" s="97"/>
      <c r="E129" s="97"/>
      <c r="F129" s="97"/>
      <c r="G129" s="139"/>
      <c r="H129" s="97"/>
      <c r="I129" s="95"/>
      <c r="J129" s="97"/>
      <c r="K129" s="97"/>
      <c r="L129" s="97"/>
    </row>
    <row r="130" spans="1:12" x14ac:dyDescent="0.2">
      <c r="A130" s="115"/>
      <c r="B130" s="115"/>
      <c r="C130" s="97"/>
      <c r="D130" s="97"/>
      <c r="E130" s="97"/>
      <c r="F130" s="97"/>
      <c r="G130" s="139"/>
      <c r="H130" s="97"/>
      <c r="I130" s="95"/>
      <c r="J130" s="97"/>
      <c r="K130" s="97"/>
      <c r="L130" s="97"/>
    </row>
    <row r="131" spans="1:12" x14ac:dyDescent="0.2">
      <c r="A131" s="115"/>
      <c r="B131" s="115"/>
      <c r="C131" s="97"/>
      <c r="D131" s="97"/>
      <c r="E131" s="97"/>
      <c r="F131" s="97"/>
      <c r="G131" s="139"/>
      <c r="H131" s="97"/>
      <c r="I131" s="95"/>
      <c r="J131" s="97"/>
      <c r="K131" s="97"/>
      <c r="L131" s="97"/>
    </row>
    <row r="132" spans="1:12" x14ac:dyDescent="0.2">
      <c r="A132" s="115"/>
      <c r="B132" s="115"/>
      <c r="C132" s="97"/>
      <c r="D132" s="97"/>
      <c r="E132" s="97"/>
      <c r="F132" s="97"/>
      <c r="G132" s="139"/>
      <c r="H132" s="97"/>
      <c r="I132" s="95"/>
      <c r="J132" s="97"/>
      <c r="K132" s="97"/>
      <c r="L132" s="97"/>
    </row>
    <row r="133" spans="1:12" x14ac:dyDescent="0.2">
      <c r="A133" s="115"/>
      <c r="B133" s="115"/>
      <c r="C133" s="97"/>
      <c r="D133" s="97"/>
      <c r="E133" s="97"/>
      <c r="F133" s="97"/>
      <c r="G133" s="139"/>
      <c r="H133" s="97"/>
      <c r="I133" s="95"/>
      <c r="J133" s="97"/>
      <c r="K133" s="97"/>
      <c r="L133" s="97"/>
    </row>
    <row r="134" spans="1:12" x14ac:dyDescent="0.2">
      <c r="A134" s="115"/>
      <c r="B134" s="115"/>
      <c r="C134" s="97"/>
      <c r="D134" s="97"/>
      <c r="E134" s="97"/>
      <c r="F134" s="97"/>
      <c r="G134" s="139"/>
      <c r="H134" s="97"/>
      <c r="I134" s="95"/>
      <c r="J134" s="97"/>
      <c r="K134" s="97"/>
      <c r="L134" s="97"/>
    </row>
    <row r="135" spans="1:12" x14ac:dyDescent="0.2">
      <c r="A135" s="115"/>
      <c r="B135" s="115"/>
      <c r="C135" s="97"/>
      <c r="D135" s="97"/>
      <c r="E135" s="97"/>
      <c r="F135" s="97"/>
      <c r="G135" s="139"/>
      <c r="H135" s="97"/>
      <c r="I135" s="95"/>
      <c r="J135" s="97"/>
      <c r="K135" s="97"/>
      <c r="L135" s="97"/>
    </row>
    <row r="136" spans="1:12" x14ac:dyDescent="0.2">
      <c r="A136" s="115"/>
      <c r="B136" s="115"/>
      <c r="C136" s="97"/>
      <c r="D136" s="97"/>
      <c r="E136" s="97"/>
      <c r="F136" s="97"/>
      <c r="G136" s="139"/>
      <c r="H136" s="97"/>
      <c r="I136" s="95"/>
      <c r="J136" s="97"/>
      <c r="K136" s="97"/>
      <c r="L136" s="97"/>
    </row>
    <row r="137" spans="1:12" x14ac:dyDescent="0.2">
      <c r="A137" s="115"/>
      <c r="B137" s="115"/>
      <c r="C137" s="97"/>
      <c r="D137" s="97"/>
      <c r="E137" s="97"/>
      <c r="F137" s="97"/>
      <c r="G137" s="139"/>
      <c r="H137" s="97"/>
      <c r="I137" s="95"/>
      <c r="J137" s="97"/>
      <c r="K137" s="97"/>
      <c r="L137" s="97"/>
    </row>
    <row r="138" spans="1:12" x14ac:dyDescent="0.2">
      <c r="A138" s="115"/>
      <c r="B138" s="115"/>
      <c r="C138" s="97"/>
      <c r="D138" s="97"/>
      <c r="E138" s="97"/>
      <c r="F138" s="97"/>
      <c r="G138" s="139"/>
      <c r="H138" s="97"/>
      <c r="I138" s="95"/>
      <c r="J138" s="97"/>
      <c r="K138" s="97"/>
      <c r="L138" s="97"/>
    </row>
    <row r="139" spans="1:12" x14ac:dyDescent="0.2">
      <c r="A139" s="115"/>
      <c r="B139" s="115"/>
      <c r="C139" s="97"/>
      <c r="D139" s="97"/>
      <c r="E139" s="97"/>
      <c r="F139" s="97"/>
      <c r="G139" s="139"/>
      <c r="H139" s="97"/>
      <c r="I139" s="95"/>
      <c r="J139" s="97"/>
      <c r="K139" s="97"/>
      <c r="L139" s="97"/>
    </row>
    <row r="140" spans="1:12" x14ac:dyDescent="0.2">
      <c r="A140" s="115"/>
      <c r="B140" s="115"/>
      <c r="C140" s="97"/>
      <c r="D140" s="97"/>
      <c r="E140" s="97"/>
      <c r="F140" s="97"/>
      <c r="G140" s="139"/>
      <c r="H140" s="97"/>
      <c r="I140" s="95"/>
      <c r="J140" s="97"/>
      <c r="K140" s="97"/>
      <c r="L140" s="97"/>
    </row>
    <row r="141" spans="1:12" x14ac:dyDescent="0.2">
      <c r="A141" s="115"/>
      <c r="B141" s="115"/>
      <c r="C141" s="97"/>
      <c r="D141" s="97"/>
      <c r="E141" s="97"/>
      <c r="F141" s="97"/>
      <c r="G141" s="139"/>
      <c r="H141" s="97"/>
      <c r="I141" s="95"/>
      <c r="J141" s="97"/>
      <c r="K141" s="97"/>
      <c r="L141" s="97"/>
    </row>
    <row r="142" spans="1:12" x14ac:dyDescent="0.2">
      <c r="A142" s="115"/>
      <c r="B142" s="115"/>
      <c r="C142" s="97"/>
      <c r="D142" s="97"/>
      <c r="E142" s="97"/>
      <c r="F142" s="97"/>
      <c r="G142" s="139"/>
      <c r="H142" s="97"/>
      <c r="I142" s="95"/>
      <c r="J142" s="97"/>
      <c r="K142" s="97"/>
      <c r="L142" s="97"/>
    </row>
    <row r="143" spans="1:12" x14ac:dyDescent="0.2">
      <c r="A143" s="115"/>
      <c r="B143" s="115"/>
      <c r="C143" s="97"/>
      <c r="D143" s="97"/>
      <c r="E143" s="97"/>
      <c r="F143" s="97"/>
      <c r="G143" s="139"/>
      <c r="H143" s="97"/>
      <c r="I143" s="95"/>
      <c r="J143" s="97"/>
      <c r="K143" s="97"/>
      <c r="L143" s="97"/>
    </row>
    <row r="144" spans="1:12" x14ac:dyDescent="0.2">
      <c r="A144" s="115"/>
      <c r="B144" s="115"/>
      <c r="C144" s="97"/>
      <c r="D144" s="97"/>
      <c r="E144" s="97"/>
      <c r="F144" s="97"/>
      <c r="G144" s="139"/>
      <c r="H144" s="97"/>
      <c r="I144" s="95"/>
      <c r="J144" s="97"/>
      <c r="K144" s="97"/>
      <c r="L144" s="97"/>
    </row>
    <row r="145" spans="1:12" x14ac:dyDescent="0.2">
      <c r="A145" s="115"/>
      <c r="B145" s="115"/>
      <c r="C145" s="97"/>
      <c r="D145" s="97"/>
      <c r="E145" s="97"/>
      <c r="F145" s="97"/>
      <c r="G145" s="139"/>
      <c r="H145" s="97"/>
      <c r="I145" s="95"/>
      <c r="J145" s="97"/>
      <c r="K145" s="97"/>
      <c r="L145" s="97"/>
    </row>
    <row r="146" spans="1:12" x14ac:dyDescent="0.2">
      <c r="A146" s="115"/>
      <c r="B146" s="115"/>
      <c r="C146" s="97"/>
      <c r="D146" s="97"/>
      <c r="E146" s="97"/>
      <c r="F146" s="97"/>
      <c r="G146" s="139"/>
      <c r="H146" s="97"/>
      <c r="I146" s="95"/>
      <c r="J146" s="97"/>
      <c r="K146" s="97"/>
      <c r="L146" s="97"/>
    </row>
    <row r="147" spans="1:12" x14ac:dyDescent="0.2">
      <c r="A147" s="115"/>
      <c r="B147" s="115"/>
      <c r="C147" s="97"/>
      <c r="D147" s="97"/>
      <c r="E147" s="97"/>
      <c r="F147" s="97"/>
      <c r="G147" s="139"/>
      <c r="H147" s="97"/>
      <c r="I147" s="95"/>
      <c r="J147" s="97"/>
      <c r="K147" s="97"/>
      <c r="L147" s="97"/>
    </row>
    <row r="148" spans="1:12" x14ac:dyDescent="0.2">
      <c r="A148" s="115"/>
      <c r="B148" s="115"/>
      <c r="C148" s="97"/>
      <c r="D148" s="97"/>
      <c r="E148" s="97"/>
      <c r="F148" s="97"/>
      <c r="G148" s="139"/>
      <c r="H148" s="97"/>
      <c r="I148" s="95"/>
      <c r="J148" s="97"/>
      <c r="K148" s="97"/>
      <c r="L148" s="97"/>
    </row>
    <row r="149" spans="1:12" x14ac:dyDescent="0.2">
      <c r="A149" s="115"/>
      <c r="B149" s="115"/>
      <c r="C149" s="97"/>
      <c r="D149" s="97"/>
      <c r="E149" s="97"/>
      <c r="F149" s="97"/>
      <c r="G149" s="139"/>
      <c r="H149" s="97"/>
      <c r="I149" s="95"/>
      <c r="J149" s="97"/>
      <c r="K149" s="97"/>
      <c r="L149" s="97"/>
    </row>
    <row r="150" spans="1:12" x14ac:dyDescent="0.2">
      <c r="A150" s="115"/>
      <c r="B150" s="115"/>
      <c r="C150" s="97"/>
      <c r="D150" s="97"/>
      <c r="E150" s="97"/>
      <c r="F150" s="97"/>
      <c r="G150" s="139"/>
      <c r="H150" s="97"/>
      <c r="I150" s="95"/>
      <c r="J150" s="97"/>
      <c r="K150" s="97"/>
      <c r="L150" s="97"/>
    </row>
    <row r="151" spans="1:12" x14ac:dyDescent="0.2">
      <c r="A151" s="115"/>
      <c r="B151" s="115"/>
      <c r="C151" s="97"/>
      <c r="D151" s="97"/>
      <c r="E151" s="97"/>
      <c r="F151" s="97"/>
      <c r="G151" s="139"/>
      <c r="H151" s="97"/>
      <c r="I151" s="95"/>
      <c r="J151" s="97"/>
      <c r="K151" s="97"/>
      <c r="L151" s="97"/>
    </row>
    <row r="152" spans="1:12" x14ac:dyDescent="0.2">
      <c r="A152" s="115"/>
      <c r="B152" s="115"/>
      <c r="C152" s="97"/>
      <c r="D152" s="97"/>
      <c r="E152" s="97"/>
      <c r="F152" s="97"/>
      <c r="G152" s="139"/>
      <c r="H152" s="97"/>
      <c r="I152" s="95"/>
      <c r="J152" s="97"/>
      <c r="K152" s="97"/>
      <c r="L152" s="97"/>
    </row>
    <row r="153" spans="1:12" x14ac:dyDescent="0.2">
      <c r="A153" s="115"/>
      <c r="B153" s="115"/>
      <c r="C153" s="97"/>
      <c r="D153" s="97"/>
      <c r="E153" s="97"/>
      <c r="F153" s="97"/>
      <c r="G153" s="139"/>
      <c r="H153" s="97"/>
      <c r="I153" s="95"/>
      <c r="J153" s="97"/>
      <c r="K153" s="97"/>
      <c r="L153" s="97"/>
    </row>
    <row r="154" spans="1:12" x14ac:dyDescent="0.2">
      <c r="A154" s="115"/>
      <c r="B154" s="115"/>
      <c r="C154" s="97"/>
      <c r="D154" s="97"/>
      <c r="E154" s="97"/>
      <c r="F154" s="97"/>
      <c r="G154" s="139"/>
      <c r="H154" s="97"/>
      <c r="I154" s="95"/>
      <c r="J154" s="97"/>
      <c r="K154" s="97"/>
      <c r="L154" s="97"/>
    </row>
    <row r="155" spans="1:12" x14ac:dyDescent="0.2">
      <c r="A155" s="115"/>
      <c r="B155" s="115"/>
      <c r="C155" s="97"/>
      <c r="D155" s="97"/>
      <c r="E155" s="97"/>
      <c r="F155" s="97"/>
      <c r="G155" s="139"/>
      <c r="H155" s="97"/>
      <c r="I155" s="95"/>
      <c r="J155" s="97"/>
      <c r="K155" s="97"/>
      <c r="L155" s="97"/>
    </row>
    <row r="156" spans="1:12" x14ac:dyDescent="0.2">
      <c r="A156" s="115"/>
      <c r="B156" s="115"/>
      <c r="C156" s="97"/>
      <c r="D156" s="97"/>
      <c r="E156" s="97"/>
      <c r="F156" s="97"/>
      <c r="G156" s="139"/>
      <c r="H156" s="97"/>
      <c r="I156" s="95"/>
      <c r="J156" s="97"/>
      <c r="K156" s="97"/>
      <c r="L156" s="97"/>
    </row>
    <row r="157" spans="1:12" x14ac:dyDescent="0.2">
      <c r="A157" s="115"/>
      <c r="B157" s="115"/>
      <c r="C157" s="97"/>
      <c r="D157" s="97"/>
      <c r="E157" s="97"/>
      <c r="F157" s="97"/>
      <c r="G157" s="139"/>
      <c r="H157" s="97"/>
      <c r="I157" s="95"/>
      <c r="J157" s="97"/>
      <c r="K157" s="97"/>
      <c r="L157" s="97"/>
    </row>
    <row r="158" spans="1:12" x14ac:dyDescent="0.2">
      <c r="A158" s="115"/>
      <c r="B158" s="115"/>
      <c r="C158" s="97"/>
      <c r="D158" s="97"/>
      <c r="E158" s="97"/>
      <c r="F158" s="97"/>
      <c r="G158" s="139"/>
      <c r="H158" s="97"/>
      <c r="I158" s="95"/>
      <c r="J158" s="97"/>
      <c r="K158" s="97"/>
      <c r="L158" s="97"/>
    </row>
    <row r="159" spans="1:12" x14ac:dyDescent="0.2">
      <c r="A159" s="115"/>
      <c r="B159" s="115"/>
      <c r="C159" s="97"/>
      <c r="D159" s="97"/>
      <c r="E159" s="97"/>
      <c r="F159" s="97"/>
      <c r="G159" s="139"/>
      <c r="H159" s="97"/>
      <c r="I159" s="95"/>
      <c r="J159" s="97"/>
      <c r="K159" s="97"/>
      <c r="L159" s="97"/>
    </row>
    <row r="160" spans="1:12" x14ac:dyDescent="0.2">
      <c r="A160" s="115"/>
      <c r="B160" s="115"/>
      <c r="C160" s="97"/>
      <c r="D160" s="97"/>
      <c r="E160" s="97"/>
      <c r="F160" s="97"/>
      <c r="G160" s="139"/>
      <c r="H160" s="97"/>
      <c r="I160" s="95"/>
      <c r="J160" s="97"/>
      <c r="K160" s="97"/>
      <c r="L160" s="97"/>
    </row>
    <row r="161" spans="1:12" x14ac:dyDescent="0.2">
      <c r="A161" s="115"/>
      <c r="B161" s="115"/>
      <c r="C161" s="97"/>
      <c r="D161" s="97"/>
      <c r="E161" s="97"/>
      <c r="F161" s="97"/>
      <c r="G161" s="139"/>
      <c r="H161" s="97"/>
      <c r="I161" s="95"/>
      <c r="J161" s="97"/>
      <c r="K161" s="97"/>
      <c r="L161" s="97"/>
    </row>
    <row r="162" spans="1:12" x14ac:dyDescent="0.2">
      <c r="A162" s="115"/>
      <c r="B162" s="115"/>
      <c r="C162" s="97"/>
      <c r="D162" s="97"/>
      <c r="E162" s="97"/>
      <c r="F162" s="97"/>
      <c r="G162" s="139"/>
      <c r="H162" s="97"/>
      <c r="I162" s="95"/>
      <c r="J162" s="97"/>
      <c r="K162" s="97"/>
      <c r="L162" s="97"/>
    </row>
    <row r="163" spans="1:12" x14ac:dyDescent="0.2">
      <c r="A163" s="115"/>
      <c r="B163" s="115"/>
      <c r="C163" s="97"/>
      <c r="D163" s="97"/>
      <c r="E163" s="97"/>
      <c r="F163" s="97"/>
      <c r="G163" s="139"/>
      <c r="H163" s="97"/>
      <c r="I163" s="95"/>
      <c r="J163" s="97"/>
      <c r="K163" s="97"/>
      <c r="L163" s="97"/>
    </row>
    <row r="164" spans="1:12" x14ac:dyDescent="0.2">
      <c r="A164" s="115"/>
      <c r="B164" s="115"/>
      <c r="C164" s="97"/>
      <c r="D164" s="97"/>
      <c r="E164" s="97"/>
      <c r="F164" s="97"/>
      <c r="G164" s="139"/>
      <c r="H164" s="97"/>
      <c r="I164" s="95"/>
      <c r="J164" s="97"/>
      <c r="K164" s="97"/>
      <c r="L164" s="97"/>
    </row>
    <row r="165" spans="1:12" x14ac:dyDescent="0.2">
      <c r="A165" s="115"/>
      <c r="B165" s="115"/>
      <c r="C165" s="97"/>
      <c r="D165" s="97"/>
      <c r="E165" s="97"/>
      <c r="F165" s="97"/>
      <c r="G165" s="139"/>
      <c r="H165" s="97"/>
      <c r="I165" s="95"/>
      <c r="J165" s="97"/>
      <c r="K165" s="97"/>
      <c r="L165" s="97"/>
    </row>
    <row r="166" spans="1:12" x14ac:dyDescent="0.2">
      <c r="A166" s="115"/>
      <c r="B166" s="115"/>
      <c r="C166" s="97"/>
      <c r="D166" s="97"/>
      <c r="E166" s="97"/>
      <c r="F166" s="97"/>
      <c r="G166" s="139"/>
      <c r="H166" s="97"/>
      <c r="I166" s="95"/>
      <c r="J166" s="97"/>
      <c r="K166" s="97"/>
      <c r="L166" s="97"/>
    </row>
    <row r="167" spans="1:12" x14ac:dyDescent="0.2">
      <c r="A167" s="115"/>
      <c r="B167" s="115"/>
      <c r="C167" s="97"/>
      <c r="D167" s="97"/>
      <c r="E167" s="97"/>
      <c r="F167" s="97"/>
      <c r="G167" s="139"/>
      <c r="H167" s="97"/>
      <c r="I167" s="95"/>
      <c r="J167" s="97"/>
      <c r="K167" s="97"/>
      <c r="L167" s="97"/>
    </row>
    <row r="168" spans="1:12" x14ac:dyDescent="0.2">
      <c r="A168" s="115"/>
      <c r="B168" s="115"/>
      <c r="C168" s="97"/>
      <c r="D168" s="97"/>
      <c r="E168" s="97"/>
      <c r="F168" s="97"/>
      <c r="G168" s="139"/>
      <c r="H168" s="97"/>
      <c r="I168" s="95"/>
      <c r="J168" s="97"/>
      <c r="K168" s="97"/>
      <c r="L168" s="97"/>
    </row>
    <row r="169" spans="1:12" x14ac:dyDescent="0.2">
      <c r="A169" s="115"/>
      <c r="B169" s="115"/>
      <c r="C169" s="97"/>
      <c r="D169" s="97"/>
      <c r="E169" s="97"/>
      <c r="F169" s="97"/>
      <c r="G169" s="139"/>
      <c r="H169" s="97"/>
      <c r="I169" s="95"/>
      <c r="J169" s="97"/>
      <c r="K169" s="97"/>
      <c r="L169" s="97"/>
    </row>
    <row r="170" spans="1:12" x14ac:dyDescent="0.2">
      <c r="A170" s="115"/>
      <c r="B170" s="115"/>
      <c r="C170" s="97"/>
      <c r="D170" s="97"/>
      <c r="E170" s="97"/>
      <c r="F170" s="97"/>
      <c r="G170" s="139"/>
      <c r="H170" s="97"/>
      <c r="I170" s="95"/>
      <c r="J170" s="97"/>
      <c r="K170" s="97"/>
      <c r="L170" s="97"/>
    </row>
    <row r="171" spans="1:12" x14ac:dyDescent="0.2">
      <c r="A171" s="115"/>
      <c r="B171" s="115"/>
      <c r="C171" s="97"/>
      <c r="D171" s="97"/>
      <c r="E171" s="97"/>
      <c r="F171" s="97"/>
      <c r="G171" s="139"/>
      <c r="H171" s="97"/>
      <c r="I171" s="95"/>
      <c r="J171" s="97"/>
      <c r="K171" s="97"/>
      <c r="L171" s="97"/>
    </row>
    <row r="172" spans="1:12" x14ac:dyDescent="0.2">
      <c r="A172" s="115"/>
      <c r="B172" s="115"/>
      <c r="C172" s="97"/>
      <c r="D172" s="97"/>
      <c r="E172" s="97"/>
      <c r="F172" s="97"/>
      <c r="G172" s="139"/>
      <c r="H172" s="97"/>
      <c r="I172" s="95"/>
      <c r="J172" s="97"/>
      <c r="K172" s="97"/>
      <c r="L172" s="97"/>
    </row>
    <row r="173" spans="1:12" x14ac:dyDescent="0.2">
      <c r="A173" s="115"/>
      <c r="B173" s="115"/>
      <c r="C173" s="97"/>
      <c r="D173" s="97"/>
      <c r="E173" s="97"/>
      <c r="F173" s="97"/>
      <c r="G173" s="139"/>
      <c r="H173" s="97"/>
      <c r="I173" s="95"/>
      <c r="J173" s="97"/>
      <c r="K173" s="97"/>
      <c r="L173" s="97"/>
    </row>
    <row r="174" spans="1:12" x14ac:dyDescent="0.2">
      <c r="A174" s="115"/>
      <c r="B174" s="115"/>
      <c r="C174" s="97"/>
      <c r="D174" s="97"/>
      <c r="E174" s="97"/>
      <c r="F174" s="97"/>
      <c r="G174" s="139"/>
      <c r="H174" s="97"/>
      <c r="I174" s="95"/>
      <c r="J174" s="97"/>
      <c r="K174" s="97"/>
      <c r="L174" s="97"/>
    </row>
    <row r="175" spans="1:12" x14ac:dyDescent="0.2">
      <c r="A175" s="115"/>
      <c r="B175" s="115"/>
      <c r="C175" s="97"/>
      <c r="D175" s="97"/>
      <c r="E175" s="97"/>
      <c r="F175" s="97"/>
      <c r="G175" s="139"/>
      <c r="H175" s="97"/>
      <c r="I175" s="95"/>
      <c r="J175" s="97"/>
      <c r="K175" s="97"/>
      <c r="L175" s="97"/>
    </row>
    <row r="176" spans="1:12" x14ac:dyDescent="0.2">
      <c r="A176" s="115"/>
      <c r="B176" s="115"/>
      <c r="C176" s="97"/>
      <c r="D176" s="97"/>
      <c r="E176" s="97"/>
      <c r="F176" s="97"/>
      <c r="G176" s="139"/>
      <c r="H176" s="97"/>
      <c r="I176" s="95"/>
      <c r="J176" s="97"/>
      <c r="K176" s="97"/>
      <c r="L176" s="97"/>
    </row>
    <row r="177" spans="1:12" x14ac:dyDescent="0.2">
      <c r="A177" s="115"/>
      <c r="B177" s="115"/>
      <c r="C177" s="97"/>
      <c r="D177" s="97"/>
      <c r="E177" s="97"/>
      <c r="F177" s="97"/>
      <c r="G177" s="139"/>
      <c r="H177" s="97"/>
      <c r="I177" s="95"/>
      <c r="J177" s="97"/>
      <c r="K177" s="97"/>
      <c r="L177" s="97"/>
    </row>
    <row r="178" spans="1:12" x14ac:dyDescent="0.2">
      <c r="A178" s="115"/>
      <c r="B178" s="115"/>
      <c r="C178" s="97"/>
      <c r="D178" s="97"/>
      <c r="E178" s="97"/>
      <c r="F178" s="97"/>
      <c r="G178" s="139"/>
      <c r="H178" s="97"/>
      <c r="I178" s="95"/>
      <c r="J178" s="97"/>
      <c r="K178" s="97"/>
      <c r="L178" s="97"/>
    </row>
    <row r="179" spans="1:12" x14ac:dyDescent="0.2">
      <c r="A179" s="115"/>
      <c r="B179" s="115"/>
      <c r="C179" s="97"/>
      <c r="D179" s="97"/>
      <c r="E179" s="97"/>
      <c r="F179" s="97"/>
      <c r="G179" s="139"/>
      <c r="H179" s="97"/>
      <c r="I179" s="95"/>
      <c r="J179" s="97"/>
      <c r="K179" s="97"/>
      <c r="L179" s="97"/>
    </row>
    <row r="180" spans="1:12" x14ac:dyDescent="0.2">
      <c r="A180" s="115"/>
      <c r="B180" s="115"/>
      <c r="C180" s="97"/>
      <c r="D180" s="97"/>
      <c r="E180" s="97"/>
      <c r="F180" s="97"/>
      <c r="G180" s="139"/>
      <c r="H180" s="97"/>
      <c r="I180" s="95"/>
      <c r="J180" s="97"/>
      <c r="K180" s="97"/>
      <c r="L180" s="97"/>
    </row>
    <row r="181" spans="1:12" x14ac:dyDescent="0.2">
      <c r="A181" s="115"/>
      <c r="B181" s="115"/>
      <c r="C181" s="97"/>
      <c r="D181" s="97"/>
      <c r="E181" s="97"/>
      <c r="F181" s="97"/>
      <c r="G181" s="139"/>
      <c r="H181" s="97"/>
      <c r="I181" s="95"/>
      <c r="J181" s="97"/>
      <c r="K181" s="97"/>
      <c r="L181" s="97"/>
    </row>
    <row r="182" spans="1:12" x14ac:dyDescent="0.2">
      <c r="A182" s="115"/>
      <c r="B182" s="115"/>
      <c r="C182" s="97"/>
      <c r="D182" s="97"/>
      <c r="E182" s="97"/>
      <c r="F182" s="97"/>
      <c r="G182" s="139"/>
      <c r="H182" s="97"/>
      <c r="I182" s="95"/>
      <c r="J182" s="97"/>
      <c r="K182" s="97"/>
      <c r="L182" s="97"/>
    </row>
    <row r="183" spans="1:12" x14ac:dyDescent="0.2">
      <c r="A183" s="115"/>
      <c r="B183" s="115"/>
      <c r="C183" s="97"/>
      <c r="D183" s="97"/>
      <c r="E183" s="97"/>
      <c r="F183" s="97"/>
      <c r="G183" s="139"/>
      <c r="H183" s="97"/>
      <c r="I183" s="95"/>
      <c r="J183" s="97"/>
      <c r="K183" s="97"/>
      <c r="L183" s="97"/>
    </row>
    <row r="184" spans="1:12" x14ac:dyDescent="0.2">
      <c r="A184" s="115"/>
      <c r="B184" s="115"/>
      <c r="C184" s="97"/>
      <c r="D184" s="97"/>
      <c r="E184" s="97"/>
      <c r="F184" s="97"/>
      <c r="G184" s="139"/>
      <c r="H184" s="97"/>
      <c r="I184" s="95"/>
      <c r="J184" s="97"/>
      <c r="K184" s="97"/>
      <c r="L184" s="97"/>
    </row>
    <row r="185" spans="1:12" x14ac:dyDescent="0.2">
      <c r="A185" s="115"/>
      <c r="B185" s="115"/>
      <c r="C185" s="97"/>
      <c r="D185" s="97"/>
      <c r="E185" s="97"/>
      <c r="F185" s="97"/>
      <c r="G185" s="139"/>
      <c r="H185" s="97"/>
      <c r="I185" s="95"/>
      <c r="J185" s="97"/>
      <c r="K185" s="97"/>
      <c r="L185" s="97"/>
    </row>
    <row r="186" spans="1:12" x14ac:dyDescent="0.2">
      <c r="A186" s="115"/>
      <c r="B186" s="115"/>
      <c r="C186" s="97"/>
      <c r="D186" s="97"/>
      <c r="E186" s="97"/>
      <c r="F186" s="97"/>
      <c r="G186" s="139"/>
      <c r="H186" s="97"/>
      <c r="J186" s="97"/>
      <c r="K186" s="97"/>
    </row>
    <row r="187" spans="1:12" x14ac:dyDescent="0.2">
      <c r="A187" s="115"/>
      <c r="B187" s="115"/>
      <c r="C187" s="97"/>
      <c r="D187" s="97"/>
      <c r="E187" s="97"/>
      <c r="F187" s="97"/>
      <c r="G187" s="139"/>
      <c r="H187" s="97"/>
      <c r="J187" s="97"/>
      <c r="K187" s="97"/>
    </row>
    <row r="188" spans="1:12" x14ac:dyDescent="0.2">
      <c r="A188" s="115"/>
      <c r="B188" s="115"/>
      <c r="C188" s="97"/>
      <c r="D188" s="97"/>
      <c r="E188" s="97"/>
      <c r="F188" s="97"/>
      <c r="G188" s="139"/>
      <c r="H188" s="97"/>
      <c r="J188" s="97"/>
      <c r="K188" s="97"/>
    </row>
    <row r="189" spans="1:12" x14ac:dyDescent="0.2">
      <c r="A189" s="115"/>
      <c r="B189" s="115"/>
      <c r="C189" s="97"/>
      <c r="D189" s="97"/>
      <c r="E189" s="97"/>
      <c r="F189" s="97"/>
      <c r="G189" s="139"/>
      <c r="H189" s="97"/>
      <c r="J189" s="97"/>
      <c r="K189" s="97"/>
    </row>
    <row r="190" spans="1:12" x14ac:dyDescent="0.2">
      <c r="A190" s="115"/>
      <c r="B190" s="115"/>
      <c r="C190" s="97"/>
      <c r="D190" s="97"/>
      <c r="E190" s="97"/>
      <c r="F190" s="97"/>
      <c r="G190" s="139"/>
      <c r="H190" s="97"/>
      <c r="J190" s="97"/>
      <c r="K190" s="97"/>
    </row>
    <row r="191" spans="1:12" x14ac:dyDescent="0.2">
      <c r="A191" s="115"/>
      <c r="B191" s="115"/>
      <c r="C191" s="97"/>
      <c r="D191" s="97"/>
      <c r="E191" s="97"/>
      <c r="F191" s="97"/>
      <c r="G191" s="139"/>
      <c r="H191" s="97"/>
      <c r="J191" s="97"/>
      <c r="K191" s="97"/>
    </row>
    <row r="192" spans="1:12" x14ac:dyDescent="0.2">
      <c r="A192" s="115"/>
      <c r="B192" s="115"/>
      <c r="C192" s="97"/>
      <c r="D192" s="97"/>
      <c r="E192" s="97"/>
      <c r="F192" s="97"/>
      <c r="G192" s="139"/>
      <c r="H192" s="97"/>
      <c r="J192" s="97"/>
      <c r="K192" s="97"/>
    </row>
    <row r="193" spans="1:11" x14ac:dyDescent="0.2">
      <c r="A193" s="115"/>
      <c r="B193" s="115"/>
      <c r="C193" s="97"/>
      <c r="D193" s="97"/>
      <c r="E193" s="97"/>
      <c r="F193" s="97"/>
      <c r="G193" s="139"/>
      <c r="H193" s="97"/>
      <c r="J193" s="97"/>
      <c r="K193" s="97"/>
    </row>
    <row r="194" spans="1:11" x14ac:dyDescent="0.2">
      <c r="A194" s="115"/>
      <c r="B194" s="115"/>
      <c r="C194" s="97"/>
      <c r="D194" s="97"/>
      <c r="E194" s="97"/>
      <c r="F194" s="97"/>
      <c r="G194" s="139"/>
      <c r="H194" s="97"/>
      <c r="J194" s="97"/>
      <c r="K194" s="97"/>
    </row>
    <row r="195" spans="1:11" x14ac:dyDescent="0.2">
      <c r="A195" s="115"/>
      <c r="B195" s="115"/>
      <c r="C195" s="97"/>
      <c r="D195" s="97"/>
      <c r="E195" s="97"/>
      <c r="F195" s="97"/>
      <c r="G195" s="139"/>
      <c r="H195" s="97"/>
      <c r="J195" s="97"/>
      <c r="K195" s="97"/>
    </row>
    <row r="196" spans="1:11" x14ac:dyDescent="0.2">
      <c r="A196" s="115"/>
      <c r="B196" s="115"/>
      <c r="C196" s="97"/>
      <c r="D196" s="97"/>
      <c r="E196" s="97"/>
      <c r="F196" s="97"/>
      <c r="G196" s="139"/>
      <c r="H196" s="97"/>
      <c r="J196" s="97"/>
      <c r="K196" s="97"/>
    </row>
    <row r="197" spans="1:11" x14ac:dyDescent="0.2">
      <c r="A197" s="115"/>
      <c r="B197" s="115"/>
      <c r="C197" s="97"/>
      <c r="D197" s="97"/>
      <c r="E197" s="97"/>
      <c r="F197" s="97"/>
      <c r="G197" s="139"/>
      <c r="H197" s="97"/>
      <c r="J197" s="97"/>
      <c r="K197" s="97"/>
    </row>
    <row r="198" spans="1:11" x14ac:dyDescent="0.2">
      <c r="A198" s="115"/>
      <c r="B198" s="115"/>
      <c r="C198" s="97"/>
      <c r="D198" s="97"/>
      <c r="E198" s="97"/>
      <c r="F198" s="97"/>
      <c r="G198" s="139"/>
      <c r="H198" s="97"/>
      <c r="J198" s="97"/>
      <c r="K198" s="97"/>
    </row>
    <row r="199" spans="1:11" x14ac:dyDescent="0.2">
      <c r="A199" s="115"/>
      <c r="B199" s="115"/>
      <c r="C199" s="97"/>
      <c r="D199" s="97"/>
      <c r="E199" s="97"/>
      <c r="F199" s="97"/>
      <c r="G199" s="139"/>
      <c r="H199" s="97"/>
      <c r="J199" s="97"/>
      <c r="K199" s="97"/>
    </row>
    <row r="200" spans="1:11" x14ac:dyDescent="0.2">
      <c r="A200" s="115"/>
      <c r="B200" s="115"/>
      <c r="C200" s="97"/>
      <c r="D200" s="97"/>
      <c r="E200" s="97"/>
      <c r="F200" s="97"/>
      <c r="G200" s="139"/>
      <c r="H200" s="97"/>
      <c r="J200" s="97"/>
      <c r="K200" s="97"/>
    </row>
    <row r="201" spans="1:11" x14ac:dyDescent="0.2">
      <c r="A201" s="115"/>
      <c r="B201" s="115"/>
      <c r="C201" s="97"/>
      <c r="D201" s="97"/>
      <c r="E201" s="97"/>
      <c r="F201" s="97"/>
      <c r="G201" s="139"/>
      <c r="H201" s="97"/>
      <c r="J201" s="97"/>
      <c r="K201" s="97"/>
    </row>
    <row r="202" spans="1:11" x14ac:dyDescent="0.2">
      <c r="A202" s="115"/>
      <c r="B202" s="115"/>
      <c r="C202" s="97"/>
      <c r="D202" s="97"/>
      <c r="E202" s="97"/>
      <c r="F202" s="97"/>
      <c r="G202" s="139"/>
      <c r="H202" s="97"/>
      <c r="J202" s="97"/>
      <c r="K202" s="97"/>
    </row>
    <row r="203" spans="1:11" x14ac:dyDescent="0.2">
      <c r="A203" s="115"/>
      <c r="B203" s="115"/>
      <c r="C203" s="97"/>
      <c r="D203" s="97"/>
      <c r="E203" s="97"/>
      <c r="F203" s="97"/>
      <c r="G203" s="139"/>
      <c r="H203" s="97"/>
      <c r="J203" s="97"/>
      <c r="K203" s="97"/>
    </row>
    <row r="204" spans="1:11" x14ac:dyDescent="0.2">
      <c r="A204" s="115"/>
      <c r="B204" s="115"/>
      <c r="C204" s="97"/>
      <c r="D204" s="97"/>
      <c r="E204" s="97"/>
      <c r="F204" s="97"/>
      <c r="G204" s="139"/>
      <c r="H204" s="97"/>
      <c r="J204" s="97"/>
      <c r="K204" s="97"/>
    </row>
    <row r="205" spans="1:11" x14ac:dyDescent="0.2">
      <c r="A205" s="115"/>
      <c r="B205" s="115"/>
      <c r="C205" s="97"/>
      <c r="D205" s="97"/>
      <c r="E205" s="97"/>
      <c r="F205" s="97"/>
      <c r="G205" s="139"/>
      <c r="H205" s="97"/>
      <c r="J205" s="97"/>
      <c r="K205" s="97"/>
    </row>
    <row r="206" spans="1:11" x14ac:dyDescent="0.2">
      <c r="A206" s="115"/>
      <c r="B206" s="115"/>
      <c r="C206" s="97"/>
      <c r="D206" s="97"/>
      <c r="E206" s="97"/>
      <c r="F206" s="97"/>
      <c r="G206" s="139"/>
      <c r="H206" s="97"/>
      <c r="J206" s="97"/>
      <c r="K206" s="97"/>
    </row>
    <row r="207" spans="1:11" x14ac:dyDescent="0.2">
      <c r="A207" s="115"/>
      <c r="B207" s="115"/>
      <c r="C207" s="97"/>
      <c r="D207" s="97"/>
      <c r="E207" s="97"/>
      <c r="F207" s="97"/>
      <c r="G207" s="139"/>
      <c r="H207" s="97"/>
      <c r="J207" s="97"/>
      <c r="K207" s="97"/>
    </row>
    <row r="208" spans="1:11" x14ac:dyDescent="0.2">
      <c r="A208" s="115"/>
      <c r="B208" s="115"/>
      <c r="C208" s="97"/>
      <c r="D208" s="97"/>
      <c r="E208" s="97"/>
      <c r="F208" s="97"/>
      <c r="G208" s="139"/>
      <c r="H208" s="97"/>
      <c r="J208" s="97"/>
      <c r="K208" s="97"/>
    </row>
    <row r="209" spans="1:11" x14ac:dyDescent="0.2">
      <c r="A209" s="115"/>
      <c r="B209" s="115"/>
      <c r="C209" s="97"/>
      <c r="D209" s="97"/>
      <c r="E209" s="97"/>
      <c r="F209" s="97"/>
      <c r="G209" s="139"/>
      <c r="H209" s="97"/>
      <c r="J209" s="97"/>
      <c r="K209" s="97"/>
    </row>
    <row r="210" spans="1:11" x14ac:dyDescent="0.2">
      <c r="A210" s="115"/>
      <c r="B210" s="115"/>
      <c r="C210" s="97"/>
      <c r="D210" s="97"/>
      <c r="E210" s="97"/>
      <c r="F210" s="97"/>
      <c r="G210" s="139"/>
      <c r="H210" s="97"/>
      <c r="J210" s="97"/>
      <c r="K210" s="97"/>
    </row>
    <row r="211" spans="1:11" x14ac:dyDescent="0.2">
      <c r="A211" s="115"/>
      <c r="B211" s="115"/>
      <c r="C211" s="97"/>
      <c r="D211" s="97"/>
      <c r="E211" s="97"/>
      <c r="F211" s="97"/>
      <c r="G211" s="139"/>
      <c r="H211" s="97"/>
      <c r="J211" s="97"/>
      <c r="K211" s="97"/>
    </row>
    <row r="212" spans="1:11" x14ac:dyDescent="0.2">
      <c r="A212" s="115"/>
      <c r="B212" s="115"/>
      <c r="C212" s="97"/>
      <c r="D212" s="97"/>
      <c r="E212" s="97"/>
      <c r="F212" s="97"/>
      <c r="G212" s="139"/>
      <c r="H212" s="97"/>
      <c r="J212" s="97"/>
      <c r="K212" s="97"/>
    </row>
    <row r="213" spans="1:11" x14ac:dyDescent="0.2">
      <c r="A213" s="115"/>
      <c r="B213" s="115"/>
      <c r="C213" s="97"/>
      <c r="D213" s="97"/>
      <c r="E213" s="97"/>
      <c r="F213" s="97"/>
      <c r="G213" s="139"/>
      <c r="H213" s="97"/>
      <c r="J213" s="97"/>
      <c r="K213" s="97"/>
    </row>
    <row r="214" spans="1:11" x14ac:dyDescent="0.2">
      <c r="A214" s="115"/>
      <c r="B214" s="115"/>
      <c r="C214" s="97"/>
      <c r="D214" s="97"/>
      <c r="E214" s="97"/>
      <c r="F214" s="97"/>
      <c r="G214" s="139"/>
      <c r="H214" s="97"/>
      <c r="J214" s="97"/>
      <c r="K214" s="97"/>
    </row>
    <row r="215" spans="1:11" x14ac:dyDescent="0.2">
      <c r="A215" s="115"/>
      <c r="B215" s="115"/>
      <c r="C215" s="97"/>
      <c r="D215" s="97"/>
      <c r="E215" s="97"/>
      <c r="F215" s="97"/>
      <c r="G215" s="139"/>
      <c r="H215" s="97"/>
      <c r="J215" s="97"/>
      <c r="K215" s="97"/>
    </row>
    <row r="216" spans="1:11" x14ac:dyDescent="0.2">
      <c r="A216" s="115"/>
      <c r="B216" s="115"/>
      <c r="C216" s="97"/>
      <c r="D216" s="97"/>
      <c r="E216" s="97"/>
      <c r="F216" s="97"/>
      <c r="G216" s="139"/>
      <c r="H216" s="97"/>
      <c r="J216" s="97"/>
      <c r="K216" s="97"/>
    </row>
    <row r="217" spans="1:11" x14ac:dyDescent="0.2">
      <c r="A217" s="115"/>
      <c r="B217" s="115"/>
      <c r="C217" s="97"/>
      <c r="D217" s="97"/>
      <c r="E217" s="97"/>
      <c r="F217" s="97"/>
      <c r="G217" s="139"/>
      <c r="H217" s="97"/>
      <c r="J217" s="97"/>
      <c r="K217" s="97"/>
    </row>
    <row r="218" spans="1:11" x14ac:dyDescent="0.2">
      <c r="A218" s="115"/>
      <c r="B218" s="115"/>
      <c r="C218" s="97"/>
      <c r="D218" s="97"/>
      <c r="E218" s="97"/>
      <c r="F218" s="97"/>
      <c r="G218" s="139"/>
      <c r="H218" s="97"/>
      <c r="J218" s="97"/>
      <c r="K218" s="97"/>
    </row>
    <row r="219" spans="1:11" x14ac:dyDescent="0.2">
      <c r="A219" s="115"/>
      <c r="B219" s="115"/>
      <c r="C219" s="97"/>
      <c r="D219" s="97"/>
      <c r="E219" s="97"/>
      <c r="F219" s="97"/>
      <c r="G219" s="139"/>
      <c r="H219" s="97"/>
      <c r="J219" s="97"/>
      <c r="K219" s="97"/>
    </row>
    <row r="220" spans="1:11" x14ac:dyDescent="0.2">
      <c r="A220" s="115"/>
      <c r="B220" s="115"/>
      <c r="C220" s="97"/>
      <c r="D220" s="97"/>
      <c r="E220" s="97"/>
      <c r="F220" s="97"/>
      <c r="G220" s="139"/>
      <c r="H220" s="97"/>
      <c r="J220" s="97"/>
      <c r="K220" s="97"/>
    </row>
    <row r="221" spans="1:11" x14ac:dyDescent="0.2">
      <c r="A221" s="115"/>
      <c r="B221" s="115"/>
      <c r="C221" s="97"/>
      <c r="D221" s="97"/>
      <c r="E221" s="97"/>
      <c r="F221" s="97"/>
      <c r="G221" s="139"/>
      <c r="H221" s="97"/>
      <c r="J221" s="97"/>
      <c r="K221" s="97"/>
    </row>
    <row r="222" spans="1:11" x14ac:dyDescent="0.2">
      <c r="A222" s="115"/>
      <c r="B222" s="115"/>
      <c r="C222" s="97"/>
      <c r="D222" s="97"/>
      <c r="E222" s="97"/>
      <c r="F222" s="97"/>
      <c r="G222" s="139"/>
      <c r="H222" s="97"/>
      <c r="J222" s="97"/>
      <c r="K222" s="97"/>
    </row>
    <row r="223" spans="1:11" x14ac:dyDescent="0.2">
      <c r="A223" s="115"/>
      <c r="B223" s="115"/>
      <c r="C223" s="97"/>
      <c r="D223" s="97"/>
      <c r="E223" s="97"/>
      <c r="F223" s="97"/>
      <c r="G223" s="139"/>
      <c r="H223" s="97"/>
      <c r="J223" s="97"/>
      <c r="K223" s="97"/>
    </row>
    <row r="224" spans="1:11" x14ac:dyDescent="0.2">
      <c r="A224" s="115"/>
      <c r="B224" s="115"/>
      <c r="C224" s="97"/>
      <c r="D224" s="97"/>
      <c r="E224" s="97"/>
      <c r="F224" s="97"/>
      <c r="G224" s="139"/>
      <c r="H224" s="97"/>
      <c r="J224" s="97"/>
      <c r="K224" s="97"/>
    </row>
    <row r="225" spans="1:11" x14ac:dyDescent="0.2">
      <c r="A225" s="115"/>
      <c r="B225" s="115"/>
      <c r="C225" s="97"/>
      <c r="D225" s="97"/>
      <c r="E225" s="97"/>
      <c r="F225" s="97"/>
      <c r="G225" s="139"/>
      <c r="H225" s="97"/>
      <c r="J225" s="97"/>
      <c r="K225" s="97"/>
    </row>
    <row r="226" spans="1:11" x14ac:dyDescent="0.2">
      <c r="A226" s="115"/>
      <c r="B226" s="115"/>
      <c r="C226" s="97"/>
      <c r="D226" s="97"/>
      <c r="E226" s="97"/>
      <c r="F226" s="97"/>
      <c r="G226" s="139"/>
      <c r="H226" s="97"/>
      <c r="J226" s="97"/>
      <c r="K226" s="97"/>
    </row>
    <row r="227" spans="1:11" x14ac:dyDescent="0.2">
      <c r="A227" s="115"/>
      <c r="B227" s="115"/>
      <c r="C227" s="97"/>
      <c r="D227" s="97"/>
      <c r="E227" s="97"/>
      <c r="F227" s="97"/>
      <c r="G227" s="139"/>
      <c r="H227" s="97"/>
      <c r="J227" s="97"/>
      <c r="K227" s="97"/>
    </row>
    <row r="228" spans="1:11" x14ac:dyDescent="0.2">
      <c r="A228" s="115"/>
      <c r="B228" s="115"/>
      <c r="C228" s="97"/>
      <c r="D228" s="97"/>
      <c r="E228" s="97"/>
      <c r="F228" s="97"/>
      <c r="G228" s="139"/>
      <c r="H228" s="97"/>
      <c r="J228" s="97"/>
      <c r="K228" s="97"/>
    </row>
    <row r="229" spans="1:11" x14ac:dyDescent="0.2">
      <c r="A229" s="115"/>
      <c r="B229" s="115"/>
      <c r="C229" s="97"/>
      <c r="D229" s="97"/>
      <c r="E229" s="97"/>
      <c r="F229" s="97"/>
      <c r="G229" s="139"/>
      <c r="H229" s="97"/>
      <c r="J229" s="97"/>
      <c r="K229" s="97"/>
    </row>
    <row r="230" spans="1:11" x14ac:dyDescent="0.2">
      <c r="A230" s="115"/>
      <c r="B230" s="115"/>
      <c r="C230" s="97"/>
      <c r="D230" s="97"/>
      <c r="E230" s="97"/>
      <c r="F230" s="97"/>
      <c r="G230" s="139"/>
      <c r="H230" s="97"/>
      <c r="J230" s="97"/>
      <c r="K230" s="97"/>
    </row>
    <row r="231" spans="1:11" x14ac:dyDescent="0.2">
      <c r="A231" s="115"/>
      <c r="B231" s="115"/>
      <c r="C231" s="97"/>
      <c r="D231" s="97"/>
      <c r="E231" s="97"/>
      <c r="F231" s="97"/>
      <c r="G231" s="139"/>
      <c r="H231" s="97"/>
      <c r="J231" s="97"/>
      <c r="K231" s="97"/>
    </row>
    <row r="232" spans="1:11" x14ac:dyDescent="0.2">
      <c r="A232" s="115"/>
      <c r="B232" s="115"/>
      <c r="C232" s="97"/>
      <c r="D232" s="97"/>
      <c r="E232" s="97"/>
      <c r="F232" s="97"/>
      <c r="G232" s="139"/>
      <c r="H232" s="97"/>
      <c r="J232" s="97"/>
      <c r="K232" s="97"/>
    </row>
    <row r="233" spans="1:11" x14ac:dyDescent="0.2">
      <c r="A233" s="115"/>
      <c r="B233" s="115"/>
      <c r="C233" s="97"/>
      <c r="D233" s="97"/>
      <c r="E233" s="97"/>
      <c r="F233" s="97"/>
      <c r="G233" s="139"/>
      <c r="H233" s="97"/>
      <c r="J233" s="97"/>
      <c r="K233" s="97"/>
    </row>
    <row r="234" spans="1:11" x14ac:dyDescent="0.2">
      <c r="A234" s="115"/>
      <c r="B234" s="115"/>
      <c r="C234" s="97"/>
      <c r="D234" s="97"/>
      <c r="E234" s="97"/>
      <c r="F234" s="97"/>
      <c r="G234" s="139"/>
      <c r="H234" s="97"/>
      <c r="J234" s="97"/>
      <c r="K234" s="97"/>
    </row>
    <row r="235" spans="1:11" x14ac:dyDescent="0.2">
      <c r="A235" s="115"/>
      <c r="B235" s="115"/>
      <c r="C235" s="97"/>
      <c r="D235" s="97"/>
      <c r="E235" s="97"/>
      <c r="F235" s="97"/>
      <c r="G235" s="139"/>
      <c r="H235" s="97"/>
      <c r="J235" s="97"/>
      <c r="K235" s="97"/>
    </row>
    <row r="236" spans="1:11" x14ac:dyDescent="0.2">
      <c r="A236" s="115"/>
      <c r="B236" s="115"/>
      <c r="C236" s="97"/>
      <c r="D236" s="97"/>
      <c r="E236" s="97"/>
      <c r="F236" s="97"/>
      <c r="G236" s="139"/>
      <c r="H236" s="97"/>
      <c r="J236" s="97"/>
      <c r="K236" s="97"/>
    </row>
    <row r="237" spans="1:11" x14ac:dyDescent="0.2">
      <c r="A237" s="115"/>
      <c r="B237" s="115"/>
      <c r="C237" s="97"/>
      <c r="D237" s="97"/>
      <c r="E237" s="97"/>
      <c r="F237" s="97"/>
      <c r="G237" s="139"/>
      <c r="H237" s="97"/>
      <c r="J237" s="97"/>
      <c r="K237" s="97"/>
    </row>
    <row r="238" spans="1:11" x14ac:dyDescent="0.2">
      <c r="A238" s="115"/>
      <c r="B238" s="115"/>
      <c r="C238" s="97"/>
      <c r="D238" s="97"/>
      <c r="E238" s="97"/>
      <c r="F238" s="97"/>
      <c r="G238" s="139"/>
      <c r="H238" s="97"/>
      <c r="J238" s="97"/>
      <c r="K238" s="97"/>
    </row>
    <row r="239" spans="1:11" x14ac:dyDescent="0.2">
      <c r="A239" s="115"/>
      <c r="B239" s="115"/>
      <c r="C239" s="97"/>
      <c r="D239" s="97"/>
      <c r="E239" s="97"/>
      <c r="F239" s="97"/>
      <c r="G239" s="139"/>
      <c r="H239" s="97"/>
      <c r="J239" s="97"/>
      <c r="K239" s="97"/>
    </row>
    <row r="240" spans="1:11" x14ac:dyDescent="0.2">
      <c r="A240" s="115"/>
      <c r="B240" s="115"/>
      <c r="C240" s="97"/>
      <c r="D240" s="97"/>
      <c r="E240" s="97"/>
      <c r="F240" s="97"/>
      <c r="G240" s="139"/>
      <c r="H240" s="97"/>
      <c r="J240" s="97"/>
      <c r="K240" s="97"/>
    </row>
    <row r="241" spans="1:11" x14ac:dyDescent="0.2">
      <c r="A241" s="115"/>
      <c r="B241" s="115"/>
      <c r="C241" s="97"/>
      <c r="D241" s="97"/>
      <c r="E241" s="97"/>
      <c r="F241" s="97"/>
      <c r="G241" s="139"/>
      <c r="H241" s="97"/>
      <c r="J241" s="97"/>
      <c r="K241" s="97"/>
    </row>
    <row r="242" spans="1:11" x14ac:dyDescent="0.2">
      <c r="A242" s="115"/>
      <c r="B242" s="115"/>
      <c r="C242" s="97"/>
      <c r="D242" s="97"/>
      <c r="E242" s="97"/>
      <c r="F242" s="97"/>
      <c r="G242" s="139"/>
      <c r="H242" s="97"/>
      <c r="J242" s="97"/>
      <c r="K242" s="97"/>
    </row>
    <row r="243" spans="1:11" x14ac:dyDescent="0.2">
      <c r="A243" s="115"/>
      <c r="B243" s="115"/>
      <c r="C243" s="97"/>
      <c r="D243" s="97"/>
      <c r="E243" s="97"/>
      <c r="F243" s="97"/>
      <c r="G243" s="139"/>
      <c r="H243" s="97"/>
      <c r="J243" s="97"/>
      <c r="K243" s="97"/>
    </row>
    <row r="244" spans="1:11" x14ac:dyDescent="0.2">
      <c r="A244" s="115"/>
      <c r="B244" s="115"/>
      <c r="C244" s="97"/>
      <c r="D244" s="97"/>
      <c r="E244" s="97"/>
      <c r="F244" s="97"/>
      <c r="G244" s="139"/>
      <c r="H244" s="97"/>
      <c r="J244" s="97"/>
      <c r="K244" s="97"/>
    </row>
    <row r="245" spans="1:11" x14ac:dyDescent="0.2">
      <c r="A245" s="115"/>
      <c r="B245" s="115"/>
      <c r="C245" s="97"/>
      <c r="D245" s="97"/>
      <c r="E245" s="97"/>
      <c r="F245" s="97"/>
      <c r="G245" s="139"/>
      <c r="H245" s="97"/>
      <c r="J245" s="97"/>
      <c r="K245" s="97"/>
    </row>
    <row r="246" spans="1:11" x14ac:dyDescent="0.2">
      <c r="A246" s="115"/>
      <c r="B246" s="115"/>
      <c r="C246" s="97"/>
      <c r="D246" s="97"/>
      <c r="E246" s="97"/>
      <c r="F246" s="97"/>
      <c r="G246" s="139"/>
      <c r="H246" s="97"/>
      <c r="J246" s="97"/>
      <c r="K246" s="97"/>
    </row>
    <row r="247" spans="1:11" x14ac:dyDescent="0.2">
      <c r="A247" s="115"/>
      <c r="B247" s="115"/>
      <c r="C247" s="97"/>
      <c r="D247" s="97"/>
      <c r="E247" s="97"/>
      <c r="F247" s="97"/>
      <c r="G247" s="139"/>
      <c r="H247" s="97"/>
      <c r="J247" s="97"/>
      <c r="K247" s="97"/>
    </row>
    <row r="248" spans="1:11" x14ac:dyDescent="0.2">
      <c r="A248" s="115"/>
      <c r="B248" s="115"/>
      <c r="C248" s="97"/>
      <c r="D248" s="97"/>
      <c r="E248" s="97"/>
      <c r="F248" s="97"/>
      <c r="G248" s="139"/>
      <c r="H248" s="97"/>
      <c r="J248" s="97"/>
      <c r="K248" s="97"/>
    </row>
    <row r="249" spans="1:11" x14ac:dyDescent="0.2">
      <c r="A249" s="115"/>
      <c r="B249" s="115"/>
      <c r="C249" s="97"/>
      <c r="D249" s="97"/>
      <c r="E249" s="97"/>
      <c r="F249" s="97"/>
      <c r="G249" s="139"/>
      <c r="H249" s="97"/>
      <c r="J249" s="97"/>
      <c r="K249" s="97"/>
    </row>
    <row r="250" spans="1:11" x14ac:dyDescent="0.2">
      <c r="A250" s="115"/>
      <c r="B250" s="115"/>
      <c r="C250" s="97"/>
      <c r="D250" s="97"/>
      <c r="E250" s="97"/>
      <c r="F250" s="97"/>
      <c r="G250" s="139"/>
      <c r="H250" s="97"/>
      <c r="J250" s="97"/>
      <c r="K250" s="97"/>
    </row>
    <row r="251" spans="1:11" x14ac:dyDescent="0.2">
      <c r="A251" s="115"/>
      <c r="B251" s="115"/>
      <c r="C251" s="97"/>
      <c r="D251" s="97"/>
      <c r="E251" s="97"/>
      <c r="F251" s="97"/>
      <c r="G251" s="139"/>
      <c r="H251" s="97"/>
      <c r="J251" s="97"/>
      <c r="K251" s="97"/>
    </row>
    <row r="252" spans="1:11" x14ac:dyDescent="0.2">
      <c r="A252" s="115"/>
      <c r="B252" s="115"/>
      <c r="C252" s="97"/>
      <c r="D252" s="97"/>
      <c r="E252" s="97"/>
      <c r="F252" s="97"/>
      <c r="G252" s="139"/>
      <c r="H252" s="97"/>
      <c r="J252" s="97"/>
      <c r="K252" s="97"/>
    </row>
    <row r="253" spans="1:11" x14ac:dyDescent="0.2">
      <c r="A253" s="115"/>
      <c r="B253" s="115"/>
      <c r="C253" s="97"/>
      <c r="D253" s="97"/>
      <c r="E253" s="97"/>
      <c r="F253" s="97"/>
      <c r="G253" s="139"/>
      <c r="H253" s="97"/>
      <c r="J253" s="97"/>
      <c r="K253" s="97"/>
    </row>
    <row r="254" spans="1:11" x14ac:dyDescent="0.2">
      <c r="A254" s="115"/>
      <c r="B254" s="115"/>
      <c r="C254" s="97"/>
      <c r="D254" s="97"/>
      <c r="E254" s="97"/>
      <c r="F254" s="97"/>
      <c r="G254" s="139"/>
      <c r="H254" s="97"/>
      <c r="J254" s="97"/>
      <c r="K254" s="97"/>
    </row>
    <row r="255" spans="1:11" x14ac:dyDescent="0.2">
      <c r="A255" s="115"/>
      <c r="B255" s="115"/>
      <c r="C255" s="97"/>
      <c r="D255" s="97"/>
      <c r="E255" s="97"/>
      <c r="F255" s="97"/>
      <c r="G255" s="139"/>
      <c r="H255" s="97"/>
      <c r="J255" s="97"/>
      <c r="K255" s="97"/>
    </row>
    <row r="256" spans="1:11" x14ac:dyDescent="0.2">
      <c r="A256" s="115"/>
      <c r="B256" s="115"/>
      <c r="C256" s="97"/>
      <c r="D256" s="97"/>
      <c r="E256" s="97"/>
      <c r="F256" s="97"/>
      <c r="G256" s="139"/>
      <c r="H256" s="97"/>
      <c r="J256" s="97"/>
      <c r="K256" s="97"/>
    </row>
    <row r="257" spans="1:11" x14ac:dyDescent="0.2">
      <c r="A257" s="115"/>
      <c r="B257" s="115"/>
      <c r="C257" s="97"/>
      <c r="D257" s="97"/>
      <c r="E257" s="97"/>
      <c r="F257" s="97"/>
      <c r="G257" s="139"/>
      <c r="H257" s="97"/>
      <c r="J257" s="97"/>
      <c r="K257" s="97"/>
    </row>
    <row r="258" spans="1:11" x14ac:dyDescent="0.2">
      <c r="A258" s="115"/>
      <c r="B258" s="115"/>
      <c r="C258" s="97"/>
      <c r="D258" s="97"/>
      <c r="E258" s="97"/>
      <c r="F258" s="97"/>
      <c r="G258" s="139"/>
      <c r="H258" s="97"/>
      <c r="J258" s="97"/>
      <c r="K258" s="97"/>
    </row>
    <row r="259" spans="1:11" x14ac:dyDescent="0.2">
      <c r="A259" s="115"/>
      <c r="B259" s="115"/>
      <c r="C259" s="97"/>
      <c r="D259" s="97"/>
      <c r="E259" s="97"/>
      <c r="F259" s="97"/>
      <c r="G259" s="139"/>
      <c r="H259" s="97"/>
      <c r="J259" s="97"/>
      <c r="K259" s="97"/>
    </row>
    <row r="260" spans="1:11" x14ac:dyDescent="0.2">
      <c r="A260" s="115"/>
      <c r="B260" s="115"/>
      <c r="C260" s="97"/>
      <c r="D260" s="97"/>
      <c r="E260" s="97"/>
      <c r="F260" s="97"/>
      <c r="G260" s="139"/>
      <c r="H260" s="97"/>
      <c r="J260" s="97"/>
      <c r="K260" s="97"/>
    </row>
    <row r="261" spans="1:11" x14ac:dyDescent="0.2">
      <c r="A261" s="115"/>
      <c r="B261" s="115"/>
      <c r="C261" s="97"/>
      <c r="D261" s="97"/>
      <c r="E261" s="97"/>
      <c r="F261" s="97"/>
      <c r="G261" s="139"/>
      <c r="H261" s="97"/>
      <c r="J261" s="97"/>
      <c r="K261" s="97"/>
    </row>
    <row r="262" spans="1:11" x14ac:dyDescent="0.2">
      <c r="A262" s="115"/>
      <c r="B262" s="115"/>
      <c r="C262" s="97"/>
      <c r="D262" s="97"/>
      <c r="E262" s="97"/>
      <c r="F262" s="97"/>
      <c r="G262" s="139"/>
      <c r="H262" s="97"/>
      <c r="J262" s="97"/>
      <c r="K262" s="97"/>
    </row>
    <row r="263" spans="1:11" x14ac:dyDescent="0.2">
      <c r="A263" s="115"/>
      <c r="B263" s="115"/>
      <c r="C263" s="97"/>
      <c r="D263" s="97"/>
      <c r="E263" s="97"/>
      <c r="F263" s="97"/>
      <c r="G263" s="139"/>
      <c r="H263" s="97"/>
      <c r="J263" s="97"/>
      <c r="K263" s="97"/>
    </row>
    <row r="264" spans="1:11" x14ac:dyDescent="0.2">
      <c r="A264" s="115"/>
      <c r="B264" s="115"/>
      <c r="C264" s="97"/>
      <c r="D264" s="97"/>
      <c r="E264" s="97"/>
      <c r="F264" s="97"/>
      <c r="G264" s="139"/>
      <c r="H264" s="97"/>
      <c r="J264" s="97"/>
      <c r="K264" s="97"/>
    </row>
    <row r="265" spans="1:11" x14ac:dyDescent="0.2">
      <c r="A265" s="115"/>
      <c r="B265" s="115"/>
      <c r="C265" s="97"/>
      <c r="D265" s="97"/>
      <c r="E265" s="97"/>
      <c r="F265" s="97"/>
      <c r="G265" s="139"/>
      <c r="H265" s="97"/>
      <c r="J265" s="97"/>
      <c r="K265" s="97"/>
    </row>
    <row r="266" spans="1:11" x14ac:dyDescent="0.2">
      <c r="A266" s="115"/>
      <c r="B266" s="115"/>
      <c r="C266" s="97"/>
      <c r="D266" s="97"/>
      <c r="E266" s="97"/>
      <c r="F266" s="97"/>
      <c r="G266" s="139"/>
      <c r="H266" s="97"/>
      <c r="J266" s="97"/>
      <c r="K266" s="97"/>
    </row>
    <row r="267" spans="1:11" x14ac:dyDescent="0.2">
      <c r="A267" s="115"/>
      <c r="B267" s="115"/>
      <c r="C267" s="97"/>
      <c r="D267" s="97"/>
      <c r="E267" s="97"/>
      <c r="F267" s="97"/>
      <c r="G267" s="139"/>
      <c r="H267" s="97"/>
      <c r="J267" s="97"/>
      <c r="K267" s="97"/>
    </row>
    <row r="268" spans="1:11" x14ac:dyDescent="0.2">
      <c r="A268" s="115"/>
      <c r="B268" s="115"/>
      <c r="C268" s="97"/>
      <c r="D268" s="97"/>
      <c r="E268" s="97"/>
      <c r="F268" s="97"/>
      <c r="G268" s="139"/>
      <c r="H268" s="97"/>
      <c r="J268" s="97"/>
      <c r="K268" s="97"/>
    </row>
    <row r="269" spans="1:11" x14ac:dyDescent="0.2">
      <c r="A269" s="115"/>
      <c r="B269" s="115"/>
      <c r="C269" s="97"/>
      <c r="D269" s="97"/>
      <c r="E269" s="97"/>
      <c r="F269" s="97"/>
      <c r="G269" s="139"/>
      <c r="H269" s="97"/>
      <c r="J269" s="97"/>
      <c r="K269" s="97"/>
    </row>
    <row r="270" spans="1:11" x14ac:dyDescent="0.2">
      <c r="A270" s="115"/>
      <c r="B270" s="115"/>
      <c r="C270" s="97"/>
      <c r="D270" s="97"/>
      <c r="E270" s="97"/>
      <c r="F270" s="97"/>
      <c r="G270" s="139"/>
      <c r="H270" s="97"/>
      <c r="J270" s="97"/>
      <c r="K270" s="97"/>
    </row>
    <row r="271" spans="1:11" x14ac:dyDescent="0.2">
      <c r="A271" s="115"/>
      <c r="B271" s="115"/>
      <c r="C271" s="97"/>
      <c r="D271" s="97"/>
      <c r="E271" s="97"/>
      <c r="F271" s="97"/>
      <c r="G271" s="139"/>
      <c r="H271" s="97"/>
      <c r="J271" s="97"/>
      <c r="K271" s="97"/>
    </row>
    <row r="272" spans="1:11" x14ac:dyDescent="0.2">
      <c r="A272" s="115"/>
      <c r="B272" s="115"/>
      <c r="C272" s="97"/>
      <c r="D272" s="97"/>
      <c r="E272" s="97"/>
      <c r="F272" s="97"/>
      <c r="G272" s="139"/>
      <c r="H272" s="97"/>
      <c r="J272" s="97"/>
      <c r="K272" s="97"/>
    </row>
    <row r="273" spans="1:11" x14ac:dyDescent="0.2">
      <c r="A273" s="115"/>
      <c r="B273" s="115"/>
      <c r="C273" s="97"/>
      <c r="D273" s="97"/>
      <c r="E273" s="97"/>
      <c r="F273" s="97"/>
      <c r="G273" s="139"/>
      <c r="H273" s="97"/>
      <c r="J273" s="97"/>
      <c r="K273" s="97"/>
    </row>
    <row r="274" spans="1:11" x14ac:dyDescent="0.2">
      <c r="A274" s="115"/>
      <c r="B274" s="115"/>
      <c r="C274" s="97"/>
      <c r="D274" s="97"/>
      <c r="E274" s="97"/>
      <c r="F274" s="97"/>
      <c r="G274" s="139"/>
      <c r="H274" s="97"/>
      <c r="J274" s="97"/>
      <c r="K274" s="97"/>
    </row>
    <row r="275" spans="1:11" x14ac:dyDescent="0.2">
      <c r="A275" s="115"/>
      <c r="B275" s="115"/>
      <c r="C275" s="97"/>
      <c r="D275" s="97"/>
      <c r="E275" s="97"/>
      <c r="F275" s="97"/>
      <c r="G275" s="139"/>
      <c r="H275" s="97"/>
      <c r="J275" s="97"/>
      <c r="K275" s="97"/>
    </row>
    <row r="276" spans="1:11" x14ac:dyDescent="0.2">
      <c r="A276" s="115"/>
      <c r="B276" s="115"/>
      <c r="C276" s="97"/>
      <c r="D276" s="97"/>
      <c r="E276" s="97"/>
      <c r="F276" s="97"/>
      <c r="G276" s="139"/>
      <c r="H276" s="97"/>
      <c r="J276" s="97"/>
      <c r="K276" s="97"/>
    </row>
    <row r="277" spans="1:11" x14ac:dyDescent="0.2">
      <c r="A277" s="115"/>
      <c r="B277" s="115"/>
      <c r="C277" s="97"/>
      <c r="D277" s="97"/>
      <c r="E277" s="97"/>
      <c r="F277" s="97"/>
      <c r="G277" s="139"/>
      <c r="H277" s="97"/>
      <c r="J277" s="97"/>
      <c r="K277" s="97"/>
    </row>
    <row r="278" spans="1:11" x14ac:dyDescent="0.2">
      <c r="A278" s="115"/>
      <c r="B278" s="115"/>
      <c r="C278" s="97"/>
      <c r="D278" s="97"/>
      <c r="E278" s="97"/>
      <c r="F278" s="97"/>
      <c r="G278" s="139"/>
      <c r="H278" s="97"/>
      <c r="J278" s="97"/>
      <c r="K278" s="97"/>
    </row>
    <row r="279" spans="1:11" x14ac:dyDescent="0.2">
      <c r="A279" s="115"/>
      <c r="B279" s="115"/>
      <c r="C279" s="97"/>
      <c r="D279" s="97"/>
      <c r="E279" s="97"/>
      <c r="F279" s="97"/>
      <c r="G279" s="139"/>
      <c r="H279" s="97"/>
      <c r="J279" s="97"/>
      <c r="K279" s="97"/>
    </row>
    <row r="280" spans="1:11" x14ac:dyDescent="0.2">
      <c r="A280" s="115"/>
      <c r="B280" s="115"/>
      <c r="C280" s="97"/>
      <c r="D280" s="97"/>
      <c r="E280" s="97"/>
      <c r="F280" s="97"/>
      <c r="G280" s="139"/>
      <c r="H280" s="97"/>
      <c r="J280" s="97"/>
      <c r="K280" s="97"/>
    </row>
    <row r="281" spans="1:11" x14ac:dyDescent="0.2">
      <c r="A281" s="115"/>
      <c r="B281" s="115"/>
      <c r="C281" s="97"/>
      <c r="D281" s="97"/>
      <c r="E281" s="97"/>
      <c r="F281" s="97"/>
      <c r="G281" s="139"/>
      <c r="H281" s="97"/>
      <c r="J281" s="97"/>
      <c r="K281" s="97"/>
    </row>
    <row r="282" spans="1:11" x14ac:dyDescent="0.2">
      <c r="A282" s="115"/>
      <c r="B282" s="115"/>
      <c r="C282" s="97"/>
      <c r="D282" s="97"/>
      <c r="E282" s="97"/>
      <c r="F282" s="97"/>
      <c r="G282" s="139"/>
      <c r="H282" s="97"/>
      <c r="J282" s="97"/>
      <c r="K282" s="97"/>
    </row>
    <row r="283" spans="1:11" x14ac:dyDescent="0.2">
      <c r="A283" s="115"/>
      <c r="B283" s="115"/>
      <c r="C283" s="97"/>
      <c r="D283" s="97"/>
      <c r="E283" s="97"/>
      <c r="F283" s="97"/>
      <c r="G283" s="139"/>
      <c r="H283" s="97"/>
      <c r="J283" s="97"/>
      <c r="K283" s="97"/>
    </row>
    <row r="284" spans="1:11" x14ac:dyDescent="0.2">
      <c r="A284" s="115"/>
      <c r="B284" s="115"/>
      <c r="C284" s="97"/>
      <c r="D284" s="97"/>
      <c r="E284" s="97"/>
      <c r="F284" s="97"/>
      <c r="G284" s="139"/>
      <c r="H284" s="97"/>
      <c r="J284" s="97"/>
      <c r="K284" s="97"/>
    </row>
    <row r="285" spans="1:11" x14ac:dyDescent="0.2">
      <c r="A285" s="115"/>
      <c r="B285" s="115"/>
      <c r="C285" s="97"/>
      <c r="D285" s="97"/>
      <c r="E285" s="97"/>
      <c r="F285" s="97"/>
      <c r="G285" s="139"/>
      <c r="H285" s="97"/>
      <c r="J285" s="97"/>
      <c r="K285" s="97"/>
    </row>
    <row r="286" spans="1:11" x14ac:dyDescent="0.2">
      <c r="A286" s="115"/>
      <c r="B286" s="115"/>
      <c r="C286" s="97"/>
      <c r="D286" s="97"/>
      <c r="E286" s="97"/>
      <c r="F286" s="97"/>
      <c r="G286" s="139"/>
      <c r="H286" s="97"/>
      <c r="J286" s="97"/>
      <c r="K286" s="97"/>
    </row>
    <row r="287" spans="1:11" x14ac:dyDescent="0.2">
      <c r="A287" s="115"/>
      <c r="B287" s="115"/>
      <c r="C287" s="97"/>
      <c r="D287" s="97"/>
      <c r="E287" s="97"/>
      <c r="F287" s="97"/>
      <c r="G287" s="139"/>
      <c r="H287" s="97"/>
      <c r="J287" s="97"/>
      <c r="K287" s="97"/>
    </row>
    <row r="288" spans="1:11" x14ac:dyDescent="0.2">
      <c r="A288" s="115"/>
      <c r="B288" s="115"/>
      <c r="C288" s="97"/>
      <c r="D288" s="97"/>
      <c r="E288" s="97"/>
      <c r="F288" s="97"/>
      <c r="G288" s="139"/>
      <c r="H288" s="97"/>
      <c r="J288" s="97"/>
      <c r="K288" s="97"/>
    </row>
    <row r="289" spans="1:11" x14ac:dyDescent="0.2">
      <c r="A289" s="115"/>
      <c r="B289" s="115"/>
      <c r="C289" s="97"/>
      <c r="D289" s="97"/>
      <c r="E289" s="97"/>
      <c r="F289" s="97"/>
      <c r="G289" s="139"/>
      <c r="H289" s="97"/>
      <c r="J289" s="97"/>
      <c r="K289" s="97"/>
    </row>
    <row r="290" spans="1:11" x14ac:dyDescent="0.2">
      <c r="A290" s="115"/>
      <c r="B290" s="115"/>
      <c r="C290" s="97"/>
      <c r="D290" s="97"/>
      <c r="E290" s="97"/>
      <c r="F290" s="97"/>
      <c r="G290" s="139"/>
      <c r="H290" s="97"/>
      <c r="J290" s="97"/>
      <c r="K290" s="97"/>
    </row>
    <row r="291" spans="1:11" x14ac:dyDescent="0.2">
      <c r="A291" s="115"/>
      <c r="B291" s="115"/>
      <c r="C291" s="97"/>
      <c r="D291" s="97"/>
      <c r="E291" s="97"/>
      <c r="F291" s="97"/>
      <c r="G291" s="139"/>
      <c r="H291" s="97"/>
      <c r="J291" s="97"/>
      <c r="K291" s="97"/>
    </row>
    <row r="292" spans="1:11" x14ac:dyDescent="0.2">
      <c r="A292" s="115"/>
      <c r="B292" s="115"/>
      <c r="C292" s="97"/>
      <c r="D292" s="97"/>
      <c r="E292" s="97"/>
      <c r="F292" s="97"/>
      <c r="G292" s="139"/>
      <c r="H292" s="97"/>
      <c r="J292" s="97"/>
      <c r="K292" s="97"/>
    </row>
    <row r="293" spans="1:11" x14ac:dyDescent="0.2">
      <c r="A293" s="115"/>
      <c r="B293" s="115"/>
      <c r="C293" s="97"/>
      <c r="D293" s="97"/>
      <c r="E293" s="97"/>
      <c r="F293" s="97"/>
      <c r="G293" s="139"/>
      <c r="H293" s="97"/>
      <c r="J293" s="97"/>
      <c r="K293" s="97"/>
    </row>
    <row r="294" spans="1:11" x14ac:dyDescent="0.2">
      <c r="A294" s="115"/>
      <c r="B294" s="115"/>
      <c r="C294" s="97"/>
      <c r="D294" s="97"/>
      <c r="E294" s="97"/>
      <c r="F294" s="97"/>
      <c r="G294" s="139"/>
      <c r="H294" s="97"/>
      <c r="J294" s="97"/>
      <c r="K294" s="97"/>
    </row>
    <row r="295" spans="1:11" x14ac:dyDescent="0.2">
      <c r="A295" s="115"/>
      <c r="B295" s="115"/>
      <c r="C295" s="97"/>
      <c r="D295" s="97"/>
      <c r="E295" s="97"/>
      <c r="F295" s="97"/>
      <c r="G295" s="139"/>
      <c r="H295" s="97"/>
      <c r="J295" s="97"/>
      <c r="K295" s="97"/>
    </row>
    <row r="296" spans="1:11" x14ac:dyDescent="0.2">
      <c r="A296" s="115"/>
      <c r="B296" s="115"/>
      <c r="C296" s="97"/>
      <c r="D296" s="97"/>
      <c r="E296" s="97"/>
      <c r="F296" s="97"/>
      <c r="G296" s="139"/>
      <c r="H296" s="97"/>
      <c r="J296" s="97"/>
      <c r="K296" s="97"/>
    </row>
    <row r="297" spans="1:11" x14ac:dyDescent="0.2">
      <c r="A297" s="115"/>
      <c r="B297" s="115"/>
      <c r="C297" s="97"/>
      <c r="D297" s="97"/>
      <c r="E297" s="97"/>
      <c r="F297" s="97"/>
      <c r="G297" s="139"/>
      <c r="H297" s="97"/>
      <c r="J297" s="97"/>
      <c r="K297" s="97"/>
    </row>
    <row r="298" spans="1:11" x14ac:dyDescent="0.2">
      <c r="A298" s="115"/>
      <c r="B298" s="115"/>
      <c r="C298" s="97"/>
      <c r="D298" s="97"/>
      <c r="E298" s="97"/>
      <c r="F298" s="97"/>
      <c r="G298" s="139"/>
      <c r="H298" s="97"/>
      <c r="J298" s="97"/>
      <c r="K298" s="97"/>
    </row>
    <row r="299" spans="1:11" x14ac:dyDescent="0.2">
      <c r="A299" s="115"/>
      <c r="B299" s="115"/>
      <c r="C299" s="97"/>
      <c r="D299" s="97"/>
      <c r="E299" s="97"/>
      <c r="F299" s="97"/>
      <c r="G299" s="139"/>
      <c r="H299" s="97"/>
      <c r="J299" s="97"/>
      <c r="K299" s="97"/>
    </row>
    <row r="300" spans="1:11" x14ac:dyDescent="0.2">
      <c r="A300" s="115"/>
      <c r="B300" s="115"/>
      <c r="C300" s="97"/>
      <c r="D300" s="97"/>
      <c r="E300" s="97"/>
      <c r="F300" s="97"/>
      <c r="G300" s="139"/>
      <c r="H300" s="97"/>
      <c r="J300" s="97"/>
      <c r="K300" s="97"/>
    </row>
    <row r="301" spans="1:11" x14ac:dyDescent="0.2">
      <c r="A301" s="115"/>
      <c r="B301" s="115"/>
      <c r="C301" s="97"/>
      <c r="D301" s="97"/>
      <c r="E301" s="97"/>
      <c r="F301" s="97"/>
      <c r="G301" s="139"/>
      <c r="H301" s="97"/>
      <c r="J301" s="97"/>
      <c r="K301" s="97"/>
    </row>
    <row r="302" spans="1:11" x14ac:dyDescent="0.2">
      <c r="A302" s="115"/>
      <c r="B302" s="115"/>
      <c r="C302" s="97"/>
      <c r="D302" s="97"/>
      <c r="E302" s="97"/>
      <c r="F302" s="97"/>
      <c r="G302" s="139"/>
      <c r="H302" s="97"/>
      <c r="J302" s="97"/>
      <c r="K302" s="97"/>
    </row>
    <row r="303" spans="1:11" x14ac:dyDescent="0.2">
      <c r="A303" s="115"/>
      <c r="B303" s="115"/>
      <c r="C303" s="97"/>
      <c r="D303" s="97"/>
      <c r="E303" s="97"/>
      <c r="F303" s="97"/>
      <c r="G303" s="139"/>
      <c r="H303" s="97"/>
      <c r="J303" s="97"/>
      <c r="K303" s="97"/>
    </row>
    <row r="304" spans="1:11" x14ac:dyDescent="0.2">
      <c r="A304" s="115"/>
      <c r="B304" s="115"/>
      <c r="C304" s="97"/>
      <c r="D304" s="97"/>
      <c r="E304" s="97"/>
      <c r="F304" s="97"/>
      <c r="G304" s="139"/>
      <c r="H304" s="97"/>
      <c r="J304" s="97"/>
      <c r="K304" s="97"/>
    </row>
    <row r="305" spans="1:11" x14ac:dyDescent="0.2">
      <c r="A305" s="115"/>
      <c r="B305" s="115"/>
      <c r="C305" s="97"/>
      <c r="D305" s="97"/>
      <c r="E305" s="97"/>
      <c r="F305" s="97"/>
      <c r="G305" s="139"/>
      <c r="H305" s="97"/>
      <c r="J305" s="97"/>
      <c r="K305" s="97"/>
    </row>
    <row r="306" spans="1:11" x14ac:dyDescent="0.2">
      <c r="A306" s="115"/>
      <c r="B306" s="115"/>
      <c r="C306" s="97"/>
      <c r="D306" s="97"/>
      <c r="E306" s="97"/>
      <c r="F306" s="97"/>
      <c r="G306" s="139"/>
      <c r="H306" s="97"/>
      <c r="J306" s="97"/>
      <c r="K306" s="97"/>
    </row>
    <row r="307" spans="1:11" x14ac:dyDescent="0.2">
      <c r="A307" s="115"/>
      <c r="B307" s="115"/>
      <c r="C307" s="97"/>
      <c r="D307" s="97"/>
      <c r="E307" s="97"/>
      <c r="F307" s="97"/>
      <c r="G307" s="139"/>
      <c r="H307" s="97"/>
      <c r="J307" s="97"/>
      <c r="K307" s="97"/>
    </row>
    <row r="308" spans="1:11" x14ac:dyDescent="0.2">
      <c r="A308" s="115"/>
      <c r="B308" s="115"/>
      <c r="C308" s="97"/>
      <c r="D308" s="97"/>
      <c r="E308" s="97"/>
      <c r="F308" s="97"/>
      <c r="G308" s="139"/>
      <c r="H308" s="97"/>
      <c r="J308" s="97"/>
      <c r="K308" s="97"/>
    </row>
    <row r="309" spans="1:11" x14ac:dyDescent="0.2">
      <c r="A309" s="115"/>
      <c r="B309" s="115"/>
      <c r="C309" s="97"/>
      <c r="D309" s="97"/>
      <c r="E309" s="97"/>
      <c r="F309" s="97"/>
      <c r="G309" s="139"/>
      <c r="H309" s="97"/>
      <c r="J309" s="97"/>
      <c r="K309" s="97"/>
    </row>
    <row r="310" spans="1:11" x14ac:dyDescent="0.2">
      <c r="A310" s="115"/>
      <c r="B310" s="115"/>
      <c r="C310" s="97"/>
      <c r="D310" s="97"/>
      <c r="E310" s="97"/>
      <c r="F310" s="97"/>
      <c r="G310" s="139"/>
      <c r="H310" s="97"/>
      <c r="J310" s="97"/>
      <c r="K310" s="97"/>
    </row>
    <row r="311" spans="1:11" x14ac:dyDescent="0.2">
      <c r="A311" s="115"/>
      <c r="B311" s="115"/>
      <c r="C311" s="97"/>
      <c r="D311" s="97"/>
      <c r="E311" s="97"/>
      <c r="F311" s="97"/>
      <c r="G311" s="139"/>
      <c r="H311" s="97"/>
      <c r="J311" s="97"/>
      <c r="K311" s="97"/>
    </row>
    <row r="312" spans="1:11" x14ac:dyDescent="0.2">
      <c r="A312" s="115"/>
      <c r="B312" s="115"/>
      <c r="C312" s="97"/>
      <c r="D312" s="97"/>
      <c r="E312" s="97"/>
      <c r="F312" s="97"/>
      <c r="G312" s="139"/>
      <c r="H312" s="97"/>
      <c r="J312" s="97"/>
      <c r="K312" s="97"/>
    </row>
    <row r="313" spans="1:11" x14ac:dyDescent="0.2">
      <c r="A313" s="115"/>
      <c r="B313" s="115"/>
      <c r="C313" s="97"/>
      <c r="D313" s="97"/>
      <c r="E313" s="97"/>
      <c r="F313" s="97"/>
      <c r="G313" s="139"/>
      <c r="H313" s="97"/>
      <c r="J313" s="97"/>
      <c r="K313" s="97"/>
    </row>
    <row r="314" spans="1:11" x14ac:dyDescent="0.2">
      <c r="A314" s="115"/>
      <c r="B314" s="115"/>
      <c r="C314" s="97"/>
      <c r="D314" s="97"/>
      <c r="E314" s="97"/>
      <c r="F314" s="97"/>
      <c r="G314" s="139"/>
      <c r="H314" s="97"/>
      <c r="J314" s="97"/>
      <c r="K314" s="97"/>
    </row>
    <row r="315" spans="1:11" x14ac:dyDescent="0.2">
      <c r="A315" s="115"/>
      <c r="B315" s="115"/>
      <c r="C315" s="97"/>
      <c r="D315" s="97"/>
      <c r="E315" s="97"/>
      <c r="F315" s="97"/>
      <c r="G315" s="139"/>
      <c r="H315" s="97"/>
      <c r="J315" s="97"/>
      <c r="K315" s="97"/>
    </row>
    <row r="316" spans="1:11" x14ac:dyDescent="0.2">
      <c r="A316" s="115"/>
      <c r="B316" s="115"/>
      <c r="C316" s="97"/>
      <c r="D316" s="97"/>
      <c r="E316" s="97"/>
      <c r="F316" s="97"/>
      <c r="G316" s="139"/>
      <c r="H316" s="97"/>
      <c r="J316" s="97"/>
      <c r="K316" s="97"/>
    </row>
    <row r="317" spans="1:11" x14ac:dyDescent="0.2">
      <c r="A317" s="115"/>
      <c r="B317" s="115"/>
      <c r="C317" s="97"/>
      <c r="D317" s="97"/>
      <c r="E317" s="97"/>
      <c r="F317" s="97"/>
      <c r="G317" s="139"/>
      <c r="H317" s="97"/>
      <c r="J317" s="97"/>
      <c r="K317" s="97"/>
    </row>
    <row r="318" spans="1:11" x14ac:dyDescent="0.2">
      <c r="A318" s="115"/>
      <c r="B318" s="115"/>
      <c r="C318" s="97"/>
      <c r="D318" s="97"/>
      <c r="E318" s="97"/>
      <c r="F318" s="97"/>
      <c r="G318" s="139"/>
      <c r="H318" s="97"/>
      <c r="J318" s="97"/>
      <c r="K318" s="97"/>
    </row>
    <row r="319" spans="1:11" x14ac:dyDescent="0.2">
      <c r="A319" s="115"/>
      <c r="B319" s="115"/>
      <c r="C319" s="97"/>
      <c r="D319" s="97"/>
      <c r="E319" s="97"/>
      <c r="F319" s="97"/>
      <c r="G319" s="139"/>
      <c r="H319" s="97"/>
      <c r="J319" s="97"/>
      <c r="K319" s="97"/>
    </row>
    <row r="320" spans="1:11" x14ac:dyDescent="0.2">
      <c r="A320" s="115"/>
      <c r="B320" s="115"/>
      <c r="C320" s="97"/>
      <c r="D320" s="97"/>
      <c r="E320" s="97"/>
      <c r="F320" s="97"/>
      <c r="G320" s="139"/>
      <c r="H320" s="97"/>
      <c r="J320" s="97"/>
      <c r="K320" s="97"/>
    </row>
    <row r="321" spans="1:11" x14ac:dyDescent="0.2">
      <c r="A321" s="115"/>
      <c r="B321" s="115"/>
      <c r="C321" s="97"/>
      <c r="D321" s="97"/>
      <c r="E321" s="97"/>
      <c r="F321" s="97"/>
      <c r="G321" s="139"/>
      <c r="H321" s="97"/>
      <c r="J321" s="97"/>
      <c r="K321" s="97"/>
    </row>
    <row r="322" spans="1:11" x14ac:dyDescent="0.2">
      <c r="A322" s="115"/>
      <c r="B322" s="115"/>
      <c r="C322" s="97"/>
      <c r="D322" s="97"/>
      <c r="E322" s="97"/>
      <c r="F322" s="97"/>
      <c r="G322" s="139"/>
      <c r="H322" s="97"/>
      <c r="J322" s="97"/>
      <c r="K322" s="97"/>
    </row>
    <row r="323" spans="1:11" x14ac:dyDescent="0.2">
      <c r="A323" s="115"/>
      <c r="B323" s="115"/>
      <c r="C323" s="97"/>
      <c r="D323" s="97"/>
      <c r="E323" s="97"/>
      <c r="F323" s="97"/>
      <c r="G323" s="139"/>
      <c r="H323" s="97"/>
      <c r="J323" s="97"/>
      <c r="K323" s="97"/>
    </row>
    <row r="324" spans="1:11" x14ac:dyDescent="0.2">
      <c r="A324" s="115"/>
      <c r="B324" s="115"/>
      <c r="C324" s="97"/>
      <c r="D324" s="97"/>
      <c r="E324" s="97"/>
      <c r="F324" s="97"/>
      <c r="G324" s="139"/>
      <c r="H324" s="97"/>
      <c r="J324" s="97"/>
      <c r="K324" s="97"/>
    </row>
    <row r="325" spans="1:11" x14ac:dyDescent="0.2">
      <c r="A325" s="115"/>
      <c r="B325" s="115"/>
      <c r="C325" s="97"/>
      <c r="D325" s="97"/>
      <c r="E325" s="97"/>
      <c r="F325" s="97"/>
      <c r="G325" s="139"/>
      <c r="H325" s="97"/>
      <c r="J325" s="97"/>
      <c r="K325" s="97"/>
    </row>
    <row r="326" spans="1:11" x14ac:dyDescent="0.2">
      <c r="A326" s="115"/>
      <c r="B326" s="115"/>
      <c r="C326" s="97"/>
      <c r="D326" s="97"/>
      <c r="E326" s="97"/>
      <c r="F326" s="97"/>
      <c r="G326" s="139"/>
      <c r="H326" s="97"/>
      <c r="J326" s="97"/>
      <c r="K326" s="97"/>
    </row>
    <row r="327" spans="1:11" x14ac:dyDescent="0.2">
      <c r="A327" s="115"/>
      <c r="B327" s="115"/>
      <c r="C327" s="97"/>
      <c r="D327" s="97"/>
      <c r="E327" s="97"/>
      <c r="F327" s="97"/>
      <c r="G327" s="139"/>
      <c r="H327" s="97"/>
      <c r="J327" s="97"/>
      <c r="K327" s="97"/>
    </row>
    <row r="328" spans="1:11" x14ac:dyDescent="0.2">
      <c r="A328" s="115"/>
      <c r="B328" s="115"/>
      <c r="C328" s="97"/>
      <c r="D328" s="97"/>
      <c r="E328" s="97"/>
      <c r="F328" s="97"/>
      <c r="G328" s="139"/>
      <c r="H328" s="97"/>
      <c r="J328" s="97"/>
      <c r="K328" s="97"/>
    </row>
    <row r="329" spans="1:11" x14ac:dyDescent="0.2">
      <c r="A329" s="115"/>
      <c r="B329" s="115"/>
      <c r="C329" s="97"/>
      <c r="D329" s="97"/>
      <c r="E329" s="97"/>
      <c r="F329" s="97"/>
      <c r="G329" s="139"/>
      <c r="H329" s="97"/>
      <c r="J329" s="97"/>
      <c r="K329" s="97"/>
    </row>
    <row r="330" spans="1:11" x14ac:dyDescent="0.2">
      <c r="A330" s="115"/>
      <c r="B330" s="115"/>
      <c r="C330" s="97"/>
      <c r="D330" s="97"/>
      <c r="E330" s="97"/>
      <c r="F330" s="97"/>
      <c r="G330" s="139"/>
      <c r="H330" s="97"/>
      <c r="J330" s="97"/>
      <c r="K330" s="97"/>
    </row>
    <row r="331" spans="1:11" x14ac:dyDescent="0.2">
      <c r="A331" s="115"/>
      <c r="B331" s="115"/>
      <c r="C331" s="97"/>
      <c r="D331" s="97"/>
      <c r="E331" s="97"/>
      <c r="F331" s="97"/>
      <c r="G331" s="139"/>
      <c r="H331" s="97"/>
      <c r="J331" s="97"/>
      <c r="K331" s="97"/>
    </row>
    <row r="332" spans="1:11" x14ac:dyDescent="0.2">
      <c r="A332" s="115"/>
      <c r="B332" s="115"/>
      <c r="C332" s="97"/>
      <c r="D332" s="97"/>
      <c r="E332" s="97"/>
      <c r="F332" s="97"/>
      <c r="G332" s="139"/>
      <c r="H332" s="97"/>
      <c r="J332" s="97"/>
      <c r="K332" s="97"/>
    </row>
    <row r="333" spans="1:11" x14ac:dyDescent="0.2">
      <c r="A333" s="115"/>
      <c r="B333" s="115"/>
      <c r="C333" s="97"/>
      <c r="D333" s="97"/>
      <c r="E333" s="97"/>
      <c r="F333" s="97"/>
      <c r="G333" s="139"/>
      <c r="H333" s="97"/>
      <c r="J333" s="97"/>
      <c r="K333" s="97"/>
    </row>
    <row r="334" spans="1:11" x14ac:dyDescent="0.2">
      <c r="A334" s="115"/>
      <c r="B334" s="115"/>
      <c r="C334" s="97"/>
      <c r="D334" s="97"/>
      <c r="E334" s="97"/>
      <c r="F334" s="97"/>
      <c r="G334" s="139"/>
      <c r="H334" s="97"/>
      <c r="J334" s="97"/>
      <c r="K334" s="97"/>
    </row>
    <row r="335" spans="1:11" x14ac:dyDescent="0.2">
      <c r="A335" s="115"/>
      <c r="B335" s="115"/>
      <c r="C335" s="97"/>
      <c r="D335" s="97"/>
      <c r="E335" s="97"/>
      <c r="F335" s="97"/>
      <c r="G335" s="139"/>
      <c r="H335" s="97"/>
      <c r="J335" s="97"/>
      <c r="K335" s="97"/>
    </row>
    <row r="336" spans="1:11" x14ac:dyDescent="0.2">
      <c r="A336" s="115"/>
      <c r="B336" s="115"/>
      <c r="C336" s="97"/>
      <c r="D336" s="97"/>
      <c r="E336" s="97"/>
      <c r="F336" s="97"/>
      <c r="G336" s="139"/>
      <c r="H336" s="97"/>
      <c r="J336" s="97"/>
      <c r="K336" s="97"/>
    </row>
    <row r="337" spans="1:11" x14ac:dyDescent="0.2">
      <c r="A337" s="115"/>
      <c r="B337" s="115"/>
      <c r="C337" s="97"/>
      <c r="D337" s="97"/>
      <c r="E337" s="97"/>
      <c r="F337" s="97"/>
      <c r="G337" s="139"/>
      <c r="H337" s="97"/>
      <c r="J337" s="97"/>
      <c r="K337" s="97"/>
    </row>
    <row r="338" spans="1:11" x14ac:dyDescent="0.2">
      <c r="A338" s="115"/>
      <c r="B338" s="115"/>
      <c r="C338" s="97"/>
      <c r="D338" s="97"/>
      <c r="E338" s="97"/>
      <c r="F338" s="97"/>
      <c r="G338" s="139"/>
      <c r="H338" s="97"/>
      <c r="J338" s="97"/>
      <c r="K338" s="97"/>
    </row>
    <row r="339" spans="1:11" x14ac:dyDescent="0.2">
      <c r="A339" s="115"/>
      <c r="B339" s="115"/>
      <c r="C339" s="97"/>
      <c r="D339" s="97"/>
      <c r="E339" s="97"/>
      <c r="F339" s="97"/>
      <c r="G339" s="139"/>
      <c r="H339" s="97"/>
      <c r="J339" s="97"/>
      <c r="K339" s="97"/>
    </row>
    <row r="340" spans="1:11" x14ac:dyDescent="0.2">
      <c r="A340" s="115"/>
      <c r="B340" s="115"/>
      <c r="C340" s="97"/>
      <c r="D340" s="97"/>
      <c r="E340" s="97"/>
      <c r="F340" s="97"/>
      <c r="G340" s="139"/>
      <c r="H340" s="97"/>
      <c r="J340" s="97"/>
      <c r="K340" s="97"/>
    </row>
    <row r="341" spans="1:11" x14ac:dyDescent="0.2">
      <c r="A341" s="115"/>
      <c r="B341" s="115"/>
      <c r="C341" s="97"/>
      <c r="D341" s="97"/>
      <c r="E341" s="97"/>
      <c r="F341" s="97"/>
      <c r="G341" s="139"/>
      <c r="H341" s="97"/>
      <c r="J341" s="97"/>
      <c r="K341" s="97"/>
    </row>
    <row r="342" spans="1:11" x14ac:dyDescent="0.2">
      <c r="A342" s="115"/>
      <c r="B342" s="115"/>
      <c r="C342" s="97"/>
      <c r="D342" s="97"/>
      <c r="E342" s="97"/>
      <c r="F342" s="97"/>
      <c r="G342" s="139"/>
      <c r="H342" s="97"/>
      <c r="J342" s="97"/>
      <c r="K342" s="97"/>
    </row>
    <row r="343" spans="1:11" x14ac:dyDescent="0.2">
      <c r="A343" s="115"/>
      <c r="B343" s="115"/>
      <c r="C343" s="97"/>
      <c r="D343" s="97"/>
      <c r="E343" s="97"/>
      <c r="F343" s="97"/>
      <c r="G343" s="139"/>
      <c r="H343" s="97"/>
      <c r="J343" s="97"/>
      <c r="K343" s="97"/>
    </row>
    <row r="344" spans="1:11" x14ac:dyDescent="0.2">
      <c r="A344" s="115"/>
      <c r="B344" s="115"/>
      <c r="C344" s="97"/>
      <c r="D344" s="97"/>
      <c r="E344" s="97"/>
      <c r="F344" s="97"/>
      <c r="G344" s="139"/>
      <c r="H344" s="97"/>
      <c r="J344" s="135"/>
      <c r="K344" s="135"/>
    </row>
    <row r="345" spans="1:11" x14ac:dyDescent="0.2">
      <c r="A345" s="115"/>
      <c r="B345" s="115"/>
      <c r="C345" s="97"/>
      <c r="D345" s="97"/>
      <c r="E345" s="97"/>
      <c r="F345" s="97"/>
      <c r="G345" s="139"/>
      <c r="H345" s="97"/>
      <c r="J345" s="97"/>
      <c r="K345" s="97"/>
    </row>
    <row r="346" spans="1:11" x14ac:dyDescent="0.2">
      <c r="A346" s="115"/>
      <c r="B346" s="115"/>
      <c r="C346" s="97"/>
      <c r="D346" s="97"/>
      <c r="E346" s="97"/>
      <c r="F346" s="97"/>
      <c r="G346" s="139"/>
      <c r="H346" s="97"/>
      <c r="J346" s="97"/>
      <c r="K346" s="97"/>
    </row>
    <row r="347" spans="1:11" x14ac:dyDescent="0.2">
      <c r="A347" s="115"/>
      <c r="B347" s="115"/>
      <c r="C347" s="97"/>
      <c r="D347" s="97"/>
      <c r="E347" s="97"/>
      <c r="F347" s="97"/>
      <c r="G347" s="139"/>
      <c r="H347" s="97"/>
      <c r="J347" s="97"/>
      <c r="K347" s="97"/>
    </row>
    <row r="348" spans="1:11" x14ac:dyDescent="0.2">
      <c r="A348" s="115"/>
      <c r="B348" s="115"/>
      <c r="C348" s="97"/>
      <c r="D348" s="97"/>
      <c r="E348" s="97"/>
      <c r="F348" s="97"/>
      <c r="G348" s="139"/>
      <c r="H348" s="97"/>
      <c r="J348" s="97"/>
      <c r="K348" s="97"/>
    </row>
    <row r="349" spans="1:11" x14ac:dyDescent="0.2">
      <c r="A349" s="115"/>
      <c r="B349" s="115"/>
      <c r="C349" s="97"/>
      <c r="D349" s="97"/>
      <c r="E349" s="97"/>
      <c r="F349" s="97"/>
      <c r="G349" s="139"/>
      <c r="H349" s="97"/>
      <c r="J349" s="97"/>
      <c r="K349" s="97"/>
    </row>
    <row r="350" spans="1:11" x14ac:dyDescent="0.2">
      <c r="A350" s="115"/>
      <c r="B350" s="115"/>
      <c r="C350" s="97"/>
      <c r="D350" s="97"/>
      <c r="E350" s="97"/>
      <c r="F350" s="97"/>
      <c r="G350" s="139"/>
      <c r="H350" s="97"/>
      <c r="J350" s="97"/>
      <c r="K350" s="97"/>
    </row>
    <row r="351" spans="1:11" x14ac:dyDescent="0.2">
      <c r="A351" s="115"/>
      <c r="B351" s="115"/>
      <c r="C351" s="97"/>
      <c r="D351" s="97"/>
      <c r="E351" s="97"/>
      <c r="F351" s="97"/>
      <c r="G351" s="139"/>
      <c r="H351" s="97"/>
      <c r="J351" s="97"/>
      <c r="K351" s="97"/>
    </row>
    <row r="352" spans="1:11" x14ac:dyDescent="0.2">
      <c r="A352" s="115"/>
      <c r="B352" s="115"/>
      <c r="C352" s="97"/>
      <c r="D352" s="97"/>
      <c r="E352" s="97"/>
      <c r="F352" s="97"/>
      <c r="G352" s="139"/>
      <c r="H352" s="97"/>
      <c r="J352" s="97"/>
      <c r="K352" s="97"/>
    </row>
    <row r="353" spans="1:11" x14ac:dyDescent="0.2">
      <c r="A353" s="115"/>
      <c r="B353" s="115"/>
      <c r="C353" s="97"/>
      <c r="D353" s="97"/>
      <c r="E353" s="97"/>
      <c r="F353" s="97"/>
      <c r="G353" s="139"/>
      <c r="H353" s="97"/>
      <c r="J353" s="97"/>
      <c r="K353" s="97"/>
    </row>
    <row r="354" spans="1:11" x14ac:dyDescent="0.2">
      <c r="A354" s="115"/>
      <c r="B354" s="115"/>
      <c r="C354" s="97"/>
      <c r="D354" s="97"/>
      <c r="E354" s="97"/>
      <c r="F354" s="97"/>
      <c r="G354" s="139"/>
      <c r="H354" s="97"/>
      <c r="J354" s="97"/>
      <c r="K354" s="97"/>
    </row>
    <row r="355" spans="1:11" x14ac:dyDescent="0.2">
      <c r="A355" s="115"/>
      <c r="B355" s="115"/>
      <c r="C355" s="97"/>
      <c r="D355" s="97"/>
      <c r="E355" s="97"/>
      <c r="F355" s="97"/>
      <c r="G355" s="139"/>
      <c r="H355" s="97"/>
      <c r="J355" s="97"/>
      <c r="K355" s="97"/>
    </row>
    <row r="356" spans="1:11" x14ac:dyDescent="0.2">
      <c r="A356" s="115"/>
      <c r="B356" s="115"/>
      <c r="C356" s="97"/>
      <c r="D356" s="97"/>
      <c r="E356" s="97"/>
      <c r="F356" s="97"/>
      <c r="G356" s="139"/>
      <c r="H356" s="97"/>
      <c r="J356" s="97"/>
      <c r="K356" s="97"/>
    </row>
    <row r="357" spans="1:11" x14ac:dyDescent="0.2">
      <c r="A357" s="115"/>
      <c r="B357" s="115"/>
      <c r="C357" s="97"/>
      <c r="D357" s="97"/>
      <c r="E357" s="97"/>
      <c r="F357" s="97"/>
      <c r="G357" s="139"/>
      <c r="H357" s="97"/>
      <c r="J357" s="97"/>
      <c r="K357" s="97"/>
    </row>
    <row r="358" spans="1:11" x14ac:dyDescent="0.2">
      <c r="A358" s="115"/>
      <c r="B358" s="115"/>
      <c r="C358" s="97"/>
      <c r="D358" s="97"/>
      <c r="E358" s="97"/>
      <c r="F358" s="97"/>
      <c r="G358" s="139"/>
      <c r="H358" s="97"/>
      <c r="J358" s="97"/>
      <c r="K358" s="97"/>
    </row>
    <row r="359" spans="1:11" x14ac:dyDescent="0.2">
      <c r="A359" s="115"/>
      <c r="B359" s="115"/>
      <c r="C359" s="97"/>
      <c r="D359" s="97"/>
      <c r="E359" s="97"/>
      <c r="F359" s="97"/>
      <c r="G359" s="139"/>
      <c r="H359" s="97"/>
      <c r="J359" s="97"/>
      <c r="K359" s="97"/>
    </row>
    <row r="360" spans="1:11" x14ac:dyDescent="0.2">
      <c r="A360" s="115"/>
      <c r="B360" s="115"/>
      <c r="C360" s="97"/>
      <c r="D360" s="97"/>
      <c r="E360" s="97"/>
      <c r="F360" s="97"/>
      <c r="G360" s="139"/>
      <c r="H360" s="97"/>
      <c r="J360" s="97"/>
      <c r="K360" s="97"/>
    </row>
    <row r="361" spans="1:11" x14ac:dyDescent="0.2">
      <c r="A361" s="115"/>
      <c r="B361" s="115"/>
      <c r="C361" s="97"/>
      <c r="D361" s="97"/>
      <c r="E361" s="97"/>
      <c r="F361" s="97"/>
      <c r="G361" s="139"/>
      <c r="H361" s="97"/>
      <c r="J361" s="97"/>
      <c r="K361" s="97"/>
    </row>
    <row r="362" spans="1:11" x14ac:dyDescent="0.2">
      <c r="A362" s="115"/>
      <c r="B362" s="115"/>
      <c r="C362" s="97"/>
      <c r="D362" s="97"/>
      <c r="E362" s="97"/>
      <c r="F362" s="97"/>
      <c r="G362" s="139"/>
      <c r="H362" s="97"/>
      <c r="J362" s="97"/>
      <c r="K362" s="97"/>
    </row>
    <row r="363" spans="1:11" x14ac:dyDescent="0.2">
      <c r="A363" s="115"/>
      <c r="B363" s="115"/>
      <c r="C363" s="97"/>
      <c r="D363" s="97"/>
      <c r="E363" s="97"/>
      <c r="F363" s="97"/>
      <c r="G363" s="139"/>
      <c r="H363" s="97"/>
      <c r="J363" s="97"/>
      <c r="K363" s="97"/>
    </row>
    <row r="364" spans="1:11" x14ac:dyDescent="0.2">
      <c r="A364" s="115"/>
      <c r="B364" s="115"/>
      <c r="C364" s="97"/>
      <c r="D364" s="97"/>
      <c r="E364" s="97"/>
      <c r="F364" s="97"/>
      <c r="G364" s="139"/>
      <c r="H364" s="97"/>
      <c r="J364" s="97"/>
      <c r="K364" s="97"/>
    </row>
    <row r="365" spans="1:11" x14ac:dyDescent="0.2">
      <c r="A365" s="115"/>
      <c r="B365" s="115"/>
      <c r="C365" s="97"/>
      <c r="D365" s="97"/>
      <c r="E365" s="97"/>
      <c r="F365" s="97"/>
      <c r="G365" s="139"/>
      <c r="H365" s="97"/>
      <c r="J365" s="97"/>
      <c r="K365" s="97"/>
    </row>
    <row r="366" spans="1:11" x14ac:dyDescent="0.2">
      <c r="A366" s="115"/>
      <c r="B366" s="115"/>
      <c r="C366" s="97"/>
      <c r="D366" s="97"/>
      <c r="E366" s="97"/>
      <c r="F366" s="97"/>
      <c r="G366" s="139"/>
      <c r="H366" s="97"/>
      <c r="J366" s="97"/>
      <c r="K366" s="97"/>
    </row>
    <row r="367" spans="1:11" x14ac:dyDescent="0.2">
      <c r="A367" s="115"/>
      <c r="B367" s="115"/>
      <c r="C367" s="97"/>
      <c r="D367" s="97"/>
      <c r="E367" s="97"/>
      <c r="F367" s="97"/>
      <c r="G367" s="139"/>
      <c r="H367" s="97"/>
      <c r="J367" s="97"/>
      <c r="K367" s="97"/>
    </row>
    <row r="368" spans="1:11" x14ac:dyDescent="0.2">
      <c r="A368" s="115"/>
      <c r="B368" s="115"/>
      <c r="C368" s="97"/>
      <c r="D368" s="97"/>
      <c r="E368" s="97"/>
      <c r="F368" s="97"/>
      <c r="G368" s="139"/>
      <c r="H368" s="97"/>
      <c r="J368" s="97"/>
      <c r="K368" s="97"/>
    </row>
    <row r="369" spans="1:11" x14ac:dyDescent="0.2">
      <c r="A369" s="115"/>
      <c r="B369" s="115"/>
      <c r="C369" s="97"/>
      <c r="D369" s="97"/>
      <c r="E369" s="97"/>
      <c r="F369" s="97"/>
      <c r="G369" s="139"/>
      <c r="H369" s="97"/>
      <c r="J369" s="97"/>
      <c r="K369" s="97"/>
    </row>
    <row r="370" spans="1:11" x14ac:dyDescent="0.2">
      <c r="A370" s="115"/>
      <c r="B370" s="115"/>
      <c r="C370" s="97"/>
      <c r="D370" s="97"/>
      <c r="E370" s="97"/>
      <c r="F370" s="97"/>
      <c r="G370" s="139"/>
      <c r="H370" s="97"/>
      <c r="J370" s="97"/>
      <c r="K370" s="97"/>
    </row>
    <row r="371" spans="1:11" x14ac:dyDescent="0.2">
      <c r="A371" s="115"/>
      <c r="B371" s="115"/>
      <c r="C371" s="97"/>
      <c r="D371" s="97"/>
      <c r="E371" s="97"/>
      <c r="F371" s="97"/>
      <c r="G371" s="139"/>
      <c r="H371" s="97"/>
      <c r="J371" s="97"/>
      <c r="K371" s="97"/>
    </row>
    <row r="372" spans="1:11" x14ac:dyDescent="0.2">
      <c r="A372" s="115"/>
      <c r="B372" s="115"/>
      <c r="C372" s="97"/>
      <c r="D372" s="97"/>
      <c r="E372" s="97"/>
      <c r="F372" s="97"/>
      <c r="G372" s="139"/>
      <c r="H372" s="97"/>
      <c r="J372" s="97"/>
      <c r="K372" s="97"/>
    </row>
    <row r="373" spans="1:11" x14ac:dyDescent="0.2">
      <c r="A373" s="115"/>
      <c r="B373" s="115"/>
      <c r="C373" s="97"/>
      <c r="D373" s="97"/>
      <c r="E373" s="97"/>
      <c r="F373" s="97"/>
      <c r="G373" s="139"/>
      <c r="H373" s="97"/>
      <c r="J373" s="97"/>
      <c r="K373" s="97"/>
    </row>
    <row r="374" spans="1:11" x14ac:dyDescent="0.2">
      <c r="A374" s="115"/>
      <c r="B374" s="115"/>
      <c r="C374" s="97"/>
      <c r="D374" s="97"/>
      <c r="E374" s="97"/>
      <c r="F374" s="97"/>
      <c r="G374" s="139"/>
      <c r="H374" s="97"/>
      <c r="J374" s="97"/>
      <c r="K374" s="97"/>
    </row>
    <row r="375" spans="1:11" x14ac:dyDescent="0.2">
      <c r="A375" s="115"/>
      <c r="B375" s="115"/>
      <c r="C375" s="97"/>
      <c r="D375" s="97"/>
      <c r="E375" s="97"/>
      <c r="F375" s="97"/>
      <c r="G375" s="139"/>
      <c r="H375" s="97"/>
      <c r="J375" s="97"/>
      <c r="K375" s="97"/>
    </row>
    <row r="376" spans="1:11" x14ac:dyDescent="0.2">
      <c r="A376" s="115"/>
      <c r="B376" s="115"/>
      <c r="C376" s="97"/>
      <c r="D376" s="97"/>
      <c r="E376" s="97"/>
      <c r="F376" s="97"/>
      <c r="G376" s="139"/>
      <c r="H376" s="97"/>
      <c r="J376" s="97"/>
      <c r="K376" s="97"/>
    </row>
    <row r="377" spans="1:11" x14ac:dyDescent="0.2">
      <c r="A377" s="115"/>
      <c r="B377" s="115"/>
      <c r="C377" s="97"/>
      <c r="D377" s="97"/>
      <c r="E377" s="97"/>
      <c r="F377" s="97"/>
      <c r="G377" s="139"/>
      <c r="H377" s="97"/>
      <c r="J377" s="97"/>
      <c r="K377" s="97"/>
    </row>
    <row r="378" spans="1:11" x14ac:dyDescent="0.2">
      <c r="A378" s="115"/>
      <c r="B378" s="115"/>
      <c r="C378" s="97"/>
      <c r="D378" s="97"/>
      <c r="E378" s="97"/>
      <c r="F378" s="97"/>
      <c r="G378" s="139"/>
      <c r="H378" s="97"/>
      <c r="J378" s="97"/>
      <c r="K378" s="97"/>
    </row>
    <row r="379" spans="1:11" x14ac:dyDescent="0.2">
      <c r="A379" s="115"/>
      <c r="B379" s="115"/>
      <c r="C379" s="97"/>
      <c r="D379" s="97"/>
      <c r="E379" s="97"/>
      <c r="F379" s="97"/>
      <c r="G379" s="139"/>
      <c r="H379" s="97"/>
      <c r="J379" s="97"/>
      <c r="K379" s="97"/>
    </row>
    <row r="380" spans="1:11" x14ac:dyDescent="0.2">
      <c r="A380" s="115"/>
      <c r="B380" s="115"/>
      <c r="C380" s="97"/>
      <c r="D380" s="97"/>
      <c r="E380" s="97"/>
      <c r="F380" s="97"/>
      <c r="G380" s="139"/>
      <c r="H380" s="97"/>
      <c r="J380" s="97"/>
      <c r="K380" s="97"/>
    </row>
    <row r="381" spans="1:11" x14ac:dyDescent="0.2">
      <c r="A381" s="115"/>
      <c r="B381" s="115"/>
      <c r="C381" s="97"/>
      <c r="D381" s="97"/>
      <c r="E381" s="97"/>
      <c r="F381" s="97"/>
      <c r="G381" s="139"/>
      <c r="H381" s="97"/>
      <c r="J381" s="97"/>
      <c r="K381" s="97"/>
    </row>
    <row r="382" spans="1:11" x14ac:dyDescent="0.2">
      <c r="A382" s="115"/>
      <c r="B382" s="115"/>
      <c r="C382" s="97"/>
      <c r="D382" s="97"/>
      <c r="E382" s="97"/>
      <c r="F382" s="97"/>
      <c r="G382" s="139"/>
      <c r="H382" s="97"/>
      <c r="J382" s="97"/>
      <c r="K382" s="97"/>
    </row>
    <row r="383" spans="1:11" x14ac:dyDescent="0.2">
      <c r="A383" s="115"/>
      <c r="B383" s="115"/>
      <c r="C383" s="97"/>
      <c r="D383" s="97"/>
      <c r="E383" s="97"/>
      <c r="F383" s="97"/>
      <c r="G383" s="139"/>
      <c r="H383" s="97"/>
      <c r="J383" s="97"/>
      <c r="K383" s="97"/>
    </row>
    <row r="384" spans="1:11" x14ac:dyDescent="0.2">
      <c r="A384" s="115"/>
      <c r="B384" s="115"/>
      <c r="C384" s="97"/>
      <c r="D384" s="97"/>
      <c r="E384" s="97"/>
      <c r="F384" s="97"/>
      <c r="G384" s="139"/>
      <c r="H384" s="97"/>
      <c r="J384" s="97"/>
      <c r="K384" s="97"/>
    </row>
    <row r="385" spans="1:11" x14ac:dyDescent="0.2">
      <c r="A385" s="115"/>
      <c r="B385" s="115"/>
      <c r="C385" s="97"/>
      <c r="D385" s="97"/>
      <c r="E385" s="97"/>
      <c r="F385" s="97"/>
      <c r="G385" s="139"/>
      <c r="H385" s="97"/>
      <c r="J385" s="97"/>
      <c r="K385" s="97"/>
    </row>
    <row r="386" spans="1:11" x14ac:dyDescent="0.2">
      <c r="A386" s="115"/>
      <c r="B386" s="115"/>
      <c r="C386" s="97"/>
      <c r="D386" s="97"/>
      <c r="E386" s="97"/>
      <c r="F386" s="97"/>
      <c r="G386" s="139"/>
      <c r="H386" s="97"/>
      <c r="J386" s="97"/>
      <c r="K386" s="97"/>
    </row>
    <row r="387" spans="1:11" x14ac:dyDescent="0.2">
      <c r="A387" s="115"/>
      <c r="B387" s="115"/>
      <c r="C387" s="97"/>
      <c r="D387" s="97"/>
      <c r="E387" s="97"/>
      <c r="F387" s="97"/>
      <c r="G387" s="139"/>
      <c r="H387" s="97"/>
      <c r="J387" s="97"/>
      <c r="K387" s="97"/>
    </row>
    <row r="388" spans="1:11" x14ac:dyDescent="0.2">
      <c r="A388" s="115"/>
      <c r="B388" s="115"/>
      <c r="C388" s="97"/>
      <c r="D388" s="97"/>
      <c r="E388" s="97"/>
      <c r="F388" s="97"/>
      <c r="G388" s="139"/>
      <c r="H388" s="97"/>
      <c r="J388" s="97"/>
      <c r="K388" s="97"/>
    </row>
    <row r="389" spans="1:11" x14ac:dyDescent="0.2">
      <c r="A389" s="115"/>
      <c r="B389" s="115"/>
      <c r="C389" s="97"/>
      <c r="D389" s="97"/>
      <c r="E389" s="97"/>
      <c r="F389" s="97"/>
      <c r="G389" s="139"/>
      <c r="H389" s="97"/>
      <c r="J389" s="97"/>
      <c r="K389" s="97"/>
    </row>
    <row r="390" spans="1:11" x14ac:dyDescent="0.2">
      <c r="A390" s="115"/>
      <c r="B390" s="115"/>
      <c r="C390" s="97"/>
      <c r="D390" s="97"/>
      <c r="E390" s="97"/>
      <c r="F390" s="97"/>
      <c r="G390" s="139"/>
      <c r="H390" s="97"/>
      <c r="J390" s="97"/>
      <c r="K390" s="97"/>
    </row>
    <row r="391" spans="1:11" x14ac:dyDescent="0.2">
      <c r="A391" s="115"/>
      <c r="B391" s="115"/>
      <c r="C391" s="97"/>
      <c r="D391" s="97"/>
      <c r="E391" s="97"/>
      <c r="F391" s="97"/>
      <c r="G391" s="139"/>
      <c r="H391" s="97"/>
      <c r="J391" s="97"/>
      <c r="K391" s="97"/>
    </row>
    <row r="392" spans="1:11" x14ac:dyDescent="0.2">
      <c r="A392" s="115"/>
      <c r="B392" s="115"/>
      <c r="C392" s="97"/>
      <c r="D392" s="97"/>
      <c r="E392" s="97"/>
      <c r="F392" s="97"/>
      <c r="G392" s="139"/>
      <c r="H392" s="97"/>
      <c r="J392" s="97"/>
      <c r="K392" s="97"/>
    </row>
    <row r="393" spans="1:11" x14ac:dyDescent="0.2">
      <c r="A393" s="115"/>
      <c r="B393" s="115"/>
      <c r="C393" s="97"/>
      <c r="D393" s="97"/>
      <c r="E393" s="97"/>
      <c r="F393" s="97"/>
      <c r="G393" s="139"/>
      <c r="H393" s="97"/>
      <c r="J393" s="97"/>
      <c r="K393" s="97"/>
    </row>
    <row r="394" spans="1:11" x14ac:dyDescent="0.2">
      <c r="A394" s="115"/>
      <c r="B394" s="115"/>
      <c r="C394" s="97"/>
      <c r="D394" s="97"/>
      <c r="E394" s="97"/>
      <c r="F394" s="97"/>
      <c r="G394" s="139"/>
      <c r="H394" s="97"/>
      <c r="J394" s="97"/>
      <c r="K394" s="97"/>
    </row>
    <row r="395" spans="1:11" x14ac:dyDescent="0.2">
      <c r="A395" s="115"/>
      <c r="B395" s="115"/>
      <c r="C395" s="97"/>
      <c r="D395" s="97"/>
      <c r="E395" s="97"/>
      <c r="F395" s="97"/>
      <c r="G395" s="139"/>
      <c r="H395" s="97"/>
      <c r="J395" s="97"/>
      <c r="K395" s="97"/>
    </row>
    <row r="396" spans="1:11" x14ac:dyDescent="0.2">
      <c r="A396" s="115"/>
      <c r="B396" s="115"/>
      <c r="C396" s="97"/>
      <c r="D396" s="97"/>
      <c r="E396" s="97"/>
      <c r="F396" s="97"/>
      <c r="G396" s="139"/>
      <c r="H396" s="97"/>
      <c r="J396" s="97"/>
      <c r="K396" s="97"/>
    </row>
    <row r="397" spans="1:11" x14ac:dyDescent="0.2">
      <c r="A397" s="115"/>
      <c r="B397" s="115"/>
      <c r="C397" s="97"/>
      <c r="D397" s="97"/>
      <c r="E397" s="97"/>
      <c r="F397" s="97"/>
      <c r="G397" s="139"/>
      <c r="H397" s="97"/>
      <c r="J397" s="97"/>
      <c r="K397" s="97"/>
    </row>
    <row r="398" spans="1:11" x14ac:dyDescent="0.2">
      <c r="A398" s="115"/>
      <c r="B398" s="115"/>
      <c r="C398" s="97"/>
      <c r="D398" s="97"/>
      <c r="E398" s="97"/>
      <c r="F398" s="97"/>
      <c r="G398" s="139"/>
      <c r="H398" s="97"/>
      <c r="J398" s="97"/>
      <c r="K398" s="97"/>
    </row>
    <row r="399" spans="1:11" x14ac:dyDescent="0.2">
      <c r="A399" s="115"/>
      <c r="B399" s="115"/>
      <c r="C399" s="97"/>
      <c r="D399" s="97"/>
      <c r="E399" s="97"/>
      <c r="F399" s="97"/>
      <c r="G399" s="139"/>
      <c r="H399" s="97"/>
      <c r="J399" s="97"/>
      <c r="K399" s="97"/>
    </row>
    <row r="400" spans="1:11" x14ac:dyDescent="0.2">
      <c r="A400" s="115"/>
      <c r="B400" s="115"/>
      <c r="C400" s="97"/>
      <c r="D400" s="97"/>
      <c r="E400" s="97"/>
      <c r="F400" s="97"/>
      <c r="G400" s="139"/>
      <c r="H400" s="97"/>
      <c r="J400" s="97"/>
      <c r="K400" s="97"/>
    </row>
    <row r="401" spans="1:11" x14ac:dyDescent="0.2">
      <c r="A401" s="115"/>
      <c r="B401" s="115"/>
      <c r="C401" s="97"/>
      <c r="D401" s="97"/>
      <c r="E401" s="97"/>
      <c r="F401" s="97"/>
      <c r="G401" s="139"/>
      <c r="H401" s="97"/>
      <c r="J401" s="97"/>
      <c r="K401" s="97"/>
    </row>
    <row r="402" spans="1:11" x14ac:dyDescent="0.2">
      <c r="A402" s="115"/>
      <c r="B402" s="115"/>
      <c r="C402" s="97"/>
      <c r="D402" s="97"/>
      <c r="E402" s="97"/>
      <c r="F402" s="97"/>
      <c r="G402" s="139"/>
      <c r="H402" s="97"/>
      <c r="J402" s="97"/>
      <c r="K402" s="97"/>
    </row>
    <row r="403" spans="1:11" x14ac:dyDescent="0.2">
      <c r="A403" s="115"/>
      <c r="B403" s="115"/>
      <c r="C403" s="97"/>
      <c r="D403" s="97"/>
      <c r="E403" s="97"/>
      <c r="F403" s="97"/>
      <c r="G403" s="139"/>
      <c r="H403" s="97"/>
      <c r="J403" s="97"/>
      <c r="K403" s="97"/>
    </row>
    <row r="404" spans="1:11" x14ac:dyDescent="0.2">
      <c r="A404" s="115"/>
      <c r="B404" s="115"/>
      <c r="C404" s="97"/>
      <c r="D404" s="97"/>
      <c r="E404" s="97"/>
      <c r="F404" s="97"/>
      <c r="G404" s="139"/>
      <c r="H404" s="97"/>
      <c r="J404" s="97"/>
      <c r="K404" s="97"/>
    </row>
    <row r="405" spans="1:11" x14ac:dyDescent="0.2">
      <c r="A405" s="115"/>
      <c r="B405" s="115"/>
      <c r="C405" s="97"/>
      <c r="D405" s="97"/>
      <c r="E405" s="97"/>
      <c r="F405" s="97"/>
      <c r="G405" s="139"/>
      <c r="H405" s="97"/>
      <c r="J405" s="97"/>
      <c r="K405" s="97"/>
    </row>
    <row r="406" spans="1:11" x14ac:dyDescent="0.2">
      <c r="A406" s="115"/>
      <c r="B406" s="115"/>
      <c r="C406" s="97"/>
      <c r="D406" s="97"/>
      <c r="E406" s="97"/>
      <c r="F406" s="97"/>
      <c r="G406" s="139"/>
      <c r="H406" s="97"/>
      <c r="J406" s="97"/>
      <c r="K406" s="97"/>
    </row>
    <row r="407" spans="1:11" x14ac:dyDescent="0.2">
      <c r="A407" s="115"/>
      <c r="B407" s="115"/>
      <c r="C407" s="97"/>
      <c r="D407" s="97"/>
      <c r="E407" s="97"/>
      <c r="F407" s="97"/>
      <c r="G407" s="139"/>
      <c r="H407" s="97"/>
      <c r="J407" s="97"/>
      <c r="K407" s="97"/>
    </row>
    <row r="408" spans="1:11" x14ac:dyDescent="0.2">
      <c r="A408" s="115"/>
      <c r="B408" s="115"/>
      <c r="C408" s="97"/>
      <c r="D408" s="97"/>
      <c r="E408" s="97"/>
      <c r="F408" s="97"/>
      <c r="G408" s="139"/>
      <c r="H408" s="97"/>
      <c r="J408" s="97"/>
      <c r="K408" s="97"/>
    </row>
    <row r="409" spans="1:11" x14ac:dyDescent="0.2">
      <c r="A409" s="115"/>
      <c r="B409" s="115"/>
      <c r="C409" s="97"/>
      <c r="D409" s="97"/>
      <c r="E409" s="97"/>
      <c r="F409" s="97"/>
      <c r="G409" s="139"/>
      <c r="H409" s="97"/>
      <c r="J409" s="97"/>
      <c r="K409" s="97"/>
    </row>
    <row r="410" spans="1:11" x14ac:dyDescent="0.2">
      <c r="A410" s="115"/>
      <c r="B410" s="115"/>
      <c r="C410" s="97"/>
      <c r="D410" s="97"/>
      <c r="E410" s="97"/>
      <c r="F410" s="97"/>
      <c r="G410" s="139"/>
      <c r="H410" s="97"/>
      <c r="J410" s="97"/>
      <c r="K410" s="97"/>
    </row>
    <row r="411" spans="1:11" x14ac:dyDescent="0.2">
      <c r="A411" s="115"/>
      <c r="B411" s="115"/>
      <c r="C411" s="97"/>
      <c r="D411" s="97"/>
      <c r="E411" s="97"/>
      <c r="F411" s="97"/>
      <c r="G411" s="139"/>
      <c r="H411" s="97"/>
      <c r="J411" s="97"/>
      <c r="K411" s="97"/>
    </row>
    <row r="412" spans="1:11" x14ac:dyDescent="0.2">
      <c r="A412" s="115"/>
      <c r="B412" s="115"/>
      <c r="C412" s="97"/>
      <c r="D412" s="97"/>
      <c r="E412" s="97"/>
      <c r="F412" s="97"/>
      <c r="G412" s="139"/>
      <c r="H412" s="97"/>
      <c r="J412" s="97"/>
      <c r="K412" s="97"/>
    </row>
    <row r="413" spans="1:11" x14ac:dyDescent="0.2">
      <c r="A413" s="115"/>
      <c r="B413" s="115"/>
      <c r="C413" s="97"/>
      <c r="D413" s="97"/>
      <c r="E413" s="97"/>
      <c r="F413" s="97"/>
      <c r="G413" s="139"/>
      <c r="H413" s="97"/>
      <c r="J413" s="97"/>
      <c r="K413" s="97"/>
    </row>
    <row r="414" spans="1:11" x14ac:dyDescent="0.2">
      <c r="A414" s="115"/>
      <c r="B414" s="115"/>
      <c r="C414" s="97"/>
      <c r="D414" s="97"/>
      <c r="E414" s="97"/>
      <c r="F414" s="97"/>
      <c r="G414" s="139"/>
      <c r="H414" s="97"/>
      <c r="J414" s="97"/>
      <c r="K414" s="97"/>
    </row>
    <row r="415" spans="1:11" x14ac:dyDescent="0.2">
      <c r="A415" s="115"/>
      <c r="B415" s="115"/>
      <c r="C415" s="97"/>
      <c r="D415" s="97"/>
      <c r="E415" s="97"/>
      <c r="F415" s="97"/>
      <c r="G415" s="139"/>
      <c r="H415" s="97"/>
      <c r="J415" s="97"/>
      <c r="K415" s="97"/>
    </row>
    <row r="416" spans="1:11" x14ac:dyDescent="0.2">
      <c r="A416" s="115"/>
      <c r="B416" s="115"/>
      <c r="C416" s="97"/>
      <c r="D416" s="97"/>
      <c r="E416" s="97"/>
      <c r="F416" s="97"/>
      <c r="G416" s="139"/>
      <c r="H416" s="97"/>
      <c r="J416" s="97"/>
      <c r="K416" s="97"/>
    </row>
    <row r="417" spans="1:11" x14ac:dyDescent="0.2">
      <c r="A417" s="115"/>
      <c r="B417" s="115"/>
      <c r="C417" s="97"/>
      <c r="D417" s="97"/>
      <c r="E417" s="97"/>
      <c r="F417" s="97"/>
      <c r="G417" s="139"/>
      <c r="H417" s="97"/>
      <c r="J417" s="97"/>
      <c r="K417" s="97"/>
    </row>
    <row r="418" spans="1:11" x14ac:dyDescent="0.2">
      <c r="A418" s="115"/>
      <c r="B418" s="115"/>
      <c r="C418" s="97"/>
      <c r="D418" s="97"/>
      <c r="E418" s="97"/>
      <c r="F418" s="97"/>
      <c r="G418" s="139"/>
      <c r="H418" s="97"/>
      <c r="J418" s="97"/>
      <c r="K418" s="97"/>
    </row>
    <row r="419" spans="1:11" x14ac:dyDescent="0.2">
      <c r="A419" s="115"/>
      <c r="B419" s="115"/>
      <c r="C419" s="97"/>
      <c r="D419" s="97"/>
      <c r="E419" s="97"/>
      <c r="F419" s="97"/>
      <c r="G419" s="139"/>
      <c r="H419" s="97"/>
      <c r="J419" s="97"/>
      <c r="K419" s="97"/>
    </row>
    <row r="420" spans="1:11" x14ac:dyDescent="0.2">
      <c r="A420" s="115"/>
      <c r="B420" s="115"/>
      <c r="C420" s="97"/>
      <c r="D420" s="97"/>
      <c r="E420" s="97"/>
      <c r="F420" s="97"/>
      <c r="G420" s="139"/>
      <c r="H420" s="97"/>
      <c r="J420" s="97"/>
      <c r="K420" s="97"/>
    </row>
    <row r="421" spans="1:11" x14ac:dyDescent="0.2">
      <c r="A421" s="115"/>
      <c r="B421" s="115"/>
      <c r="C421" s="97"/>
      <c r="D421" s="97"/>
      <c r="E421" s="97"/>
      <c r="F421" s="97"/>
      <c r="G421" s="139"/>
      <c r="H421" s="97"/>
      <c r="J421" s="97"/>
      <c r="K421" s="97"/>
    </row>
    <row r="422" spans="1:11" x14ac:dyDescent="0.2">
      <c r="A422" s="115"/>
      <c r="B422" s="115"/>
      <c r="C422" s="97"/>
      <c r="D422" s="97"/>
      <c r="E422" s="97"/>
      <c r="F422" s="97"/>
      <c r="G422" s="139"/>
      <c r="H422" s="97"/>
      <c r="J422" s="97"/>
      <c r="K422" s="97"/>
    </row>
    <row r="423" spans="1:11" x14ac:dyDescent="0.2">
      <c r="A423" s="115"/>
      <c r="B423" s="115"/>
      <c r="C423" s="97"/>
      <c r="D423" s="97"/>
      <c r="E423" s="97"/>
      <c r="F423" s="97"/>
      <c r="G423" s="139"/>
      <c r="H423" s="97"/>
      <c r="J423" s="97"/>
      <c r="K423" s="97"/>
    </row>
    <row r="424" spans="1:11" x14ac:dyDescent="0.2">
      <c r="A424" s="115"/>
      <c r="B424" s="115"/>
      <c r="C424" s="97"/>
      <c r="D424" s="97"/>
      <c r="E424" s="97"/>
      <c r="F424" s="97"/>
      <c r="G424" s="139"/>
      <c r="H424" s="97"/>
      <c r="J424" s="97"/>
      <c r="K424" s="97"/>
    </row>
    <row r="425" spans="1:11" x14ac:dyDescent="0.2">
      <c r="A425" s="115"/>
      <c r="B425" s="115"/>
      <c r="C425" s="97"/>
      <c r="D425" s="97"/>
      <c r="E425" s="97"/>
      <c r="F425" s="97"/>
      <c r="G425" s="139"/>
      <c r="H425" s="97"/>
      <c r="J425" s="97"/>
      <c r="K425" s="97"/>
    </row>
    <row r="426" spans="1:11" x14ac:dyDescent="0.2">
      <c r="A426" s="115"/>
      <c r="B426" s="115"/>
      <c r="C426" s="97"/>
      <c r="D426" s="97"/>
      <c r="E426" s="97"/>
      <c r="F426" s="97"/>
      <c r="G426" s="139"/>
      <c r="H426" s="97"/>
      <c r="J426" s="97"/>
      <c r="K426" s="97"/>
    </row>
    <row r="427" spans="1:11" x14ac:dyDescent="0.2">
      <c r="A427" s="115"/>
      <c r="B427" s="115"/>
      <c r="C427" s="97"/>
      <c r="D427" s="97"/>
      <c r="E427" s="97"/>
      <c r="F427" s="97"/>
      <c r="G427" s="139"/>
      <c r="H427" s="97"/>
      <c r="J427" s="97"/>
      <c r="K427" s="97"/>
    </row>
    <row r="428" spans="1:11" x14ac:dyDescent="0.2">
      <c r="A428" s="115"/>
      <c r="B428" s="115"/>
      <c r="C428" s="97"/>
      <c r="D428" s="97"/>
      <c r="E428" s="97"/>
      <c r="F428" s="97"/>
      <c r="G428" s="139"/>
      <c r="H428" s="97"/>
      <c r="J428" s="97"/>
      <c r="K428" s="97"/>
    </row>
    <row r="429" spans="1:11" x14ac:dyDescent="0.2">
      <c r="A429" s="115"/>
      <c r="B429" s="115"/>
      <c r="C429" s="97"/>
      <c r="D429" s="97"/>
      <c r="E429" s="97"/>
      <c r="F429" s="97"/>
      <c r="G429" s="139"/>
      <c r="H429" s="97"/>
      <c r="J429" s="97"/>
      <c r="K429" s="97"/>
    </row>
    <row r="430" spans="1:11" x14ac:dyDescent="0.2">
      <c r="A430" s="115"/>
      <c r="B430" s="115"/>
      <c r="C430" s="97"/>
      <c r="D430" s="97"/>
      <c r="E430" s="97"/>
      <c r="F430" s="97"/>
      <c r="G430" s="139"/>
      <c r="H430" s="97"/>
      <c r="J430" s="97"/>
      <c r="K430" s="97"/>
    </row>
    <row r="431" spans="1:11" x14ac:dyDescent="0.2">
      <c r="A431" s="115"/>
      <c r="B431" s="115"/>
      <c r="C431" s="97"/>
      <c r="D431" s="97"/>
      <c r="E431" s="97"/>
      <c r="F431" s="97"/>
      <c r="G431" s="139"/>
      <c r="H431" s="97"/>
      <c r="J431" s="97"/>
      <c r="K431" s="97"/>
    </row>
    <row r="432" spans="1:11" x14ac:dyDescent="0.2">
      <c r="A432" s="115"/>
      <c r="B432" s="115"/>
      <c r="C432" s="97"/>
      <c r="D432" s="97"/>
      <c r="E432" s="97"/>
      <c r="F432" s="97"/>
      <c r="G432" s="139"/>
      <c r="H432" s="97"/>
      <c r="J432" s="97"/>
      <c r="K432" s="97"/>
    </row>
    <row r="433" spans="1:11" x14ac:dyDescent="0.2">
      <c r="A433" s="115"/>
      <c r="B433" s="115"/>
      <c r="C433" s="97"/>
      <c r="D433" s="97"/>
      <c r="E433" s="97"/>
      <c r="F433" s="97"/>
      <c r="G433" s="139"/>
      <c r="H433" s="97"/>
      <c r="J433" s="97"/>
      <c r="K433" s="97"/>
    </row>
    <row r="434" spans="1:11" x14ac:dyDescent="0.2">
      <c r="A434" s="115"/>
      <c r="B434" s="115"/>
      <c r="C434" s="97"/>
      <c r="D434" s="97"/>
      <c r="E434" s="97"/>
      <c r="F434" s="97"/>
      <c r="G434" s="139"/>
      <c r="H434" s="97"/>
      <c r="J434" s="97"/>
      <c r="K434" s="97"/>
    </row>
    <row r="435" spans="1:11" x14ac:dyDescent="0.2">
      <c r="A435" s="115"/>
      <c r="B435" s="115"/>
      <c r="C435" s="97"/>
      <c r="D435" s="97"/>
      <c r="E435" s="97"/>
      <c r="F435" s="97"/>
      <c r="G435" s="139"/>
      <c r="H435" s="97"/>
      <c r="J435" s="97"/>
      <c r="K435" s="97"/>
    </row>
    <row r="436" spans="1:11" x14ac:dyDescent="0.2">
      <c r="A436" s="115"/>
      <c r="B436" s="115"/>
      <c r="C436" s="97"/>
      <c r="D436" s="97"/>
      <c r="E436" s="97"/>
      <c r="F436" s="97"/>
      <c r="G436" s="139"/>
      <c r="H436" s="97"/>
      <c r="J436" s="97"/>
      <c r="K436" s="97"/>
    </row>
    <row r="437" spans="1:11" x14ac:dyDescent="0.2">
      <c r="A437" s="115"/>
      <c r="B437" s="115"/>
      <c r="C437" s="97"/>
      <c r="D437" s="97"/>
      <c r="E437" s="97"/>
      <c r="F437" s="97"/>
      <c r="G437" s="139"/>
      <c r="H437" s="97"/>
      <c r="J437" s="97"/>
      <c r="K437" s="97"/>
    </row>
    <row r="438" spans="1:11" x14ac:dyDescent="0.2">
      <c r="A438" s="115"/>
      <c r="B438" s="115"/>
      <c r="C438" s="97"/>
      <c r="D438" s="97"/>
      <c r="E438" s="97"/>
      <c r="F438" s="97"/>
      <c r="G438" s="139"/>
      <c r="H438" s="97"/>
      <c r="J438" s="97"/>
      <c r="K438" s="97"/>
    </row>
    <row r="439" spans="1:11" x14ac:dyDescent="0.2">
      <c r="A439" s="115"/>
      <c r="B439" s="115"/>
      <c r="C439" s="97"/>
      <c r="D439" s="97"/>
      <c r="E439" s="97"/>
      <c r="F439" s="97"/>
      <c r="G439" s="139"/>
      <c r="H439" s="97"/>
      <c r="J439" s="97"/>
      <c r="K439" s="97"/>
    </row>
    <row r="440" spans="1:11" x14ac:dyDescent="0.2">
      <c r="A440" s="115"/>
      <c r="B440" s="115"/>
      <c r="C440" s="97"/>
      <c r="D440" s="97"/>
      <c r="E440" s="97"/>
      <c r="F440" s="97"/>
      <c r="G440" s="139"/>
      <c r="H440" s="97"/>
      <c r="J440" s="97"/>
      <c r="K440" s="97"/>
    </row>
    <row r="441" spans="1:11" x14ac:dyDescent="0.2">
      <c r="A441" s="115"/>
      <c r="B441" s="115"/>
      <c r="C441" s="97"/>
      <c r="D441" s="97"/>
      <c r="E441" s="97"/>
      <c r="F441" s="97"/>
      <c r="G441" s="139"/>
      <c r="H441" s="97"/>
      <c r="J441" s="97"/>
      <c r="K441" s="97"/>
    </row>
    <row r="442" spans="1:11" x14ac:dyDescent="0.2">
      <c r="A442" s="115"/>
      <c r="B442" s="115"/>
      <c r="C442" s="97"/>
      <c r="D442" s="97"/>
      <c r="E442" s="97"/>
      <c r="F442" s="97"/>
      <c r="G442" s="139"/>
      <c r="H442" s="97"/>
      <c r="J442" s="97"/>
      <c r="K442" s="97"/>
    </row>
    <row r="443" spans="1:11" x14ac:dyDescent="0.2">
      <c r="A443" s="115"/>
      <c r="B443" s="115"/>
      <c r="C443" s="97"/>
      <c r="D443" s="97"/>
      <c r="E443" s="97"/>
      <c r="F443" s="97"/>
      <c r="G443" s="139"/>
      <c r="H443" s="97"/>
      <c r="J443" s="97"/>
      <c r="K443" s="97"/>
    </row>
    <row r="444" spans="1:11" x14ac:dyDescent="0.2">
      <c r="A444" s="115"/>
      <c r="B444" s="115"/>
      <c r="C444" s="97"/>
      <c r="D444" s="97"/>
      <c r="E444" s="97"/>
      <c r="F444" s="97"/>
      <c r="G444" s="139"/>
      <c r="H444" s="97"/>
      <c r="J444" s="97"/>
      <c r="K444" s="97"/>
    </row>
    <row r="445" spans="1:11" x14ac:dyDescent="0.2">
      <c r="A445" s="115"/>
      <c r="B445" s="115"/>
      <c r="C445" s="97"/>
      <c r="D445" s="97"/>
      <c r="E445" s="97"/>
      <c r="F445" s="97"/>
      <c r="G445" s="139"/>
      <c r="H445" s="97"/>
      <c r="J445" s="97"/>
      <c r="K445" s="97"/>
    </row>
    <row r="446" spans="1:11" x14ac:dyDescent="0.2">
      <c r="A446" s="115"/>
      <c r="B446" s="115"/>
      <c r="C446" s="97"/>
      <c r="D446" s="97"/>
      <c r="E446" s="97"/>
      <c r="F446" s="97"/>
      <c r="G446" s="139"/>
      <c r="H446" s="97"/>
      <c r="J446" s="97"/>
      <c r="K446" s="97"/>
    </row>
    <row r="447" spans="1:11" x14ac:dyDescent="0.2">
      <c r="A447" s="115"/>
      <c r="B447" s="115"/>
      <c r="C447" s="97"/>
      <c r="D447" s="97"/>
      <c r="E447" s="97"/>
      <c r="F447" s="97"/>
      <c r="G447" s="139"/>
      <c r="H447" s="97"/>
      <c r="J447" s="97"/>
      <c r="K447" s="97"/>
    </row>
    <row r="448" spans="1:11" x14ac:dyDescent="0.2">
      <c r="A448" s="115"/>
      <c r="B448" s="115"/>
      <c r="C448" s="97"/>
      <c r="D448" s="97"/>
      <c r="E448" s="97"/>
      <c r="F448" s="97"/>
      <c r="G448" s="139"/>
      <c r="H448" s="97"/>
      <c r="J448" s="97"/>
      <c r="K448" s="97"/>
    </row>
    <row r="449" spans="1:11" x14ac:dyDescent="0.2">
      <c r="A449" s="115"/>
      <c r="B449" s="115"/>
      <c r="C449" s="97"/>
      <c r="D449" s="97"/>
      <c r="E449" s="97"/>
      <c r="F449" s="97"/>
      <c r="G449" s="139"/>
      <c r="H449" s="97"/>
      <c r="J449" s="97"/>
      <c r="K449" s="97"/>
    </row>
    <row r="450" spans="1:11" x14ac:dyDescent="0.2">
      <c r="A450" s="115"/>
      <c r="B450" s="115"/>
      <c r="C450" s="97"/>
      <c r="D450" s="97"/>
      <c r="E450" s="97"/>
      <c r="F450" s="97"/>
      <c r="G450" s="139"/>
      <c r="H450" s="97"/>
      <c r="J450" s="97"/>
      <c r="K450" s="97"/>
    </row>
    <row r="451" spans="1:11" x14ac:dyDescent="0.2">
      <c r="A451" s="115"/>
      <c r="B451" s="115"/>
      <c r="C451" s="97"/>
      <c r="D451" s="97"/>
      <c r="E451" s="97"/>
      <c r="F451" s="97"/>
      <c r="G451" s="139"/>
      <c r="H451" s="97"/>
      <c r="J451" s="97"/>
      <c r="K451" s="97"/>
    </row>
    <row r="452" spans="1:11" x14ac:dyDescent="0.2">
      <c r="A452" s="115"/>
      <c r="B452" s="115"/>
      <c r="C452" s="97"/>
      <c r="D452" s="97"/>
      <c r="E452" s="97"/>
      <c r="F452" s="97"/>
      <c r="G452" s="139"/>
      <c r="H452" s="97"/>
      <c r="J452" s="97"/>
      <c r="K452" s="97"/>
    </row>
    <row r="453" spans="1:11" x14ac:dyDescent="0.2">
      <c r="A453" s="115"/>
      <c r="B453" s="115"/>
      <c r="C453" s="97"/>
      <c r="D453" s="97"/>
      <c r="E453" s="97"/>
      <c r="F453" s="97"/>
      <c r="G453" s="139"/>
      <c r="H453" s="97"/>
      <c r="J453" s="97"/>
      <c r="K453" s="97"/>
    </row>
    <row r="454" spans="1:11" x14ac:dyDescent="0.2">
      <c r="A454" s="115"/>
      <c r="B454" s="115"/>
      <c r="C454" s="97"/>
      <c r="D454" s="97"/>
      <c r="E454" s="97"/>
      <c r="F454" s="97"/>
      <c r="G454" s="139"/>
      <c r="H454" s="97"/>
      <c r="J454" s="97"/>
      <c r="K454" s="97"/>
    </row>
    <row r="455" spans="1:11" x14ac:dyDescent="0.2">
      <c r="A455" s="115"/>
      <c r="B455" s="115"/>
      <c r="C455" s="97"/>
      <c r="D455" s="97"/>
      <c r="E455" s="97"/>
      <c r="F455" s="97"/>
      <c r="G455" s="139"/>
      <c r="H455" s="97"/>
      <c r="J455" s="97"/>
      <c r="K455" s="97"/>
    </row>
    <row r="456" spans="1:11" x14ac:dyDescent="0.2">
      <c r="A456" s="115"/>
      <c r="B456" s="115"/>
      <c r="C456" s="97"/>
      <c r="D456" s="97"/>
      <c r="E456" s="97"/>
      <c r="F456" s="97"/>
      <c r="G456" s="139"/>
      <c r="H456" s="97"/>
      <c r="J456" s="97"/>
      <c r="K456" s="97"/>
    </row>
    <row r="457" spans="1:11" x14ac:dyDescent="0.2">
      <c r="A457" s="115"/>
      <c r="B457" s="115"/>
      <c r="C457" s="97"/>
      <c r="D457" s="97"/>
      <c r="E457" s="97"/>
      <c r="F457" s="97"/>
      <c r="G457" s="139"/>
      <c r="H457" s="97"/>
      <c r="J457" s="97"/>
      <c r="K457" s="97"/>
    </row>
    <row r="458" spans="1:11" x14ac:dyDescent="0.2">
      <c r="A458" s="115"/>
      <c r="B458" s="115"/>
      <c r="C458" s="97"/>
      <c r="D458" s="97"/>
      <c r="E458" s="97"/>
      <c r="F458" s="97"/>
      <c r="G458" s="139"/>
      <c r="H458" s="97"/>
      <c r="J458" s="97"/>
      <c r="K458" s="97"/>
    </row>
    <row r="459" spans="1:11" x14ac:dyDescent="0.2">
      <c r="A459" s="115"/>
      <c r="B459" s="115"/>
      <c r="C459" s="97"/>
      <c r="D459" s="97"/>
      <c r="E459" s="97"/>
      <c r="F459" s="97"/>
      <c r="G459" s="139"/>
      <c r="H459" s="97"/>
      <c r="J459" s="97"/>
      <c r="K459" s="97"/>
    </row>
    <row r="460" spans="1:11" x14ac:dyDescent="0.2">
      <c r="A460" s="115"/>
      <c r="B460" s="115"/>
      <c r="C460" s="97"/>
      <c r="D460" s="97"/>
      <c r="E460" s="97"/>
      <c r="F460" s="97"/>
      <c r="G460" s="139"/>
      <c r="H460" s="97"/>
      <c r="J460" s="97"/>
      <c r="K460" s="97"/>
    </row>
    <row r="461" spans="1:11" x14ac:dyDescent="0.2">
      <c r="A461" s="115"/>
      <c r="B461" s="115"/>
      <c r="C461" s="97"/>
      <c r="D461" s="97"/>
      <c r="E461" s="97"/>
      <c r="F461" s="97"/>
      <c r="G461" s="139"/>
      <c r="H461" s="97"/>
      <c r="J461" s="97"/>
      <c r="K461" s="97"/>
    </row>
    <row r="462" spans="1:11" x14ac:dyDescent="0.2">
      <c r="A462" s="115"/>
      <c r="B462" s="115"/>
      <c r="C462" s="97"/>
      <c r="D462" s="97"/>
      <c r="E462" s="97"/>
      <c r="F462" s="97"/>
      <c r="G462" s="139"/>
      <c r="H462" s="97"/>
      <c r="J462" s="97"/>
      <c r="K462" s="97"/>
    </row>
    <row r="463" spans="1:11" x14ac:dyDescent="0.2">
      <c r="A463" s="115"/>
      <c r="B463" s="115"/>
      <c r="C463" s="97"/>
      <c r="D463" s="97"/>
      <c r="E463" s="97"/>
      <c r="F463" s="97"/>
      <c r="G463" s="139"/>
      <c r="H463" s="97"/>
      <c r="J463" s="97"/>
      <c r="K463" s="97"/>
    </row>
    <row r="464" spans="1:11" x14ac:dyDescent="0.2">
      <c r="A464" s="115"/>
      <c r="B464" s="115"/>
      <c r="C464" s="97"/>
      <c r="D464" s="97"/>
      <c r="E464" s="97"/>
      <c r="F464" s="97"/>
      <c r="G464" s="139"/>
      <c r="H464" s="97"/>
      <c r="J464" s="97"/>
      <c r="K464" s="97"/>
    </row>
    <row r="465" spans="1:11" x14ac:dyDescent="0.2">
      <c r="A465" s="115"/>
      <c r="B465" s="115"/>
      <c r="C465" s="97"/>
      <c r="D465" s="97"/>
      <c r="E465" s="97"/>
      <c r="F465" s="97"/>
      <c r="G465" s="139"/>
      <c r="H465" s="97"/>
      <c r="J465" s="97"/>
      <c r="K465" s="97"/>
    </row>
    <row r="466" spans="1:11" x14ac:dyDescent="0.2">
      <c r="A466" s="115"/>
      <c r="B466" s="115"/>
      <c r="C466" s="97"/>
      <c r="D466" s="97"/>
      <c r="E466" s="97"/>
      <c r="F466" s="97"/>
      <c r="G466" s="139"/>
      <c r="H466" s="97"/>
      <c r="J466" s="97"/>
      <c r="K466" s="97"/>
    </row>
    <row r="467" spans="1:11" x14ac:dyDescent="0.2">
      <c r="A467" s="115"/>
      <c r="B467" s="115"/>
      <c r="C467" s="97"/>
      <c r="D467" s="97"/>
      <c r="E467" s="97"/>
      <c r="F467" s="97"/>
      <c r="G467" s="139"/>
      <c r="H467" s="97"/>
      <c r="J467" s="97"/>
      <c r="K467" s="97"/>
    </row>
    <row r="468" spans="1:11" x14ac:dyDescent="0.2">
      <c r="A468" s="115"/>
      <c r="B468" s="115"/>
      <c r="C468" s="97"/>
      <c r="D468" s="97"/>
      <c r="E468" s="97"/>
      <c r="F468" s="97"/>
      <c r="G468" s="139"/>
      <c r="H468" s="97"/>
      <c r="J468" s="97"/>
      <c r="K468" s="97"/>
    </row>
    <row r="469" spans="1:11" x14ac:dyDescent="0.2">
      <c r="A469" s="115"/>
      <c r="B469" s="115"/>
      <c r="C469" s="97"/>
      <c r="D469" s="97"/>
      <c r="E469" s="97"/>
      <c r="F469" s="97"/>
      <c r="G469" s="139"/>
      <c r="H469" s="97"/>
      <c r="J469" s="97"/>
      <c r="K469" s="97"/>
    </row>
    <row r="470" spans="1:11" x14ac:dyDescent="0.2">
      <c r="A470" s="115"/>
      <c r="B470" s="115"/>
      <c r="C470" s="97"/>
      <c r="D470" s="97"/>
      <c r="E470" s="97"/>
      <c r="F470" s="97"/>
      <c r="G470" s="139"/>
      <c r="H470" s="97"/>
      <c r="J470" s="97"/>
      <c r="K470" s="97"/>
    </row>
    <row r="471" spans="1:11" x14ac:dyDescent="0.2">
      <c r="A471" s="115"/>
      <c r="B471" s="115"/>
      <c r="C471" s="97"/>
      <c r="D471" s="97"/>
      <c r="E471" s="97"/>
      <c r="F471" s="97"/>
      <c r="G471" s="139"/>
      <c r="H471" s="97"/>
      <c r="J471" s="97"/>
      <c r="K471" s="97"/>
    </row>
    <row r="472" spans="1:11" x14ac:dyDescent="0.2">
      <c r="A472" s="115"/>
      <c r="B472" s="115"/>
      <c r="C472" s="97"/>
      <c r="D472" s="97"/>
      <c r="E472" s="97"/>
      <c r="F472" s="97"/>
      <c r="G472" s="139"/>
      <c r="H472" s="97"/>
      <c r="J472" s="97"/>
      <c r="K472" s="97"/>
    </row>
    <row r="473" spans="1:11" x14ac:dyDescent="0.2">
      <c r="A473" s="115"/>
      <c r="B473" s="115"/>
      <c r="C473" s="97"/>
      <c r="D473" s="97"/>
      <c r="E473" s="97"/>
      <c r="F473" s="97"/>
      <c r="G473" s="139"/>
      <c r="H473" s="97"/>
      <c r="J473" s="97"/>
      <c r="K473" s="97"/>
    </row>
    <row r="474" spans="1:11" x14ac:dyDescent="0.2">
      <c r="A474" s="115"/>
      <c r="B474" s="115"/>
      <c r="C474" s="97"/>
      <c r="D474" s="97"/>
      <c r="E474" s="97"/>
      <c r="F474" s="97"/>
      <c r="G474" s="139"/>
      <c r="H474" s="97"/>
      <c r="J474" s="97"/>
      <c r="K474" s="97"/>
    </row>
    <row r="475" spans="1:11" x14ac:dyDescent="0.2">
      <c r="A475" s="115"/>
      <c r="B475" s="115"/>
      <c r="C475" s="97"/>
      <c r="D475" s="97"/>
      <c r="E475" s="97"/>
      <c r="F475" s="97"/>
      <c r="G475" s="139"/>
      <c r="H475" s="97"/>
      <c r="J475" s="97"/>
      <c r="K475" s="97"/>
    </row>
    <row r="476" spans="1:11" x14ac:dyDescent="0.2">
      <c r="A476" s="115"/>
      <c r="B476" s="115"/>
      <c r="C476" s="97"/>
      <c r="D476" s="97"/>
      <c r="E476" s="97"/>
      <c r="F476" s="97"/>
      <c r="G476" s="139"/>
      <c r="H476" s="97"/>
      <c r="J476" s="97"/>
      <c r="K476" s="97"/>
    </row>
    <row r="477" spans="1:11" x14ac:dyDescent="0.2">
      <c r="A477" s="115"/>
      <c r="B477" s="115"/>
      <c r="C477" s="97"/>
      <c r="D477" s="97"/>
      <c r="E477" s="97"/>
      <c r="F477" s="97"/>
      <c r="G477" s="139"/>
      <c r="H477" s="97"/>
      <c r="J477" s="97"/>
      <c r="K477" s="97"/>
    </row>
    <row r="478" spans="1:11" x14ac:dyDescent="0.2">
      <c r="A478" s="115"/>
      <c r="B478" s="115"/>
      <c r="C478" s="97"/>
      <c r="D478" s="97"/>
      <c r="E478" s="97"/>
      <c r="F478" s="97"/>
      <c r="G478" s="139"/>
      <c r="H478" s="97"/>
      <c r="J478" s="97"/>
      <c r="K478" s="97"/>
    </row>
    <row r="479" spans="1:11" x14ac:dyDescent="0.2">
      <c r="A479" s="115"/>
      <c r="B479" s="115"/>
      <c r="C479" s="97"/>
      <c r="D479" s="97"/>
      <c r="E479" s="97"/>
      <c r="F479" s="97"/>
      <c r="G479" s="139"/>
      <c r="H479" s="97"/>
      <c r="J479" s="97"/>
      <c r="K479" s="97"/>
    </row>
    <row r="480" spans="1:11" x14ac:dyDescent="0.2">
      <c r="A480" s="115"/>
      <c r="B480" s="115"/>
      <c r="C480" s="97"/>
      <c r="D480" s="97"/>
      <c r="E480" s="97"/>
      <c r="F480" s="97"/>
      <c r="G480" s="139"/>
      <c r="H480" s="97"/>
      <c r="J480" s="97"/>
      <c r="K480" s="97"/>
    </row>
    <row r="481" spans="1:11" x14ac:dyDescent="0.2">
      <c r="A481" s="115"/>
      <c r="B481" s="115"/>
      <c r="C481" s="97"/>
      <c r="D481" s="97"/>
      <c r="E481" s="97"/>
      <c r="F481" s="97"/>
      <c r="G481" s="139"/>
      <c r="H481" s="97"/>
      <c r="J481" s="97"/>
      <c r="K481" s="97"/>
    </row>
    <row r="482" spans="1:11" x14ac:dyDescent="0.2">
      <c r="A482" s="115"/>
      <c r="B482" s="115"/>
      <c r="C482" s="97"/>
      <c r="D482" s="97"/>
      <c r="E482" s="97"/>
      <c r="F482" s="97"/>
      <c r="G482" s="139"/>
      <c r="H482" s="97"/>
      <c r="J482" s="97"/>
      <c r="K482" s="97"/>
    </row>
    <row r="483" spans="1:11" x14ac:dyDescent="0.2">
      <c r="A483" s="114"/>
      <c r="B483" s="114"/>
      <c r="C483" s="114"/>
      <c r="D483" s="114"/>
      <c r="E483" s="114"/>
      <c r="F483" s="114"/>
      <c r="G483" s="138"/>
      <c r="H483" s="114"/>
      <c r="J483" s="114"/>
      <c r="K483" s="114"/>
    </row>
    <row r="484" spans="1:11" x14ac:dyDescent="0.2">
      <c r="A484" s="115"/>
      <c r="B484" s="115"/>
      <c r="C484" s="97"/>
      <c r="D484" s="97"/>
      <c r="E484" s="97"/>
      <c r="F484" s="97"/>
      <c r="G484" s="139"/>
      <c r="H484" s="118"/>
      <c r="J484" s="97"/>
      <c r="K484" s="97"/>
    </row>
    <row r="485" spans="1:11" x14ac:dyDescent="0.2">
      <c r="A485" s="115"/>
      <c r="B485" s="115"/>
      <c r="C485" s="97"/>
      <c r="D485" s="97"/>
      <c r="E485" s="97"/>
      <c r="F485" s="97"/>
      <c r="G485" s="139"/>
      <c r="H485" s="118"/>
      <c r="J485" s="97"/>
      <c r="K485" s="97"/>
    </row>
    <row r="486" spans="1:11" x14ac:dyDescent="0.2">
      <c r="A486" s="115"/>
      <c r="B486" s="115"/>
      <c r="C486" s="97"/>
      <c r="D486" s="97"/>
      <c r="E486" s="97"/>
      <c r="F486" s="97"/>
      <c r="G486" s="139"/>
      <c r="H486" s="118"/>
      <c r="J486" s="97"/>
      <c r="K486" s="97"/>
    </row>
    <row r="487" spans="1:11" x14ac:dyDescent="0.2">
      <c r="A487" s="115"/>
      <c r="B487" s="115"/>
      <c r="C487" s="97"/>
      <c r="D487" s="97"/>
      <c r="E487" s="97"/>
      <c r="F487" s="97"/>
      <c r="G487" s="139"/>
      <c r="H487" s="118"/>
      <c r="J487" s="97"/>
      <c r="K487" s="97"/>
    </row>
    <row r="488" spans="1:11" x14ac:dyDescent="0.2">
      <c r="A488" s="115"/>
      <c r="B488" s="115"/>
      <c r="C488" s="97"/>
      <c r="D488" s="97"/>
      <c r="E488" s="97"/>
      <c r="F488" s="97"/>
      <c r="G488" s="139"/>
      <c r="H488" s="118"/>
      <c r="J488" s="97"/>
      <c r="K488" s="97"/>
    </row>
    <row r="489" spans="1:11" x14ac:dyDescent="0.2">
      <c r="A489" s="115"/>
      <c r="B489" s="115"/>
      <c r="C489" s="97"/>
      <c r="D489" s="97"/>
      <c r="E489" s="97"/>
      <c r="F489" s="97"/>
      <c r="G489" s="139"/>
      <c r="H489" s="118"/>
      <c r="J489" s="97"/>
      <c r="K489" s="97"/>
    </row>
    <row r="490" spans="1:11" x14ac:dyDescent="0.2">
      <c r="A490" s="115"/>
      <c r="B490" s="115"/>
      <c r="C490" s="97"/>
      <c r="D490" s="97"/>
      <c r="E490" s="97"/>
      <c r="F490" s="97"/>
      <c r="G490" s="139"/>
      <c r="H490" s="118"/>
      <c r="J490" s="97"/>
      <c r="K490" s="97"/>
    </row>
    <row r="491" spans="1:11" x14ac:dyDescent="0.2">
      <c r="A491" s="115"/>
      <c r="B491" s="115"/>
      <c r="C491" s="97"/>
      <c r="D491" s="97"/>
      <c r="E491" s="97"/>
      <c r="F491" s="97"/>
      <c r="G491" s="139"/>
      <c r="H491" s="118"/>
      <c r="J491" s="97"/>
      <c r="K491" s="97"/>
    </row>
    <row r="492" spans="1:11" x14ac:dyDescent="0.2">
      <c r="A492" s="115"/>
      <c r="B492" s="115"/>
      <c r="C492" s="97"/>
      <c r="D492" s="97"/>
      <c r="E492" s="97"/>
      <c r="F492" s="97"/>
      <c r="G492" s="139"/>
      <c r="H492" s="118"/>
      <c r="J492" s="97"/>
      <c r="K492" s="97"/>
    </row>
    <row r="493" spans="1:11" x14ac:dyDescent="0.2">
      <c r="A493" s="115"/>
      <c r="B493" s="115"/>
      <c r="C493" s="97"/>
      <c r="D493" s="97"/>
      <c r="E493" s="97"/>
      <c r="F493" s="97"/>
      <c r="G493" s="139"/>
      <c r="H493" s="118"/>
      <c r="J493" s="97"/>
      <c r="K493" s="97"/>
    </row>
    <row r="494" spans="1:11" x14ac:dyDescent="0.2">
      <c r="A494" s="115"/>
      <c r="B494" s="115"/>
      <c r="C494" s="97"/>
      <c r="D494" s="97"/>
      <c r="E494" s="97"/>
      <c r="F494" s="97"/>
      <c r="G494" s="139"/>
      <c r="H494" s="118"/>
      <c r="J494" s="97"/>
      <c r="K494" s="97"/>
    </row>
    <row r="495" spans="1:11" x14ac:dyDescent="0.2">
      <c r="A495" s="115"/>
      <c r="B495" s="115"/>
      <c r="C495" s="97"/>
      <c r="D495" s="97"/>
      <c r="E495" s="97"/>
      <c r="F495" s="97"/>
      <c r="G495" s="139"/>
      <c r="H495" s="118"/>
      <c r="J495" s="97"/>
      <c r="K495" s="97"/>
    </row>
    <row r="496" spans="1:11" x14ac:dyDescent="0.2">
      <c r="A496" s="115"/>
      <c r="B496" s="115"/>
      <c r="C496" s="97"/>
      <c r="D496" s="97"/>
      <c r="E496" s="97"/>
      <c r="F496" s="97"/>
      <c r="G496" s="139"/>
      <c r="H496" s="118"/>
      <c r="J496" s="97"/>
      <c r="K496" s="97"/>
    </row>
    <row r="497" spans="1:11" x14ac:dyDescent="0.2">
      <c r="A497" s="115"/>
      <c r="B497" s="115"/>
      <c r="C497" s="97"/>
      <c r="D497" s="97"/>
      <c r="E497" s="97"/>
      <c r="F497" s="97"/>
      <c r="G497" s="139"/>
      <c r="H497" s="118"/>
      <c r="J497" s="97"/>
      <c r="K497" s="97"/>
    </row>
    <row r="498" spans="1:11" x14ac:dyDescent="0.2">
      <c r="A498" s="115"/>
      <c r="B498" s="115"/>
      <c r="C498" s="97"/>
      <c r="D498" s="97"/>
      <c r="E498" s="97"/>
      <c r="F498" s="97"/>
      <c r="G498" s="139"/>
      <c r="H498" s="118"/>
      <c r="J498" s="97"/>
      <c r="K498" s="97"/>
    </row>
    <row r="499" spans="1:11" x14ac:dyDescent="0.2">
      <c r="A499" s="115"/>
      <c r="B499" s="115"/>
      <c r="C499" s="97"/>
      <c r="D499" s="97"/>
      <c r="E499" s="97"/>
      <c r="F499" s="97"/>
      <c r="G499" s="139"/>
      <c r="H499" s="118"/>
      <c r="J499" s="97"/>
      <c r="K499" s="97"/>
    </row>
    <row r="500" spans="1:11" x14ac:dyDescent="0.2">
      <c r="A500" s="115"/>
      <c r="B500" s="115"/>
      <c r="C500" s="97"/>
      <c r="D500" s="97"/>
      <c r="E500" s="97"/>
      <c r="F500" s="97"/>
      <c r="G500" s="139"/>
      <c r="H500" s="118"/>
      <c r="J500" s="97"/>
      <c r="K500" s="97"/>
    </row>
    <row r="501" spans="1:11" x14ac:dyDescent="0.2">
      <c r="A501" s="115"/>
      <c r="B501" s="115"/>
      <c r="C501" s="97"/>
      <c r="D501" s="97"/>
      <c r="E501" s="97"/>
      <c r="F501" s="97"/>
      <c r="G501" s="139"/>
      <c r="H501" s="118"/>
      <c r="J501" s="97"/>
      <c r="K501" s="97"/>
    </row>
    <row r="502" spans="1:11" x14ac:dyDescent="0.2">
      <c r="A502" s="115"/>
      <c r="B502" s="115"/>
      <c r="C502" s="97"/>
      <c r="D502" s="97"/>
      <c r="E502" s="97"/>
      <c r="F502" s="97"/>
      <c r="G502" s="139"/>
      <c r="H502" s="118"/>
      <c r="J502" s="97"/>
      <c r="K502" s="97"/>
    </row>
    <row r="503" spans="1:11" x14ac:dyDescent="0.2">
      <c r="A503" s="115"/>
      <c r="B503" s="115"/>
      <c r="C503" s="97"/>
      <c r="D503" s="97"/>
      <c r="E503" s="97"/>
      <c r="F503" s="97"/>
      <c r="G503" s="139"/>
      <c r="H503" s="118"/>
      <c r="J503" s="97"/>
      <c r="K503" s="97"/>
    </row>
    <row r="504" spans="1:11" x14ac:dyDescent="0.2">
      <c r="A504" s="115"/>
      <c r="B504" s="115"/>
      <c r="C504" s="97"/>
      <c r="D504" s="97"/>
      <c r="E504" s="97"/>
      <c r="F504" s="97"/>
      <c r="G504" s="139"/>
      <c r="H504" s="97"/>
      <c r="J504" s="97"/>
      <c r="K504" s="97"/>
    </row>
    <row r="505" spans="1:11" x14ac:dyDescent="0.2">
      <c r="A505" s="115"/>
      <c r="B505" s="115"/>
      <c r="C505" s="97"/>
      <c r="D505" s="97"/>
      <c r="E505" s="97"/>
      <c r="F505" s="97"/>
      <c r="G505" s="139"/>
      <c r="H505" s="97"/>
      <c r="J505" s="97"/>
      <c r="K505" s="97"/>
    </row>
    <row r="506" spans="1:11" x14ac:dyDescent="0.2">
      <c r="A506" s="115"/>
      <c r="B506" s="115"/>
      <c r="C506" s="97"/>
      <c r="D506" s="97"/>
      <c r="E506" s="97"/>
      <c r="F506" s="97"/>
      <c r="G506" s="139"/>
      <c r="H506" s="97"/>
      <c r="J506" s="97"/>
      <c r="K506" s="97"/>
    </row>
    <row r="507" spans="1:11" x14ac:dyDescent="0.2">
      <c r="A507" s="115"/>
      <c r="B507" s="115"/>
      <c r="C507" s="97"/>
      <c r="D507" s="97"/>
      <c r="E507" s="97"/>
      <c r="F507" s="97"/>
      <c r="G507" s="139"/>
      <c r="H507" s="97"/>
      <c r="J507" s="97"/>
      <c r="K507" s="97"/>
    </row>
    <row r="508" spans="1:11" x14ac:dyDescent="0.2">
      <c r="A508" s="115"/>
      <c r="B508" s="115"/>
      <c r="C508" s="97"/>
      <c r="D508" s="97"/>
      <c r="E508" s="97"/>
      <c r="F508" s="97"/>
      <c r="G508" s="139"/>
      <c r="H508" s="97"/>
      <c r="J508" s="97"/>
      <c r="K508" s="97"/>
    </row>
    <row r="509" spans="1:11" x14ac:dyDescent="0.2">
      <c r="A509" s="115"/>
      <c r="B509" s="115"/>
      <c r="C509" s="97"/>
      <c r="D509" s="97"/>
      <c r="E509" s="97"/>
      <c r="F509" s="97"/>
      <c r="G509" s="139"/>
      <c r="H509" s="97"/>
      <c r="J509" s="97"/>
      <c r="K509" s="97"/>
    </row>
    <row r="510" spans="1:11" x14ac:dyDescent="0.2">
      <c r="A510" s="115"/>
      <c r="B510" s="115"/>
      <c r="C510" s="97"/>
      <c r="D510" s="97"/>
      <c r="E510" s="97"/>
      <c r="F510" s="97"/>
      <c r="G510" s="139"/>
      <c r="H510" s="97"/>
      <c r="J510" s="97"/>
      <c r="K510" s="97"/>
    </row>
    <row r="511" spans="1:11" x14ac:dyDescent="0.2">
      <c r="A511" s="115"/>
      <c r="B511" s="115"/>
      <c r="C511" s="97"/>
      <c r="D511" s="97"/>
      <c r="E511" s="97"/>
      <c r="F511" s="97"/>
      <c r="G511" s="139"/>
      <c r="H511" s="97"/>
      <c r="J511" s="97"/>
      <c r="K511" s="97"/>
    </row>
    <row r="512" spans="1:11" x14ac:dyDescent="0.2">
      <c r="A512" s="115"/>
      <c r="B512" s="115"/>
      <c r="C512" s="97"/>
      <c r="D512" s="97"/>
      <c r="E512" s="97"/>
      <c r="F512" s="97"/>
      <c r="G512" s="139"/>
      <c r="H512" s="97"/>
      <c r="J512" s="97"/>
      <c r="K512" s="97"/>
    </row>
    <row r="513" spans="1:11" x14ac:dyDescent="0.2">
      <c r="A513" s="115"/>
      <c r="B513" s="115"/>
      <c r="C513" s="97"/>
      <c r="D513" s="97"/>
      <c r="E513" s="97"/>
      <c r="F513" s="97"/>
      <c r="G513" s="139"/>
      <c r="H513" s="97"/>
      <c r="J513" s="97"/>
      <c r="K513" s="97"/>
    </row>
    <row r="514" spans="1:11" x14ac:dyDescent="0.2">
      <c r="A514" s="115"/>
      <c r="B514" s="115"/>
      <c r="C514" s="97"/>
      <c r="D514" s="97"/>
      <c r="E514" s="97"/>
      <c r="F514" s="97"/>
      <c r="G514" s="139"/>
      <c r="H514" s="97"/>
      <c r="J514" s="97"/>
      <c r="K514" s="97"/>
    </row>
    <row r="515" spans="1:11" x14ac:dyDescent="0.2">
      <c r="A515" s="115"/>
      <c r="B515" s="115"/>
      <c r="C515" s="97"/>
      <c r="D515" s="97"/>
      <c r="E515" s="97"/>
      <c r="F515" s="97"/>
      <c r="G515" s="139"/>
      <c r="H515" s="97"/>
      <c r="J515" s="97"/>
      <c r="K515" s="97"/>
    </row>
    <row r="516" spans="1:11" x14ac:dyDescent="0.2">
      <c r="A516" s="115"/>
      <c r="B516" s="115"/>
      <c r="C516" s="97"/>
      <c r="D516" s="97"/>
      <c r="E516" s="97"/>
      <c r="F516" s="97"/>
      <c r="G516" s="139"/>
      <c r="H516" s="97"/>
      <c r="J516" s="97"/>
      <c r="K516" s="97"/>
    </row>
    <row r="517" spans="1:11" x14ac:dyDescent="0.2">
      <c r="A517" s="115"/>
      <c r="B517" s="115"/>
      <c r="C517" s="97"/>
      <c r="D517" s="97"/>
      <c r="E517" s="97"/>
      <c r="F517" s="97"/>
      <c r="G517" s="139"/>
      <c r="H517" s="97"/>
      <c r="J517" s="97"/>
      <c r="K517" s="97"/>
    </row>
    <row r="518" spans="1:11" x14ac:dyDescent="0.2">
      <c r="A518" s="115"/>
      <c r="B518" s="115"/>
      <c r="C518" s="97"/>
      <c r="D518" s="97"/>
      <c r="E518" s="97"/>
      <c r="F518" s="97"/>
      <c r="G518" s="139"/>
      <c r="H518" s="97"/>
      <c r="J518" s="97"/>
      <c r="K518" s="97"/>
    </row>
    <row r="519" spans="1:11" x14ac:dyDescent="0.2">
      <c r="A519" s="115"/>
      <c r="B519" s="115"/>
      <c r="C519" s="97"/>
      <c r="D519" s="97"/>
      <c r="E519" s="97"/>
      <c r="F519" s="97"/>
      <c r="G519" s="139"/>
      <c r="H519" s="97"/>
      <c r="J519" s="97"/>
      <c r="K519" s="97"/>
    </row>
    <row r="520" spans="1:11" x14ac:dyDescent="0.2">
      <c r="A520" s="115"/>
      <c r="B520" s="115"/>
      <c r="C520" s="97"/>
      <c r="D520" s="97"/>
      <c r="E520" s="97"/>
      <c r="F520" s="97"/>
      <c r="G520" s="139"/>
      <c r="H520" s="97"/>
      <c r="J520" s="97"/>
      <c r="K520" s="97"/>
    </row>
    <row r="521" spans="1:11" x14ac:dyDescent="0.2">
      <c r="A521" s="115"/>
      <c r="B521" s="115"/>
      <c r="C521" s="97"/>
      <c r="D521" s="97"/>
      <c r="E521" s="97"/>
      <c r="F521" s="97"/>
      <c r="G521" s="139"/>
      <c r="H521" s="97"/>
      <c r="J521" s="97"/>
      <c r="K521" s="97"/>
    </row>
    <row r="522" spans="1:11" x14ac:dyDescent="0.2">
      <c r="A522" s="115"/>
      <c r="B522" s="115"/>
      <c r="C522" s="97"/>
      <c r="D522" s="97"/>
      <c r="E522" s="97"/>
      <c r="F522" s="97"/>
      <c r="G522" s="139"/>
      <c r="H522" s="97"/>
      <c r="J522" s="97"/>
      <c r="K522" s="97"/>
    </row>
    <row r="523" spans="1:11" x14ac:dyDescent="0.2">
      <c r="A523" s="115"/>
      <c r="B523" s="115"/>
      <c r="C523" s="97"/>
      <c r="D523" s="97"/>
      <c r="E523" s="97"/>
      <c r="F523" s="97"/>
      <c r="G523" s="139"/>
      <c r="H523" s="97"/>
      <c r="J523" s="97"/>
      <c r="K523" s="97"/>
    </row>
    <row r="524" spans="1:11" x14ac:dyDescent="0.2">
      <c r="A524" s="115"/>
      <c r="B524" s="115"/>
      <c r="C524" s="97"/>
      <c r="D524" s="97"/>
      <c r="E524" s="97"/>
      <c r="F524" s="97"/>
      <c r="G524" s="139"/>
      <c r="H524" s="97"/>
      <c r="J524" s="97"/>
      <c r="K524" s="97"/>
    </row>
    <row r="525" spans="1:11" x14ac:dyDescent="0.2">
      <c r="A525" s="115"/>
      <c r="B525" s="115"/>
      <c r="C525" s="97"/>
      <c r="D525" s="97"/>
      <c r="E525" s="97"/>
      <c r="F525" s="97"/>
      <c r="G525" s="139"/>
      <c r="H525" s="97"/>
      <c r="J525" s="97"/>
      <c r="K525" s="97"/>
    </row>
    <row r="526" spans="1:11" x14ac:dyDescent="0.2">
      <c r="A526" s="115"/>
      <c r="B526" s="115"/>
      <c r="C526" s="97"/>
      <c r="D526" s="97"/>
      <c r="E526" s="97"/>
      <c r="F526" s="97"/>
      <c r="G526" s="139"/>
      <c r="H526" s="97"/>
      <c r="J526" s="97"/>
      <c r="K526" s="97"/>
    </row>
    <row r="527" spans="1:11" x14ac:dyDescent="0.2">
      <c r="A527" s="115"/>
      <c r="B527" s="115"/>
      <c r="C527" s="97"/>
      <c r="D527" s="97"/>
      <c r="E527" s="97"/>
      <c r="F527" s="97"/>
      <c r="G527" s="139"/>
      <c r="H527" s="97"/>
      <c r="J527" s="97"/>
      <c r="K527" s="97"/>
    </row>
    <row r="528" spans="1:11" x14ac:dyDescent="0.2">
      <c r="A528" s="115"/>
      <c r="B528" s="115"/>
      <c r="C528" s="97"/>
      <c r="D528" s="97"/>
      <c r="E528" s="97"/>
      <c r="F528" s="97"/>
      <c r="G528" s="139"/>
      <c r="H528" s="97"/>
      <c r="J528" s="97"/>
      <c r="K528" s="97"/>
    </row>
    <row r="529" spans="1:11" x14ac:dyDescent="0.2">
      <c r="A529" s="115"/>
      <c r="B529" s="115"/>
      <c r="C529" s="97"/>
      <c r="D529" s="97"/>
      <c r="E529" s="97"/>
      <c r="F529" s="97"/>
      <c r="G529" s="139"/>
      <c r="H529" s="97"/>
      <c r="J529" s="97"/>
      <c r="K529" s="97"/>
    </row>
    <row r="530" spans="1:11" x14ac:dyDescent="0.2">
      <c r="A530" s="115"/>
      <c r="B530" s="115"/>
      <c r="C530" s="97"/>
      <c r="D530" s="97"/>
      <c r="E530" s="97"/>
      <c r="F530" s="97"/>
      <c r="G530" s="139"/>
      <c r="H530" s="97"/>
      <c r="J530" s="97"/>
      <c r="K530" s="97"/>
    </row>
    <row r="531" spans="1:11" x14ac:dyDescent="0.2">
      <c r="A531" s="115"/>
      <c r="B531" s="115"/>
      <c r="C531" s="97"/>
      <c r="D531" s="97"/>
      <c r="E531" s="97"/>
      <c r="F531" s="97"/>
      <c r="G531" s="139"/>
      <c r="H531" s="97"/>
      <c r="J531" s="97"/>
      <c r="K531" s="97"/>
    </row>
    <row r="532" spans="1:11" x14ac:dyDescent="0.2">
      <c r="A532" s="115"/>
      <c r="B532" s="115"/>
      <c r="C532" s="97"/>
      <c r="D532" s="97"/>
      <c r="E532" s="97"/>
      <c r="F532" s="97"/>
      <c r="G532" s="139"/>
      <c r="H532" s="97"/>
      <c r="J532" s="97"/>
      <c r="K532" s="97"/>
    </row>
    <row r="533" spans="1:11" x14ac:dyDescent="0.2">
      <c r="A533" s="115"/>
      <c r="B533" s="115"/>
      <c r="C533" s="97"/>
      <c r="D533" s="97"/>
      <c r="E533" s="97"/>
      <c r="F533" s="97"/>
      <c r="G533" s="139"/>
      <c r="H533" s="97"/>
      <c r="J533" s="97"/>
      <c r="K533" s="97"/>
    </row>
    <row r="534" spans="1:11" x14ac:dyDescent="0.2">
      <c r="A534" s="115"/>
      <c r="B534" s="115"/>
      <c r="C534" s="97"/>
      <c r="D534" s="97"/>
      <c r="E534" s="97"/>
      <c r="F534" s="97"/>
      <c r="G534" s="139"/>
      <c r="H534" s="97"/>
      <c r="J534" s="97"/>
      <c r="K534" s="97"/>
    </row>
    <row r="535" spans="1:11" x14ac:dyDescent="0.2">
      <c r="A535" s="115"/>
      <c r="B535" s="115"/>
      <c r="C535" s="97"/>
      <c r="D535" s="97"/>
      <c r="E535" s="97"/>
      <c r="F535" s="97"/>
      <c r="G535" s="139"/>
      <c r="H535" s="97"/>
      <c r="J535" s="97"/>
      <c r="K535" s="97"/>
    </row>
    <row r="536" spans="1:11" x14ac:dyDescent="0.2">
      <c r="A536" s="115"/>
      <c r="B536" s="115"/>
      <c r="C536" s="97"/>
      <c r="D536" s="97"/>
      <c r="E536" s="97"/>
      <c r="F536" s="97"/>
      <c r="G536" s="139"/>
      <c r="H536" s="97"/>
      <c r="J536" s="97"/>
      <c r="K536" s="97"/>
    </row>
    <row r="537" spans="1:11" x14ac:dyDescent="0.2">
      <c r="A537" s="115"/>
      <c r="B537" s="115"/>
      <c r="C537" s="97"/>
      <c r="D537" s="97"/>
      <c r="E537" s="97"/>
      <c r="F537" s="97"/>
      <c r="G537" s="139"/>
      <c r="H537" s="97"/>
      <c r="J537" s="97"/>
      <c r="K537" s="97"/>
    </row>
    <row r="538" spans="1:11" x14ac:dyDescent="0.2">
      <c r="A538" s="115"/>
      <c r="B538" s="115"/>
      <c r="C538" s="97"/>
      <c r="D538" s="97"/>
      <c r="E538" s="97"/>
      <c r="F538" s="97"/>
      <c r="G538" s="139"/>
      <c r="H538" s="97"/>
      <c r="J538" s="97"/>
      <c r="K538" s="97"/>
    </row>
    <row r="539" spans="1:11" x14ac:dyDescent="0.2">
      <c r="A539" s="115"/>
      <c r="B539" s="115"/>
      <c r="C539" s="97"/>
      <c r="D539" s="97"/>
      <c r="E539" s="97"/>
      <c r="F539" s="97"/>
      <c r="G539" s="139"/>
      <c r="H539" s="97"/>
      <c r="J539" s="97"/>
      <c r="K539" s="97"/>
    </row>
    <row r="540" spans="1:11" x14ac:dyDescent="0.2">
      <c r="A540" s="115"/>
      <c r="B540" s="115"/>
      <c r="C540" s="97"/>
      <c r="D540" s="97"/>
      <c r="E540" s="97"/>
      <c r="F540" s="97"/>
      <c r="G540" s="139"/>
      <c r="H540" s="97"/>
      <c r="J540" s="97"/>
      <c r="K540" s="97"/>
    </row>
    <row r="541" spans="1:11" x14ac:dyDescent="0.2">
      <c r="A541" s="115"/>
      <c r="B541" s="115"/>
      <c r="C541" s="97"/>
      <c r="D541" s="97"/>
      <c r="E541" s="97"/>
      <c r="F541" s="97"/>
      <c r="G541" s="139"/>
      <c r="H541" s="97"/>
      <c r="J541" s="97"/>
      <c r="K541" s="97"/>
    </row>
    <row r="542" spans="1:11" x14ac:dyDescent="0.2">
      <c r="A542" s="115"/>
      <c r="B542" s="115"/>
      <c r="C542" s="97"/>
      <c r="D542" s="97"/>
      <c r="E542" s="97"/>
      <c r="F542" s="97"/>
      <c r="G542" s="139"/>
      <c r="H542" s="97"/>
      <c r="J542" s="97"/>
      <c r="K542" s="97"/>
    </row>
    <row r="543" spans="1:11" x14ac:dyDescent="0.2">
      <c r="A543" s="115"/>
      <c r="B543" s="115"/>
      <c r="C543" s="97"/>
      <c r="D543" s="97"/>
      <c r="E543" s="97"/>
      <c r="F543" s="97"/>
      <c r="G543" s="139"/>
      <c r="H543" s="97"/>
      <c r="J543" s="97"/>
      <c r="K543" s="97"/>
    </row>
    <row r="544" spans="1:11" x14ac:dyDescent="0.2">
      <c r="A544" s="115"/>
      <c r="B544" s="115"/>
      <c r="C544" s="97"/>
      <c r="D544" s="97"/>
      <c r="E544" s="97"/>
      <c r="F544" s="97"/>
      <c r="G544" s="139"/>
      <c r="H544" s="97"/>
      <c r="J544" s="97"/>
      <c r="K544" s="97"/>
    </row>
    <row r="545" spans="1:11" x14ac:dyDescent="0.2">
      <c r="A545" s="115"/>
      <c r="B545" s="115"/>
      <c r="C545" s="97"/>
      <c r="D545" s="97"/>
      <c r="E545" s="97"/>
      <c r="F545" s="97"/>
      <c r="G545" s="139"/>
      <c r="H545" s="97"/>
      <c r="J545" s="97"/>
      <c r="K545" s="97"/>
    </row>
    <row r="546" spans="1:11" x14ac:dyDescent="0.2">
      <c r="A546" s="115"/>
      <c r="B546" s="115"/>
      <c r="C546" s="97"/>
      <c r="D546" s="97"/>
      <c r="E546" s="97"/>
      <c r="F546" s="97"/>
      <c r="G546" s="139"/>
      <c r="H546" s="97"/>
      <c r="J546" s="97"/>
      <c r="K546" s="97"/>
    </row>
    <row r="547" spans="1:11" x14ac:dyDescent="0.2">
      <c r="A547" s="115"/>
      <c r="B547" s="115"/>
      <c r="C547" s="97"/>
      <c r="D547" s="97"/>
      <c r="E547" s="97"/>
      <c r="F547" s="97"/>
      <c r="G547" s="139"/>
      <c r="H547" s="97"/>
      <c r="J547" s="97"/>
      <c r="K547" s="97"/>
    </row>
    <row r="548" spans="1:11" x14ac:dyDescent="0.2">
      <c r="A548" s="115"/>
      <c r="B548" s="115"/>
      <c r="C548" s="97"/>
      <c r="D548" s="97"/>
      <c r="E548" s="97"/>
      <c r="F548" s="97"/>
      <c r="G548" s="139"/>
      <c r="H548" s="97"/>
      <c r="J548" s="97"/>
      <c r="K548" s="97"/>
    </row>
    <row r="549" spans="1:11" x14ac:dyDescent="0.2">
      <c r="A549" s="115"/>
      <c r="B549" s="115"/>
      <c r="C549" s="97"/>
      <c r="D549" s="97"/>
      <c r="E549" s="97"/>
      <c r="F549" s="97"/>
      <c r="G549" s="139"/>
      <c r="H549" s="97"/>
      <c r="J549" s="97"/>
      <c r="K549" s="97"/>
    </row>
    <row r="550" spans="1:11" x14ac:dyDescent="0.2">
      <c r="A550" s="115"/>
      <c r="B550" s="115"/>
      <c r="C550" s="97"/>
      <c r="D550" s="97"/>
      <c r="E550" s="97"/>
      <c r="F550" s="97"/>
      <c r="G550" s="139"/>
      <c r="H550" s="97"/>
      <c r="J550" s="97"/>
      <c r="K550" s="97"/>
    </row>
    <row r="551" spans="1:11" x14ac:dyDescent="0.2">
      <c r="A551" s="115"/>
      <c r="B551" s="115"/>
      <c r="C551" s="97"/>
      <c r="D551" s="97"/>
      <c r="E551" s="97"/>
      <c r="F551" s="97"/>
      <c r="G551" s="139"/>
      <c r="H551" s="97"/>
      <c r="J551" s="97"/>
      <c r="K551" s="97"/>
    </row>
    <row r="552" spans="1:11" x14ac:dyDescent="0.2">
      <c r="A552" s="115"/>
      <c r="B552" s="115"/>
      <c r="C552" s="97"/>
      <c r="D552" s="97"/>
      <c r="E552" s="97"/>
      <c r="F552" s="97"/>
      <c r="G552" s="139"/>
      <c r="H552" s="97"/>
      <c r="J552" s="97"/>
      <c r="K552" s="97"/>
    </row>
    <row r="553" spans="1:11" x14ac:dyDescent="0.2">
      <c r="A553" s="115"/>
      <c r="B553" s="115"/>
      <c r="C553" s="97"/>
      <c r="D553" s="97"/>
      <c r="E553" s="97"/>
      <c r="F553" s="97"/>
      <c r="G553" s="139"/>
      <c r="H553" s="97"/>
      <c r="J553" s="97"/>
      <c r="K553" s="97"/>
    </row>
    <row r="554" spans="1:11" x14ac:dyDescent="0.2">
      <c r="A554" s="115"/>
      <c r="B554" s="115"/>
      <c r="C554" s="97"/>
      <c r="D554" s="97"/>
      <c r="E554" s="97"/>
      <c r="F554" s="97"/>
      <c r="G554" s="139"/>
      <c r="H554" s="97"/>
      <c r="J554" s="97"/>
      <c r="K554" s="97"/>
    </row>
    <row r="555" spans="1:11" x14ac:dyDescent="0.2">
      <c r="A555" s="115"/>
      <c r="B555" s="115"/>
      <c r="C555" s="97"/>
      <c r="D555" s="97"/>
      <c r="E555" s="97"/>
      <c r="F555" s="97"/>
      <c r="G555" s="139"/>
      <c r="H555" s="97"/>
      <c r="J555" s="97"/>
      <c r="K555" s="97"/>
    </row>
    <row r="556" spans="1:11" x14ac:dyDescent="0.2">
      <c r="A556" s="115"/>
      <c r="B556" s="115"/>
      <c r="C556" s="97"/>
      <c r="D556" s="97"/>
      <c r="E556" s="97"/>
      <c r="F556" s="97"/>
      <c r="G556" s="139"/>
      <c r="H556" s="97"/>
      <c r="J556" s="97"/>
      <c r="K556" s="97"/>
    </row>
    <row r="557" spans="1:11" x14ac:dyDescent="0.2">
      <c r="A557" s="115"/>
      <c r="B557" s="115"/>
      <c r="C557" s="97"/>
      <c r="D557" s="97"/>
      <c r="E557" s="97"/>
      <c r="F557" s="97"/>
      <c r="G557" s="139"/>
      <c r="H557" s="97"/>
      <c r="J557" s="97"/>
      <c r="K557" s="97"/>
    </row>
    <row r="558" spans="1:11" x14ac:dyDescent="0.2">
      <c r="A558" s="115"/>
      <c r="B558" s="115"/>
      <c r="C558" s="97"/>
      <c r="D558" s="97"/>
      <c r="E558" s="97"/>
      <c r="F558" s="97"/>
      <c r="G558" s="139"/>
      <c r="H558" s="97"/>
      <c r="J558" s="97"/>
      <c r="K558" s="97"/>
    </row>
    <row r="559" spans="1:11" x14ac:dyDescent="0.2">
      <c r="A559" s="115"/>
      <c r="B559" s="115"/>
      <c r="C559" s="97"/>
      <c r="D559" s="97"/>
      <c r="E559" s="97"/>
      <c r="F559" s="97"/>
      <c r="G559" s="139"/>
      <c r="H559" s="97"/>
      <c r="J559" s="97"/>
      <c r="K559" s="97"/>
    </row>
    <row r="560" spans="1:11" x14ac:dyDescent="0.2">
      <c r="A560" s="115"/>
      <c r="B560" s="115"/>
      <c r="C560" s="97"/>
      <c r="D560" s="97"/>
      <c r="E560" s="97"/>
      <c r="F560" s="97"/>
      <c r="G560" s="139"/>
      <c r="H560" s="97"/>
      <c r="J560" s="97"/>
      <c r="K560" s="97"/>
    </row>
    <row r="561" spans="1:11" x14ac:dyDescent="0.2">
      <c r="A561" s="115"/>
      <c r="B561" s="115"/>
      <c r="C561" s="97"/>
      <c r="D561" s="97"/>
      <c r="E561" s="97"/>
      <c r="F561" s="97"/>
      <c r="G561" s="139"/>
      <c r="H561" s="97"/>
      <c r="J561" s="97"/>
      <c r="K561" s="97"/>
    </row>
    <row r="562" spans="1:11" x14ac:dyDescent="0.2">
      <c r="A562" s="115"/>
      <c r="B562" s="115"/>
      <c r="C562" s="97"/>
      <c r="D562" s="97"/>
      <c r="E562" s="97"/>
      <c r="F562" s="97"/>
      <c r="G562" s="139"/>
      <c r="H562" s="97"/>
      <c r="J562" s="97"/>
      <c r="K562" s="97"/>
    </row>
    <row r="563" spans="1:11" x14ac:dyDescent="0.2">
      <c r="A563" s="115"/>
      <c r="B563" s="115"/>
      <c r="C563" s="97"/>
      <c r="D563" s="97"/>
      <c r="E563" s="97"/>
      <c r="F563" s="97"/>
      <c r="G563" s="139"/>
      <c r="H563" s="97"/>
      <c r="J563" s="97"/>
      <c r="K563" s="97"/>
    </row>
    <row r="564" spans="1:11" x14ac:dyDescent="0.2">
      <c r="A564" s="115"/>
      <c r="B564" s="115"/>
      <c r="C564" s="97"/>
      <c r="D564" s="97"/>
      <c r="E564" s="97"/>
      <c r="F564" s="97"/>
      <c r="G564" s="139"/>
      <c r="H564" s="97"/>
      <c r="J564" s="97"/>
      <c r="K564" s="97"/>
    </row>
    <row r="565" spans="1:11" x14ac:dyDescent="0.2">
      <c r="A565" s="115"/>
      <c r="B565" s="115"/>
      <c r="C565" s="97"/>
      <c r="D565" s="97"/>
      <c r="E565" s="97"/>
      <c r="F565" s="97"/>
      <c r="G565" s="139"/>
      <c r="H565" s="97"/>
      <c r="J565" s="97"/>
      <c r="K565" s="97"/>
    </row>
    <row r="566" spans="1:11" x14ac:dyDescent="0.2">
      <c r="A566" s="115"/>
      <c r="B566" s="115"/>
      <c r="C566" s="97"/>
      <c r="D566" s="97"/>
      <c r="E566" s="97"/>
      <c r="F566" s="97"/>
      <c r="G566" s="139"/>
      <c r="H566" s="97"/>
      <c r="J566" s="97"/>
      <c r="K566" s="97"/>
    </row>
    <row r="567" spans="1:11" x14ac:dyDescent="0.2">
      <c r="A567" s="115"/>
      <c r="B567" s="115"/>
      <c r="C567" s="97"/>
      <c r="D567" s="97"/>
      <c r="E567" s="97"/>
      <c r="F567" s="97"/>
      <c r="G567" s="139"/>
      <c r="H567" s="97"/>
      <c r="J567" s="97"/>
      <c r="K567" s="97"/>
    </row>
    <row r="568" spans="1:11" x14ac:dyDescent="0.2">
      <c r="A568" s="115"/>
      <c r="B568" s="115"/>
      <c r="C568" s="97"/>
      <c r="D568" s="97"/>
      <c r="E568" s="97"/>
      <c r="F568" s="97"/>
      <c r="G568" s="139"/>
      <c r="H568" s="97"/>
      <c r="J568" s="97"/>
      <c r="K568" s="97"/>
    </row>
    <row r="569" spans="1:11" x14ac:dyDescent="0.2">
      <c r="A569" s="115"/>
      <c r="B569" s="115"/>
      <c r="C569" s="97"/>
      <c r="D569" s="97"/>
      <c r="E569" s="97"/>
      <c r="F569" s="97"/>
      <c r="G569" s="139"/>
      <c r="H569" s="97"/>
      <c r="J569" s="97"/>
      <c r="K569" s="97"/>
    </row>
    <row r="570" spans="1:11" x14ac:dyDescent="0.2">
      <c r="A570" s="115"/>
      <c r="B570" s="115"/>
      <c r="C570" s="97"/>
      <c r="D570" s="97"/>
      <c r="E570" s="97"/>
      <c r="F570" s="97"/>
      <c r="G570" s="139"/>
      <c r="H570" s="97"/>
      <c r="J570" s="97"/>
      <c r="K570" s="97"/>
    </row>
    <row r="571" spans="1:11" x14ac:dyDescent="0.2">
      <c r="A571" s="115"/>
      <c r="B571" s="115"/>
      <c r="C571" s="97"/>
      <c r="D571" s="97"/>
      <c r="E571" s="97"/>
      <c r="F571" s="97"/>
      <c r="G571" s="139"/>
      <c r="H571" s="97"/>
      <c r="J571" s="97"/>
      <c r="K571" s="97"/>
    </row>
    <row r="572" spans="1:11" x14ac:dyDescent="0.2">
      <c r="A572" s="115"/>
      <c r="B572" s="115"/>
      <c r="C572" s="97"/>
      <c r="D572" s="97"/>
      <c r="E572" s="97"/>
      <c r="F572" s="97"/>
      <c r="G572" s="139"/>
      <c r="H572" s="97"/>
      <c r="J572" s="97"/>
      <c r="K572" s="97"/>
    </row>
    <row r="573" spans="1:11" x14ac:dyDescent="0.2">
      <c r="A573" s="115"/>
      <c r="B573" s="115"/>
      <c r="C573" s="97"/>
      <c r="D573" s="97"/>
      <c r="E573" s="97"/>
      <c r="F573" s="97"/>
      <c r="G573" s="139"/>
      <c r="H573" s="97"/>
      <c r="J573" s="97"/>
      <c r="K573" s="97"/>
    </row>
    <row r="574" spans="1:11" x14ac:dyDescent="0.2">
      <c r="A574" s="115"/>
      <c r="B574" s="115"/>
      <c r="C574" s="97"/>
      <c r="D574" s="97"/>
      <c r="E574" s="97"/>
      <c r="F574" s="97"/>
      <c r="G574" s="139"/>
      <c r="H574" s="97"/>
      <c r="J574" s="97"/>
      <c r="K574" s="97"/>
    </row>
    <row r="575" spans="1:11" x14ac:dyDescent="0.2">
      <c r="A575" s="115"/>
      <c r="B575" s="115"/>
      <c r="C575" s="97"/>
      <c r="D575" s="97"/>
      <c r="E575" s="97"/>
      <c r="F575" s="97"/>
      <c r="G575" s="139"/>
      <c r="H575" s="97"/>
      <c r="J575" s="97"/>
      <c r="K575" s="97"/>
    </row>
    <row r="576" spans="1:11" x14ac:dyDescent="0.2">
      <c r="A576" s="115"/>
      <c r="B576" s="115"/>
      <c r="C576" s="97"/>
      <c r="D576" s="97"/>
      <c r="E576" s="97"/>
      <c r="F576" s="97"/>
      <c r="G576" s="139"/>
      <c r="H576" s="97"/>
      <c r="J576" s="97"/>
      <c r="K576" s="97"/>
    </row>
    <row r="577" spans="1:11" x14ac:dyDescent="0.2">
      <c r="A577" s="115"/>
      <c r="B577" s="115"/>
      <c r="C577" s="97"/>
      <c r="D577" s="97"/>
      <c r="E577" s="97"/>
      <c r="F577" s="97"/>
      <c r="G577" s="139"/>
      <c r="H577" s="97"/>
      <c r="J577" s="97"/>
      <c r="K577" s="97"/>
    </row>
    <row r="578" spans="1:11" x14ac:dyDescent="0.2">
      <c r="A578" s="115"/>
      <c r="B578" s="115"/>
      <c r="C578" s="97"/>
      <c r="D578" s="97"/>
      <c r="E578" s="97"/>
      <c r="F578" s="97"/>
      <c r="G578" s="139"/>
      <c r="H578" s="97"/>
      <c r="J578" s="97"/>
      <c r="K578" s="97"/>
    </row>
    <row r="579" spans="1:11" x14ac:dyDescent="0.2">
      <c r="A579" s="115"/>
      <c r="B579" s="115"/>
      <c r="C579" s="97"/>
      <c r="D579" s="97"/>
      <c r="E579" s="97"/>
      <c r="F579" s="97"/>
      <c r="G579" s="139"/>
      <c r="H579" s="97"/>
      <c r="J579" s="97"/>
      <c r="K579" s="97"/>
    </row>
    <row r="580" spans="1:11" x14ac:dyDescent="0.2">
      <c r="A580" s="115"/>
      <c r="B580" s="115"/>
      <c r="C580" s="97"/>
      <c r="D580" s="97"/>
      <c r="E580" s="97"/>
      <c r="F580" s="97"/>
      <c r="G580" s="139"/>
      <c r="H580" s="97"/>
      <c r="J580" s="97"/>
      <c r="K580" s="97"/>
    </row>
    <row r="581" spans="1:11" x14ac:dyDescent="0.2">
      <c r="A581" s="115"/>
      <c r="B581" s="115"/>
      <c r="C581" s="97"/>
      <c r="D581" s="97"/>
      <c r="E581" s="97"/>
      <c r="F581" s="97"/>
      <c r="G581" s="139"/>
      <c r="H581" s="97"/>
      <c r="J581" s="97"/>
      <c r="K581" s="97"/>
    </row>
    <row r="582" spans="1:11" x14ac:dyDescent="0.2">
      <c r="A582" s="115"/>
      <c r="B582" s="115"/>
      <c r="C582" s="97"/>
      <c r="D582" s="97"/>
      <c r="E582" s="97"/>
      <c r="F582" s="97"/>
      <c r="G582" s="139"/>
      <c r="H582" s="97"/>
      <c r="J582" s="97"/>
      <c r="K582" s="97"/>
    </row>
    <row r="583" spans="1:11" x14ac:dyDescent="0.2">
      <c r="A583" s="115"/>
      <c r="B583" s="115"/>
      <c r="C583" s="97"/>
      <c r="D583" s="97"/>
      <c r="E583" s="97"/>
      <c r="F583" s="97"/>
      <c r="G583" s="139"/>
      <c r="H583" s="97"/>
      <c r="J583" s="97"/>
      <c r="K583" s="97"/>
    </row>
    <row r="584" spans="1:11" x14ac:dyDescent="0.2">
      <c r="A584" s="115"/>
      <c r="B584" s="115"/>
      <c r="C584" s="97"/>
      <c r="D584" s="97"/>
      <c r="E584" s="97"/>
      <c r="F584" s="97"/>
      <c r="G584" s="139"/>
      <c r="H584" s="97"/>
      <c r="J584" s="97"/>
      <c r="K584" s="97"/>
    </row>
    <row r="585" spans="1:11" x14ac:dyDescent="0.2">
      <c r="A585" s="115"/>
      <c r="B585" s="115"/>
      <c r="C585" s="97"/>
      <c r="D585" s="97"/>
      <c r="E585" s="97"/>
      <c r="F585" s="97"/>
      <c r="G585" s="139"/>
      <c r="H585" s="97"/>
      <c r="J585" s="97"/>
      <c r="K585" s="97"/>
    </row>
    <row r="586" spans="1:11" x14ac:dyDescent="0.2">
      <c r="A586" s="115"/>
      <c r="B586" s="115"/>
      <c r="C586" s="97"/>
      <c r="D586" s="97"/>
      <c r="E586" s="97"/>
      <c r="F586" s="97"/>
      <c r="G586" s="139"/>
      <c r="H586" s="97"/>
      <c r="J586" s="97"/>
      <c r="K586" s="97"/>
    </row>
    <row r="587" spans="1:11" x14ac:dyDescent="0.2">
      <c r="A587" s="115"/>
      <c r="B587" s="115"/>
      <c r="C587" s="97"/>
      <c r="D587" s="97"/>
      <c r="E587" s="97"/>
      <c r="F587" s="97"/>
      <c r="G587" s="139"/>
      <c r="H587" s="97"/>
      <c r="J587" s="97"/>
      <c r="K587" s="97"/>
    </row>
    <row r="588" spans="1:11" x14ac:dyDescent="0.2">
      <c r="A588" s="115"/>
      <c r="B588" s="115"/>
      <c r="C588" s="97"/>
      <c r="D588" s="97"/>
      <c r="E588" s="97"/>
      <c r="F588" s="97"/>
      <c r="G588" s="139"/>
      <c r="H588" s="97"/>
      <c r="J588" s="97"/>
      <c r="K588" s="97"/>
    </row>
    <row r="589" spans="1:11" x14ac:dyDescent="0.2">
      <c r="A589" s="115"/>
      <c r="B589" s="115"/>
      <c r="C589" s="97"/>
      <c r="D589" s="97"/>
      <c r="E589" s="97"/>
      <c r="F589" s="97"/>
      <c r="G589" s="139"/>
      <c r="H589" s="97"/>
      <c r="J589" s="97"/>
      <c r="K589" s="97"/>
    </row>
    <row r="590" spans="1:11" x14ac:dyDescent="0.2">
      <c r="A590" s="115"/>
      <c r="B590" s="115"/>
      <c r="C590" s="97"/>
      <c r="D590" s="97"/>
      <c r="E590" s="97"/>
      <c r="F590" s="97"/>
      <c r="G590" s="139"/>
      <c r="H590" s="97"/>
      <c r="J590" s="97"/>
      <c r="K590" s="97"/>
    </row>
    <row r="591" spans="1:11" x14ac:dyDescent="0.2">
      <c r="A591" s="115"/>
      <c r="B591" s="115"/>
      <c r="C591" s="97"/>
      <c r="D591" s="97"/>
      <c r="E591" s="97"/>
      <c r="F591" s="97"/>
      <c r="G591" s="139"/>
      <c r="H591" s="97"/>
      <c r="J591" s="97"/>
      <c r="K591" s="97"/>
    </row>
    <row r="592" spans="1:11" x14ac:dyDescent="0.2">
      <c r="A592" s="115"/>
      <c r="B592" s="115"/>
      <c r="C592" s="97"/>
      <c r="D592" s="97"/>
      <c r="E592" s="97"/>
      <c r="F592" s="97"/>
      <c r="G592" s="139"/>
      <c r="H592" s="97"/>
      <c r="J592" s="97"/>
      <c r="K592" s="97"/>
    </row>
    <row r="593" spans="1:11" x14ac:dyDescent="0.2">
      <c r="A593" s="115"/>
      <c r="B593" s="115"/>
      <c r="C593" s="97"/>
      <c r="D593" s="97"/>
      <c r="E593" s="97"/>
      <c r="F593" s="97"/>
      <c r="G593" s="139"/>
      <c r="H593" s="97"/>
      <c r="J593" s="97"/>
      <c r="K593" s="97"/>
    </row>
    <row r="594" spans="1:11" x14ac:dyDescent="0.2">
      <c r="A594" s="115"/>
      <c r="B594" s="115"/>
      <c r="C594" s="97"/>
      <c r="D594" s="97"/>
      <c r="E594" s="97"/>
      <c r="F594" s="97"/>
      <c r="G594" s="139"/>
      <c r="H594" s="97"/>
      <c r="J594" s="97"/>
      <c r="K594" s="97"/>
    </row>
    <row r="595" spans="1:11" x14ac:dyDescent="0.2">
      <c r="A595" s="115"/>
      <c r="B595" s="115"/>
      <c r="C595" s="97"/>
      <c r="D595" s="97"/>
      <c r="E595" s="97"/>
      <c r="F595" s="97"/>
      <c r="G595" s="139"/>
      <c r="H595" s="97"/>
      <c r="J595" s="97"/>
      <c r="K595" s="97"/>
    </row>
    <row r="596" spans="1:11" x14ac:dyDescent="0.2">
      <c r="A596" s="115"/>
      <c r="B596" s="115"/>
      <c r="C596" s="97"/>
      <c r="D596" s="97"/>
      <c r="E596" s="97"/>
      <c r="F596" s="97"/>
      <c r="G596" s="139"/>
      <c r="H596" s="97"/>
      <c r="J596" s="97"/>
      <c r="K596" s="97"/>
    </row>
    <row r="597" spans="1:11" x14ac:dyDescent="0.2">
      <c r="A597" s="115"/>
      <c r="B597" s="115"/>
      <c r="C597" s="97"/>
      <c r="D597" s="97"/>
      <c r="E597" s="97"/>
      <c r="F597" s="97"/>
      <c r="G597" s="139"/>
      <c r="H597" s="97"/>
      <c r="J597" s="97"/>
      <c r="K597" s="97"/>
    </row>
    <row r="598" spans="1:11" x14ac:dyDescent="0.2">
      <c r="A598" s="115"/>
      <c r="B598" s="115"/>
      <c r="C598" s="97"/>
      <c r="D598" s="97"/>
      <c r="E598" s="97"/>
      <c r="F598" s="97"/>
      <c r="G598" s="139"/>
      <c r="H598" s="97"/>
      <c r="J598" s="97"/>
      <c r="K598" s="97"/>
    </row>
    <row r="599" spans="1:11" x14ac:dyDescent="0.2">
      <c r="A599" s="115"/>
      <c r="B599" s="115"/>
      <c r="C599" s="97"/>
      <c r="D599" s="97"/>
      <c r="E599" s="97"/>
      <c r="F599" s="97"/>
      <c r="G599" s="139"/>
      <c r="H599" s="97"/>
      <c r="J599" s="97"/>
      <c r="K599" s="97"/>
    </row>
    <row r="600" spans="1:11" x14ac:dyDescent="0.2">
      <c r="A600" s="115"/>
      <c r="B600" s="115"/>
      <c r="C600" s="97"/>
      <c r="D600" s="97"/>
      <c r="E600" s="97"/>
      <c r="F600" s="97"/>
      <c r="G600" s="139"/>
      <c r="H600" s="97"/>
      <c r="J600" s="97"/>
      <c r="K600" s="97"/>
    </row>
    <row r="601" spans="1:11" x14ac:dyDescent="0.2">
      <c r="A601" s="115"/>
      <c r="B601" s="115"/>
      <c r="C601" s="97"/>
      <c r="D601" s="97"/>
      <c r="E601" s="97"/>
      <c r="F601" s="97"/>
      <c r="G601" s="139"/>
      <c r="H601" s="97"/>
      <c r="J601" s="97"/>
      <c r="K601" s="97"/>
    </row>
    <row r="602" spans="1:11" x14ac:dyDescent="0.2">
      <c r="A602" s="115"/>
      <c r="B602" s="115"/>
      <c r="C602" s="97"/>
      <c r="D602" s="97"/>
      <c r="E602" s="97"/>
      <c r="F602" s="97"/>
      <c r="G602" s="139"/>
      <c r="H602" s="97"/>
      <c r="J602" s="97"/>
      <c r="K602" s="97"/>
    </row>
    <row r="603" spans="1:11" x14ac:dyDescent="0.2">
      <c r="A603" s="115"/>
      <c r="B603" s="115"/>
      <c r="C603" s="97"/>
      <c r="D603" s="97"/>
      <c r="E603" s="97"/>
      <c r="F603" s="97"/>
      <c r="G603" s="139"/>
      <c r="H603" s="97"/>
      <c r="J603" s="97"/>
      <c r="K603" s="97"/>
    </row>
    <row r="604" spans="1:11" x14ac:dyDescent="0.2">
      <c r="A604" s="115"/>
      <c r="B604" s="115"/>
      <c r="C604" s="97"/>
      <c r="D604" s="97"/>
      <c r="E604" s="97"/>
      <c r="F604" s="97"/>
      <c r="G604" s="139"/>
      <c r="H604" s="97"/>
      <c r="J604" s="97"/>
      <c r="K604" s="97"/>
    </row>
    <row r="605" spans="1:11" x14ac:dyDescent="0.2">
      <c r="A605" s="115"/>
      <c r="B605" s="115"/>
      <c r="C605" s="97"/>
      <c r="D605" s="97"/>
      <c r="E605" s="97"/>
      <c r="F605" s="97"/>
      <c r="G605" s="139"/>
      <c r="H605" s="97"/>
      <c r="J605" s="97"/>
      <c r="K605" s="97"/>
    </row>
    <row r="606" spans="1:11" x14ac:dyDescent="0.2">
      <c r="A606" s="115"/>
      <c r="B606" s="115"/>
      <c r="C606" s="97"/>
      <c r="D606" s="97"/>
      <c r="E606" s="97"/>
      <c r="F606" s="97"/>
      <c r="G606" s="139"/>
      <c r="H606" s="97"/>
      <c r="J606" s="97"/>
      <c r="K606" s="97"/>
    </row>
    <row r="607" spans="1:11" x14ac:dyDescent="0.2">
      <c r="A607" s="115"/>
      <c r="B607" s="115"/>
      <c r="C607" s="97"/>
      <c r="D607" s="97"/>
      <c r="E607" s="97"/>
      <c r="F607" s="97"/>
      <c r="G607" s="139"/>
      <c r="H607" s="97"/>
      <c r="J607" s="97"/>
      <c r="K607" s="97"/>
    </row>
    <row r="608" spans="1:11" x14ac:dyDescent="0.2">
      <c r="A608" s="115"/>
      <c r="B608" s="115"/>
      <c r="C608" s="97"/>
      <c r="D608" s="97"/>
      <c r="E608" s="97"/>
      <c r="F608" s="97"/>
      <c r="G608" s="139"/>
      <c r="H608" s="97"/>
      <c r="J608" s="97"/>
      <c r="K608" s="97"/>
    </row>
    <row r="609" spans="1:11" x14ac:dyDescent="0.2">
      <c r="A609" s="115"/>
      <c r="B609" s="115"/>
      <c r="C609" s="97"/>
      <c r="D609" s="97"/>
      <c r="E609" s="97"/>
      <c r="F609" s="97"/>
      <c r="G609" s="139"/>
      <c r="H609" s="97"/>
      <c r="J609" s="97"/>
      <c r="K609" s="97"/>
    </row>
    <row r="610" spans="1:11" x14ac:dyDescent="0.2">
      <c r="A610" s="115"/>
      <c r="B610" s="115"/>
      <c r="C610" s="97"/>
      <c r="D610" s="97"/>
      <c r="E610" s="97"/>
      <c r="F610" s="97"/>
      <c r="G610" s="139"/>
      <c r="H610" s="97"/>
      <c r="J610" s="97"/>
      <c r="K610" s="97"/>
    </row>
    <row r="611" spans="1:11" x14ac:dyDescent="0.2">
      <c r="A611" s="115"/>
      <c r="B611" s="115"/>
      <c r="C611" s="97"/>
      <c r="D611" s="97"/>
      <c r="E611" s="97"/>
      <c r="F611" s="97"/>
      <c r="G611" s="139"/>
      <c r="H611" s="97"/>
      <c r="J611" s="97"/>
      <c r="K611" s="97"/>
    </row>
    <row r="612" spans="1:11" x14ac:dyDescent="0.2">
      <c r="A612" s="115"/>
      <c r="B612" s="115"/>
      <c r="C612" s="97"/>
      <c r="D612" s="97"/>
      <c r="E612" s="97"/>
      <c r="F612" s="97"/>
      <c r="G612" s="139"/>
      <c r="H612" s="97"/>
      <c r="J612" s="97"/>
      <c r="K612" s="97"/>
    </row>
    <row r="613" spans="1:11" x14ac:dyDescent="0.2">
      <c r="A613" s="115"/>
      <c r="B613" s="115"/>
      <c r="C613" s="97"/>
      <c r="D613" s="97"/>
      <c r="E613" s="97"/>
      <c r="F613" s="97"/>
      <c r="G613" s="139"/>
      <c r="H613" s="97"/>
      <c r="J613" s="97"/>
      <c r="K613" s="97"/>
    </row>
    <row r="614" spans="1:11" x14ac:dyDescent="0.2">
      <c r="A614" s="115"/>
      <c r="B614" s="115"/>
      <c r="C614" s="97"/>
      <c r="D614" s="97"/>
      <c r="E614" s="97"/>
      <c r="F614" s="97"/>
      <c r="G614" s="139"/>
      <c r="H614" s="97"/>
      <c r="J614" s="97"/>
      <c r="K614" s="97"/>
    </row>
    <row r="615" spans="1:11" x14ac:dyDescent="0.2">
      <c r="A615" s="115"/>
      <c r="B615" s="115"/>
      <c r="C615" s="97"/>
      <c r="D615" s="97"/>
      <c r="E615" s="97"/>
      <c r="F615" s="97"/>
      <c r="G615" s="139"/>
      <c r="H615" s="97"/>
      <c r="J615" s="97"/>
      <c r="K615" s="97"/>
    </row>
    <row r="616" spans="1:11" x14ac:dyDescent="0.2">
      <c r="A616" s="115"/>
      <c r="B616" s="115"/>
      <c r="C616" s="97"/>
      <c r="D616" s="97"/>
      <c r="E616" s="97"/>
      <c r="F616" s="97"/>
      <c r="G616" s="139"/>
      <c r="H616" s="97"/>
      <c r="J616" s="97"/>
      <c r="K616" s="97"/>
    </row>
    <row r="617" spans="1:11" x14ac:dyDescent="0.2">
      <c r="A617" s="115"/>
      <c r="B617" s="115"/>
      <c r="C617" s="97"/>
      <c r="D617" s="97"/>
      <c r="E617" s="97"/>
      <c r="F617" s="97"/>
      <c r="G617" s="139"/>
      <c r="H617" s="97"/>
      <c r="J617" s="97"/>
      <c r="K617" s="97"/>
    </row>
    <row r="618" spans="1:11" x14ac:dyDescent="0.2">
      <c r="A618" s="115"/>
      <c r="B618" s="115"/>
      <c r="C618" s="97"/>
      <c r="D618" s="97"/>
      <c r="E618" s="97"/>
      <c r="F618" s="97"/>
      <c r="G618" s="139"/>
      <c r="H618" s="97"/>
      <c r="J618" s="97"/>
      <c r="K618" s="97"/>
    </row>
    <row r="619" spans="1:11" x14ac:dyDescent="0.2">
      <c r="A619" s="115"/>
      <c r="B619" s="115"/>
      <c r="C619" s="97"/>
      <c r="D619" s="97"/>
      <c r="E619" s="97"/>
      <c r="F619" s="97"/>
      <c r="G619" s="139"/>
      <c r="H619" s="97"/>
      <c r="J619" s="97"/>
      <c r="K619" s="97"/>
    </row>
    <row r="620" spans="1:11" x14ac:dyDescent="0.2">
      <c r="A620" s="115"/>
      <c r="B620" s="115"/>
      <c r="C620" s="97"/>
      <c r="D620" s="97"/>
      <c r="E620" s="97"/>
      <c r="F620" s="97"/>
      <c r="G620" s="139"/>
      <c r="H620" s="97"/>
      <c r="J620" s="97"/>
      <c r="K620" s="97"/>
    </row>
    <row r="621" spans="1:11" x14ac:dyDescent="0.2">
      <c r="A621" s="115"/>
      <c r="B621" s="115"/>
      <c r="C621" s="97"/>
      <c r="D621" s="97"/>
      <c r="E621" s="97"/>
      <c r="F621" s="97"/>
      <c r="G621" s="139"/>
      <c r="H621" s="97"/>
      <c r="J621" s="97"/>
      <c r="K621" s="97"/>
    </row>
    <row r="622" spans="1:11" x14ac:dyDescent="0.2">
      <c r="A622" s="115"/>
      <c r="B622" s="115"/>
      <c r="C622" s="97"/>
      <c r="D622" s="97"/>
      <c r="E622" s="97"/>
      <c r="F622" s="97"/>
      <c r="G622" s="139"/>
      <c r="H622" s="97"/>
      <c r="J622" s="97"/>
      <c r="K622" s="97"/>
    </row>
    <row r="623" spans="1:11" x14ac:dyDescent="0.2">
      <c r="A623" s="115"/>
      <c r="B623" s="115"/>
      <c r="C623" s="97"/>
      <c r="D623" s="97"/>
      <c r="E623" s="97"/>
      <c r="F623" s="97"/>
      <c r="G623" s="139"/>
      <c r="H623" s="97"/>
      <c r="J623" s="97"/>
      <c r="K623" s="97"/>
    </row>
    <row r="624" spans="1:11" x14ac:dyDescent="0.2">
      <c r="A624" s="115"/>
      <c r="B624" s="115"/>
      <c r="C624" s="97"/>
      <c r="D624" s="97"/>
      <c r="E624" s="97"/>
      <c r="F624" s="97"/>
      <c r="G624" s="139"/>
      <c r="H624" s="97"/>
      <c r="J624" s="97"/>
      <c r="K624" s="97"/>
    </row>
    <row r="625" spans="1:11" x14ac:dyDescent="0.2">
      <c r="A625" s="115"/>
      <c r="B625" s="115"/>
      <c r="C625" s="97"/>
      <c r="D625" s="97"/>
      <c r="E625" s="97"/>
      <c r="F625" s="97"/>
      <c r="G625" s="139"/>
      <c r="H625" s="97"/>
      <c r="J625" s="97"/>
      <c r="K625" s="97"/>
    </row>
    <row r="626" spans="1:11" x14ac:dyDescent="0.2">
      <c r="A626" s="115"/>
      <c r="B626" s="115"/>
      <c r="C626" s="97"/>
      <c r="D626" s="97"/>
      <c r="E626" s="97"/>
      <c r="F626" s="97"/>
      <c r="G626" s="139"/>
      <c r="H626" s="97"/>
      <c r="J626" s="97"/>
      <c r="K626" s="97"/>
    </row>
    <row r="627" spans="1:11" x14ac:dyDescent="0.2">
      <c r="A627" s="115"/>
      <c r="B627" s="115"/>
      <c r="C627" s="97"/>
      <c r="D627" s="97"/>
      <c r="E627" s="97"/>
      <c r="F627" s="97"/>
      <c r="G627" s="139"/>
      <c r="H627" s="97"/>
      <c r="J627" s="97"/>
      <c r="K627" s="97"/>
    </row>
    <row r="628" spans="1:11" x14ac:dyDescent="0.2">
      <c r="A628" s="115"/>
      <c r="B628" s="115"/>
      <c r="C628" s="97"/>
      <c r="D628" s="97"/>
      <c r="E628" s="97"/>
      <c r="F628" s="97"/>
      <c r="G628" s="139"/>
      <c r="H628" s="97"/>
      <c r="J628" s="97"/>
      <c r="K628" s="97"/>
    </row>
    <row r="629" spans="1:11" x14ac:dyDescent="0.2">
      <c r="A629" s="115"/>
      <c r="B629" s="115"/>
      <c r="C629" s="97"/>
      <c r="D629" s="97"/>
      <c r="E629" s="97"/>
      <c r="F629" s="97"/>
      <c r="G629" s="139"/>
      <c r="H629" s="97"/>
      <c r="J629" s="97"/>
      <c r="K629" s="97"/>
    </row>
    <row r="630" spans="1:11" x14ac:dyDescent="0.2">
      <c r="A630" s="115"/>
      <c r="B630" s="115"/>
      <c r="C630" s="97"/>
      <c r="D630" s="97"/>
      <c r="E630" s="97"/>
      <c r="F630" s="97"/>
      <c r="G630" s="139"/>
      <c r="H630" s="97"/>
      <c r="J630" s="97"/>
      <c r="K630" s="97"/>
    </row>
    <row r="631" spans="1:11" x14ac:dyDescent="0.2">
      <c r="A631" s="115"/>
      <c r="B631" s="115"/>
      <c r="C631" s="97"/>
      <c r="D631" s="97"/>
      <c r="E631" s="97"/>
      <c r="F631" s="97"/>
      <c r="G631" s="139"/>
      <c r="H631" s="97"/>
      <c r="J631" s="97"/>
      <c r="K631" s="97"/>
    </row>
    <row r="632" spans="1:11" x14ac:dyDescent="0.2">
      <c r="A632" s="115"/>
      <c r="B632" s="115"/>
      <c r="C632" s="97"/>
      <c r="D632" s="97"/>
      <c r="E632" s="97"/>
      <c r="F632" s="97"/>
      <c r="G632" s="139"/>
      <c r="H632" s="97"/>
      <c r="J632" s="97"/>
      <c r="K632" s="97"/>
    </row>
    <row r="633" spans="1:11" x14ac:dyDescent="0.2">
      <c r="A633" s="115"/>
      <c r="B633" s="115"/>
      <c r="C633" s="97"/>
      <c r="D633" s="97"/>
      <c r="E633" s="97"/>
      <c r="F633" s="97"/>
      <c r="G633" s="139"/>
      <c r="H633" s="97"/>
      <c r="J633" s="97"/>
      <c r="K633" s="97"/>
    </row>
    <row r="634" spans="1:11" x14ac:dyDescent="0.2">
      <c r="A634" s="115"/>
      <c r="B634" s="115"/>
      <c r="C634" s="97"/>
      <c r="D634" s="97"/>
      <c r="E634" s="97"/>
      <c r="F634" s="97"/>
      <c r="G634" s="139"/>
      <c r="H634" s="97"/>
      <c r="J634" s="97"/>
      <c r="K634" s="97"/>
    </row>
    <row r="635" spans="1:11" x14ac:dyDescent="0.2">
      <c r="A635" s="115"/>
      <c r="B635" s="115"/>
      <c r="C635" s="97"/>
      <c r="D635" s="97"/>
      <c r="E635" s="97"/>
      <c r="F635" s="97"/>
      <c r="G635" s="139"/>
      <c r="H635" s="97"/>
      <c r="J635" s="97"/>
      <c r="K635" s="97"/>
    </row>
    <row r="636" spans="1:11" x14ac:dyDescent="0.2">
      <c r="A636" s="115"/>
      <c r="B636" s="115"/>
      <c r="C636" s="97"/>
      <c r="D636" s="97"/>
      <c r="E636" s="97"/>
      <c r="F636" s="97"/>
      <c r="G636" s="139"/>
      <c r="H636" s="97"/>
      <c r="J636" s="97"/>
      <c r="K636" s="97"/>
    </row>
    <row r="637" spans="1:11" x14ac:dyDescent="0.2">
      <c r="A637" s="115"/>
      <c r="B637" s="115"/>
      <c r="C637" s="97"/>
      <c r="D637" s="97"/>
      <c r="E637" s="97"/>
      <c r="F637" s="97"/>
      <c r="G637" s="139"/>
      <c r="H637" s="97"/>
      <c r="J637" s="97"/>
      <c r="K637" s="97"/>
    </row>
    <row r="638" spans="1:11" x14ac:dyDescent="0.2">
      <c r="A638" s="115"/>
      <c r="B638" s="115"/>
      <c r="C638" s="97"/>
      <c r="D638" s="97"/>
      <c r="E638" s="97"/>
      <c r="F638" s="97"/>
      <c r="G638" s="139"/>
      <c r="H638" s="97"/>
      <c r="J638" s="97"/>
      <c r="K638" s="97"/>
    </row>
    <row r="639" spans="1:11" x14ac:dyDescent="0.2">
      <c r="A639" s="115"/>
      <c r="B639" s="115"/>
      <c r="C639" s="97"/>
      <c r="D639" s="97"/>
      <c r="E639" s="97"/>
      <c r="F639" s="97"/>
      <c r="G639" s="139"/>
      <c r="H639" s="97"/>
      <c r="J639" s="97"/>
      <c r="K639" s="97"/>
    </row>
    <row r="640" spans="1:11" x14ac:dyDescent="0.2">
      <c r="A640" s="115"/>
      <c r="B640" s="115"/>
      <c r="C640" s="97"/>
      <c r="D640" s="97"/>
      <c r="E640" s="97"/>
      <c r="F640" s="97"/>
      <c r="G640" s="139"/>
      <c r="H640" s="97"/>
      <c r="J640" s="97"/>
      <c r="K640" s="97"/>
    </row>
    <row r="641" spans="1:11" x14ac:dyDescent="0.2">
      <c r="A641" s="115"/>
      <c r="B641" s="115"/>
      <c r="C641" s="97"/>
      <c r="D641" s="97"/>
      <c r="E641" s="97"/>
      <c r="F641" s="97"/>
      <c r="G641" s="139"/>
      <c r="H641" s="97"/>
      <c r="J641" s="97"/>
      <c r="K641" s="97"/>
    </row>
    <row r="642" spans="1:11" x14ac:dyDescent="0.2">
      <c r="A642" s="115"/>
      <c r="B642" s="115"/>
      <c r="C642" s="97"/>
      <c r="D642" s="97"/>
      <c r="E642" s="97"/>
      <c r="F642" s="97"/>
      <c r="G642" s="139"/>
      <c r="H642" s="97"/>
      <c r="J642" s="97"/>
      <c r="K642" s="97"/>
    </row>
    <row r="643" spans="1:11" x14ac:dyDescent="0.2">
      <c r="A643" s="115"/>
      <c r="B643" s="115"/>
      <c r="C643" s="97"/>
      <c r="D643" s="97"/>
      <c r="E643" s="97"/>
      <c r="F643" s="97"/>
      <c r="G643" s="139"/>
      <c r="H643" s="97"/>
      <c r="J643" s="97"/>
      <c r="K643" s="97"/>
    </row>
    <row r="644" spans="1:11" x14ac:dyDescent="0.2">
      <c r="A644" s="115"/>
      <c r="B644" s="115"/>
      <c r="C644" s="97"/>
      <c r="D644" s="97"/>
      <c r="E644" s="97"/>
      <c r="F644" s="97"/>
      <c r="G644" s="139"/>
      <c r="H644" s="97"/>
      <c r="J644" s="97"/>
      <c r="K644" s="97"/>
    </row>
    <row r="645" spans="1:11" x14ac:dyDescent="0.2">
      <c r="A645" s="115"/>
      <c r="B645" s="115"/>
      <c r="C645" s="97"/>
      <c r="D645" s="97"/>
      <c r="E645" s="97"/>
      <c r="F645" s="97"/>
      <c r="G645" s="139"/>
      <c r="H645" s="97"/>
      <c r="J645" s="97"/>
      <c r="K645" s="97"/>
    </row>
    <row r="646" spans="1:11" x14ac:dyDescent="0.2">
      <c r="A646" s="115"/>
      <c r="B646" s="115"/>
      <c r="C646" s="97"/>
      <c r="D646" s="97"/>
      <c r="E646" s="97"/>
      <c r="F646" s="97"/>
      <c r="G646" s="139"/>
      <c r="H646" s="97"/>
      <c r="J646" s="97"/>
      <c r="K646" s="97"/>
    </row>
    <row r="647" spans="1:11" x14ac:dyDescent="0.2">
      <c r="A647" s="115"/>
      <c r="B647" s="115"/>
      <c r="C647" s="97"/>
      <c r="D647" s="97"/>
      <c r="E647" s="97"/>
      <c r="F647" s="97"/>
      <c r="G647" s="139"/>
      <c r="H647" s="97"/>
      <c r="J647" s="97"/>
      <c r="K647" s="97"/>
    </row>
    <row r="648" spans="1:11" x14ac:dyDescent="0.2">
      <c r="A648" s="115"/>
      <c r="B648" s="115"/>
      <c r="C648" s="97"/>
      <c r="D648" s="97"/>
      <c r="E648" s="97"/>
      <c r="F648" s="97"/>
      <c r="G648" s="139"/>
      <c r="H648" s="97"/>
      <c r="J648" s="97"/>
      <c r="K648" s="97"/>
    </row>
    <row r="649" spans="1:11" x14ac:dyDescent="0.2">
      <c r="A649" s="115"/>
      <c r="B649" s="115"/>
      <c r="C649" s="97"/>
      <c r="D649" s="97"/>
      <c r="E649" s="97"/>
      <c r="F649" s="97"/>
      <c r="G649" s="139"/>
      <c r="H649" s="97"/>
      <c r="J649" s="97"/>
      <c r="K649" s="97"/>
    </row>
    <row r="650" spans="1:11" x14ac:dyDescent="0.2">
      <c r="A650" s="115"/>
      <c r="B650" s="115"/>
      <c r="C650" s="97"/>
      <c r="D650" s="97"/>
      <c r="E650" s="97"/>
      <c r="F650" s="97"/>
      <c r="G650" s="139"/>
      <c r="H650" s="97"/>
      <c r="J650" s="97"/>
      <c r="K650" s="97"/>
    </row>
    <row r="651" spans="1:11" x14ac:dyDescent="0.2">
      <c r="A651" s="115"/>
      <c r="B651" s="115"/>
      <c r="C651" s="97"/>
      <c r="D651" s="97"/>
      <c r="E651" s="97"/>
      <c r="F651" s="97"/>
      <c r="G651" s="139"/>
      <c r="H651" s="97"/>
      <c r="J651" s="97"/>
      <c r="K651" s="97"/>
    </row>
    <row r="652" spans="1:11" x14ac:dyDescent="0.2">
      <c r="A652" s="115"/>
      <c r="B652" s="115"/>
      <c r="C652" s="97"/>
      <c r="D652" s="97"/>
      <c r="E652" s="97"/>
      <c r="F652" s="97"/>
      <c r="G652" s="139"/>
      <c r="H652" s="97"/>
      <c r="J652" s="97"/>
      <c r="K652" s="97"/>
    </row>
    <row r="653" spans="1:11" x14ac:dyDescent="0.2">
      <c r="A653" s="115"/>
      <c r="B653" s="115"/>
      <c r="C653" s="97"/>
      <c r="D653" s="97"/>
      <c r="E653" s="97"/>
      <c r="F653" s="97"/>
      <c r="G653" s="139"/>
      <c r="H653" s="97"/>
      <c r="J653" s="97"/>
      <c r="K653" s="97"/>
    </row>
    <row r="654" spans="1:11" x14ac:dyDescent="0.2">
      <c r="A654" s="115"/>
      <c r="B654" s="115"/>
      <c r="C654" s="97"/>
      <c r="D654" s="97"/>
      <c r="E654" s="97"/>
      <c r="F654" s="97"/>
      <c r="G654" s="139"/>
      <c r="H654" s="97"/>
      <c r="J654" s="97"/>
      <c r="K654" s="97"/>
    </row>
    <row r="655" spans="1:11" x14ac:dyDescent="0.2">
      <c r="A655" s="115"/>
      <c r="B655" s="115"/>
      <c r="C655" s="97"/>
      <c r="D655" s="97"/>
      <c r="E655" s="97"/>
      <c r="F655" s="97"/>
      <c r="G655" s="139"/>
      <c r="H655" s="97"/>
      <c r="J655" s="97"/>
      <c r="K655" s="97"/>
    </row>
    <row r="656" spans="1:11" x14ac:dyDescent="0.2">
      <c r="A656" s="115"/>
      <c r="B656" s="115"/>
      <c r="C656" s="97"/>
      <c r="D656" s="97"/>
      <c r="E656" s="97"/>
      <c r="F656" s="97"/>
      <c r="G656" s="139"/>
      <c r="H656" s="97"/>
      <c r="J656" s="97"/>
      <c r="K656" s="97"/>
    </row>
    <row r="657" spans="1:11" x14ac:dyDescent="0.2">
      <c r="A657" s="115"/>
      <c r="B657" s="115"/>
      <c r="C657" s="97"/>
      <c r="D657" s="97"/>
      <c r="E657" s="97"/>
      <c r="F657" s="97"/>
      <c r="G657" s="139"/>
      <c r="H657" s="97"/>
      <c r="J657" s="97"/>
      <c r="K657" s="97"/>
    </row>
    <row r="658" spans="1:11" x14ac:dyDescent="0.2">
      <c r="A658" s="115"/>
      <c r="B658" s="115"/>
      <c r="C658" s="97"/>
      <c r="D658" s="97"/>
      <c r="E658" s="97"/>
      <c r="F658" s="97"/>
      <c r="G658" s="139"/>
      <c r="H658" s="97"/>
      <c r="J658" s="97"/>
      <c r="K658" s="97"/>
    </row>
    <row r="659" spans="1:11" x14ac:dyDescent="0.2">
      <c r="A659" s="115"/>
      <c r="B659" s="115"/>
      <c r="C659" s="97"/>
      <c r="D659" s="97"/>
      <c r="E659" s="97"/>
      <c r="F659" s="97"/>
      <c r="G659" s="139"/>
      <c r="H659" s="97"/>
      <c r="J659" s="97"/>
      <c r="K659" s="97"/>
    </row>
    <row r="660" spans="1:11" x14ac:dyDescent="0.2">
      <c r="A660" s="115"/>
      <c r="B660" s="115"/>
      <c r="C660" s="97"/>
      <c r="D660" s="97"/>
      <c r="E660" s="97"/>
      <c r="F660" s="97"/>
      <c r="G660" s="139"/>
      <c r="H660" s="97"/>
      <c r="J660" s="97"/>
      <c r="K660" s="97"/>
    </row>
    <row r="661" spans="1:11" x14ac:dyDescent="0.2">
      <c r="A661" s="115"/>
      <c r="B661" s="115"/>
      <c r="C661" s="97"/>
      <c r="D661" s="97"/>
      <c r="E661" s="97"/>
      <c r="F661" s="97"/>
      <c r="G661" s="139"/>
      <c r="H661" s="97"/>
      <c r="J661" s="97"/>
      <c r="K661" s="97"/>
    </row>
    <row r="662" spans="1:11" x14ac:dyDescent="0.2">
      <c r="A662" s="115"/>
      <c r="B662" s="115"/>
      <c r="C662" s="97"/>
      <c r="D662" s="97"/>
      <c r="E662" s="97"/>
      <c r="F662" s="97"/>
      <c r="G662" s="139"/>
      <c r="H662" s="97"/>
      <c r="J662" s="97"/>
      <c r="K662" s="97"/>
    </row>
    <row r="663" spans="1:11" x14ac:dyDescent="0.2">
      <c r="A663" s="115"/>
      <c r="B663" s="115"/>
      <c r="C663" s="97"/>
      <c r="D663" s="97"/>
      <c r="E663" s="97"/>
      <c r="F663" s="97"/>
      <c r="G663" s="139"/>
      <c r="H663" s="97"/>
      <c r="J663" s="97"/>
      <c r="K663" s="97"/>
    </row>
    <row r="664" spans="1:11" x14ac:dyDescent="0.2">
      <c r="A664" s="115"/>
      <c r="B664" s="115"/>
      <c r="C664" s="97"/>
      <c r="D664" s="97"/>
      <c r="E664" s="97"/>
      <c r="F664" s="97"/>
      <c r="G664" s="139"/>
      <c r="H664" s="97"/>
      <c r="J664" s="97"/>
      <c r="K664" s="97"/>
    </row>
    <row r="665" spans="1:11" x14ac:dyDescent="0.2">
      <c r="A665" s="115"/>
      <c r="B665" s="115"/>
      <c r="C665" s="97"/>
      <c r="D665" s="97"/>
      <c r="E665" s="97"/>
      <c r="F665" s="97"/>
      <c r="G665" s="139"/>
      <c r="H665" s="97"/>
      <c r="J665" s="97"/>
      <c r="K665" s="97"/>
    </row>
    <row r="666" spans="1:11" x14ac:dyDescent="0.2">
      <c r="A666" s="115"/>
      <c r="B666" s="115"/>
      <c r="C666" s="97"/>
      <c r="D666" s="97"/>
      <c r="E666" s="97"/>
      <c r="F666" s="97"/>
      <c r="G666" s="139"/>
      <c r="H666" s="97"/>
      <c r="J666" s="97"/>
      <c r="K666" s="97"/>
    </row>
    <row r="667" spans="1:11" x14ac:dyDescent="0.2">
      <c r="A667" s="115"/>
      <c r="B667" s="115"/>
      <c r="C667" s="97"/>
      <c r="D667" s="97"/>
      <c r="E667" s="97"/>
      <c r="F667" s="97"/>
      <c r="G667" s="139"/>
      <c r="H667" s="97"/>
      <c r="J667" s="97"/>
      <c r="K667" s="97"/>
    </row>
    <row r="668" spans="1:11" x14ac:dyDescent="0.2">
      <c r="A668" s="115"/>
      <c r="B668" s="115"/>
      <c r="C668" s="97"/>
      <c r="D668" s="97"/>
      <c r="E668" s="97"/>
      <c r="F668" s="97"/>
      <c r="G668" s="139"/>
      <c r="H668" s="97"/>
      <c r="J668" s="97"/>
      <c r="K668" s="97"/>
    </row>
    <row r="669" spans="1:11" x14ac:dyDescent="0.2">
      <c r="A669" s="115"/>
      <c r="B669" s="115"/>
      <c r="C669" s="97"/>
      <c r="D669" s="97"/>
      <c r="E669" s="97"/>
      <c r="F669" s="97"/>
      <c r="G669" s="139"/>
      <c r="H669" s="97"/>
      <c r="J669" s="97"/>
      <c r="K669" s="97"/>
    </row>
    <row r="670" spans="1:11" x14ac:dyDescent="0.2">
      <c r="A670" s="115"/>
      <c r="B670" s="115"/>
      <c r="C670" s="97"/>
      <c r="D670" s="97"/>
      <c r="E670" s="97"/>
      <c r="F670" s="97"/>
      <c r="G670" s="139"/>
      <c r="H670" s="97"/>
      <c r="J670" s="97"/>
      <c r="K670" s="97"/>
    </row>
    <row r="671" spans="1:11" x14ac:dyDescent="0.2">
      <c r="A671" s="115"/>
      <c r="B671" s="115"/>
      <c r="C671" s="97"/>
      <c r="D671" s="97"/>
      <c r="E671" s="97"/>
      <c r="F671" s="97"/>
      <c r="G671" s="139"/>
      <c r="H671" s="97"/>
      <c r="J671" s="97"/>
      <c r="K671" s="97"/>
    </row>
    <row r="672" spans="1:11" x14ac:dyDescent="0.2">
      <c r="A672" s="115"/>
      <c r="B672" s="115"/>
      <c r="C672" s="97"/>
      <c r="D672" s="97"/>
      <c r="E672" s="97"/>
      <c r="F672" s="97"/>
      <c r="G672" s="139"/>
      <c r="H672" s="97"/>
      <c r="J672" s="97"/>
      <c r="K672" s="97"/>
    </row>
    <row r="673" spans="1:11" x14ac:dyDescent="0.2">
      <c r="A673" s="115"/>
      <c r="B673" s="115"/>
      <c r="C673" s="97"/>
      <c r="D673" s="97"/>
      <c r="E673" s="97"/>
      <c r="F673" s="97"/>
      <c r="G673" s="139"/>
      <c r="H673" s="97"/>
      <c r="J673" s="97"/>
      <c r="K673" s="97"/>
    </row>
    <row r="674" spans="1:11" x14ac:dyDescent="0.2">
      <c r="A674" s="115"/>
      <c r="B674" s="115"/>
      <c r="C674" s="97"/>
      <c r="D674" s="97"/>
      <c r="E674" s="97"/>
      <c r="F674" s="97"/>
      <c r="G674" s="139"/>
      <c r="H674" s="97"/>
      <c r="J674" s="97"/>
      <c r="K674" s="97"/>
    </row>
    <row r="675" spans="1:11" x14ac:dyDescent="0.2">
      <c r="A675" s="115"/>
      <c r="B675" s="115"/>
      <c r="C675" s="97"/>
      <c r="D675" s="97"/>
      <c r="E675" s="97"/>
      <c r="F675" s="97"/>
      <c r="G675" s="139"/>
      <c r="H675" s="97"/>
      <c r="J675" s="97"/>
      <c r="K675" s="97"/>
    </row>
    <row r="676" spans="1:11" x14ac:dyDescent="0.2">
      <c r="A676" s="97"/>
      <c r="B676" s="97"/>
      <c r="C676" s="97"/>
      <c r="D676" s="97"/>
      <c r="E676" s="97"/>
      <c r="F676" s="97"/>
      <c r="G676" s="139"/>
      <c r="H676" s="97"/>
      <c r="J676" s="97"/>
      <c r="K676" s="97"/>
    </row>
    <row r="677" spans="1:11" x14ac:dyDescent="0.2">
      <c r="A677" s="97"/>
      <c r="B677" s="97"/>
      <c r="C677" s="97"/>
      <c r="D677" s="97"/>
      <c r="E677" s="97"/>
      <c r="F677" s="97"/>
      <c r="G677" s="139"/>
      <c r="H677" s="97"/>
      <c r="J677" s="97"/>
      <c r="K677" s="97"/>
    </row>
    <row r="678" spans="1:11" x14ac:dyDescent="0.2">
      <c r="A678" s="97"/>
      <c r="B678" s="97"/>
      <c r="C678" s="97"/>
      <c r="D678" s="97"/>
      <c r="E678" s="97"/>
      <c r="F678" s="97"/>
      <c r="G678" s="139"/>
      <c r="H678" s="97"/>
      <c r="J678" s="97"/>
      <c r="K678" s="97"/>
    </row>
    <row r="679" spans="1:11" x14ac:dyDescent="0.2">
      <c r="A679" s="97"/>
      <c r="B679" s="97"/>
      <c r="C679" s="97"/>
      <c r="D679" s="97"/>
      <c r="E679" s="97"/>
      <c r="F679" s="97"/>
      <c r="G679" s="139"/>
      <c r="H679" s="97"/>
      <c r="J679" s="97"/>
      <c r="K679" s="97"/>
    </row>
    <row r="680" spans="1:11" x14ac:dyDescent="0.2">
      <c r="A680" s="97"/>
      <c r="B680" s="97"/>
      <c r="C680" s="97"/>
      <c r="D680" s="97"/>
      <c r="E680" s="97"/>
      <c r="F680" s="97"/>
      <c r="G680" s="139"/>
      <c r="H680" s="97"/>
      <c r="J680" s="97"/>
      <c r="K680" s="97"/>
    </row>
    <row r="681" spans="1:11" x14ac:dyDescent="0.2">
      <c r="A681" s="97"/>
      <c r="B681" s="97"/>
      <c r="C681" s="97"/>
      <c r="D681" s="97"/>
      <c r="E681" s="97"/>
      <c r="F681" s="97"/>
      <c r="G681" s="139"/>
      <c r="H681" s="97"/>
      <c r="J681" s="97"/>
      <c r="K681" s="97"/>
    </row>
    <row r="682" spans="1:11" x14ac:dyDescent="0.2">
      <c r="A682" s="97"/>
      <c r="B682" s="97"/>
      <c r="C682" s="97"/>
      <c r="D682" s="97"/>
      <c r="E682" s="97"/>
      <c r="F682" s="97"/>
      <c r="G682" s="139"/>
      <c r="H682" s="97"/>
      <c r="J682" s="97"/>
      <c r="K682" s="97"/>
    </row>
    <row r="683" spans="1:11" x14ac:dyDescent="0.2">
      <c r="A683" s="97"/>
      <c r="B683" s="97"/>
      <c r="C683" s="97"/>
      <c r="D683" s="97"/>
      <c r="E683" s="97"/>
      <c r="F683" s="97"/>
      <c r="G683" s="139"/>
      <c r="H683" s="97"/>
      <c r="J683" s="97"/>
      <c r="K683" s="97"/>
    </row>
    <row r="684" spans="1:11" x14ac:dyDescent="0.2">
      <c r="A684" s="97"/>
      <c r="B684" s="97"/>
      <c r="C684" s="97"/>
      <c r="D684" s="97"/>
      <c r="E684" s="97"/>
      <c r="F684" s="97"/>
      <c r="G684" s="139"/>
      <c r="H684" s="97"/>
      <c r="J684" s="97"/>
      <c r="K684" s="97"/>
    </row>
    <row r="685" spans="1:11" x14ac:dyDescent="0.2">
      <c r="A685" s="97"/>
      <c r="B685" s="97"/>
      <c r="C685" s="97"/>
      <c r="D685" s="97"/>
      <c r="E685" s="97"/>
      <c r="F685" s="97"/>
      <c r="G685" s="139"/>
      <c r="H685" s="97"/>
      <c r="J685" s="97"/>
      <c r="K685" s="97"/>
    </row>
    <row r="686" spans="1:11" x14ac:dyDescent="0.2">
      <c r="A686" s="97"/>
      <c r="B686" s="97"/>
      <c r="C686" s="97"/>
      <c r="D686" s="97"/>
      <c r="E686" s="97"/>
      <c r="F686" s="97"/>
      <c r="G686" s="139"/>
      <c r="H686" s="97"/>
      <c r="J686" s="97"/>
      <c r="K686" s="97"/>
    </row>
    <row r="687" spans="1:11" x14ac:dyDescent="0.2">
      <c r="A687" s="97"/>
      <c r="B687" s="97"/>
      <c r="C687" s="97"/>
      <c r="D687" s="97"/>
      <c r="E687" s="97"/>
      <c r="F687" s="97"/>
      <c r="G687" s="139"/>
      <c r="H687" s="97"/>
      <c r="J687" s="97"/>
      <c r="K687" s="97"/>
    </row>
    <row r="688" spans="1:11" x14ac:dyDescent="0.2">
      <c r="A688" s="97"/>
      <c r="B688" s="97"/>
      <c r="C688" s="97"/>
      <c r="D688" s="97"/>
      <c r="E688" s="97"/>
      <c r="F688" s="97"/>
      <c r="G688" s="139"/>
      <c r="H688" s="97"/>
      <c r="J688" s="97"/>
      <c r="K688" s="97"/>
    </row>
    <row r="689" spans="1:11" x14ac:dyDescent="0.2">
      <c r="A689" s="97"/>
      <c r="B689" s="97"/>
      <c r="C689" s="97"/>
      <c r="D689" s="97"/>
      <c r="E689" s="97"/>
      <c r="F689" s="97"/>
      <c r="G689" s="139"/>
      <c r="H689" s="97"/>
      <c r="J689" s="97"/>
      <c r="K689" s="97"/>
    </row>
    <row r="690" spans="1:11" x14ac:dyDescent="0.2">
      <c r="A690" s="97"/>
      <c r="B690" s="97"/>
      <c r="C690" s="97"/>
      <c r="D690" s="97"/>
      <c r="E690" s="97"/>
      <c r="F690" s="97"/>
      <c r="G690" s="139"/>
      <c r="H690" s="97"/>
      <c r="J690" s="97"/>
      <c r="K690" s="97"/>
    </row>
    <row r="691" spans="1:11" x14ac:dyDescent="0.2">
      <c r="A691" s="97"/>
      <c r="B691" s="97"/>
      <c r="C691" s="97"/>
      <c r="D691" s="97"/>
      <c r="E691" s="97"/>
      <c r="F691" s="97"/>
      <c r="G691" s="139"/>
      <c r="H691" s="97"/>
      <c r="J691" s="97"/>
      <c r="K691" s="97"/>
    </row>
    <row r="692" spans="1:11" x14ac:dyDescent="0.2">
      <c r="A692" s="97"/>
      <c r="B692" s="97"/>
      <c r="C692" s="97"/>
      <c r="D692" s="97"/>
      <c r="E692" s="97"/>
      <c r="F692" s="97"/>
      <c r="G692" s="139"/>
      <c r="H692" s="97"/>
      <c r="J692" s="97"/>
      <c r="K692" s="97"/>
    </row>
    <row r="693" spans="1:11" x14ac:dyDescent="0.2">
      <c r="A693" s="97"/>
      <c r="B693" s="97"/>
      <c r="C693" s="97"/>
      <c r="D693" s="97"/>
      <c r="E693" s="97"/>
      <c r="F693" s="97"/>
      <c r="G693" s="139"/>
      <c r="H693" s="97"/>
      <c r="J693" s="97"/>
      <c r="K693" s="97"/>
    </row>
    <row r="694" spans="1:11" x14ac:dyDescent="0.2">
      <c r="A694" s="97"/>
      <c r="B694" s="97"/>
      <c r="C694" s="97"/>
      <c r="D694" s="97"/>
      <c r="E694" s="97"/>
      <c r="F694" s="97"/>
      <c r="G694" s="139"/>
      <c r="H694" s="97"/>
      <c r="J694" s="97"/>
      <c r="K694" s="97"/>
    </row>
    <row r="695" spans="1:11" x14ac:dyDescent="0.2">
      <c r="A695" s="97"/>
      <c r="B695" s="97"/>
      <c r="C695" s="97"/>
      <c r="D695" s="97"/>
      <c r="E695" s="97"/>
      <c r="F695" s="97"/>
      <c r="G695" s="139"/>
      <c r="H695" s="97"/>
      <c r="J695" s="97"/>
      <c r="K695" s="97"/>
    </row>
    <row r="696" spans="1:11" x14ac:dyDescent="0.2">
      <c r="A696" s="97"/>
      <c r="B696" s="97"/>
      <c r="C696" s="97"/>
      <c r="D696" s="97"/>
      <c r="E696" s="97"/>
      <c r="F696" s="97"/>
      <c r="G696" s="139"/>
      <c r="H696" s="97"/>
      <c r="J696" s="97"/>
      <c r="K696" s="97"/>
    </row>
    <row r="697" spans="1:11" x14ac:dyDescent="0.2">
      <c r="A697" s="97"/>
      <c r="B697" s="97"/>
      <c r="C697" s="97"/>
      <c r="D697" s="97"/>
      <c r="E697" s="97"/>
      <c r="F697" s="97"/>
      <c r="G697" s="139"/>
      <c r="H697" s="97"/>
      <c r="J697" s="97"/>
      <c r="K697" s="97"/>
    </row>
    <row r="698" spans="1:11" x14ac:dyDescent="0.2">
      <c r="A698" s="97"/>
      <c r="B698" s="97"/>
      <c r="C698" s="97"/>
      <c r="D698" s="97"/>
      <c r="E698" s="97"/>
      <c r="F698" s="97"/>
      <c r="G698" s="139"/>
      <c r="H698" s="97"/>
      <c r="J698" s="97"/>
      <c r="K698" s="97"/>
    </row>
    <row r="699" spans="1:11" x14ac:dyDescent="0.2">
      <c r="A699" s="97"/>
      <c r="B699" s="97"/>
      <c r="C699" s="97"/>
      <c r="D699" s="97"/>
      <c r="E699" s="97"/>
      <c r="F699" s="97"/>
      <c r="G699" s="139"/>
      <c r="H699" s="97"/>
      <c r="J699" s="97"/>
      <c r="K699" s="97"/>
    </row>
    <row r="700" spans="1:11" x14ac:dyDescent="0.2">
      <c r="A700" s="97"/>
      <c r="B700" s="97"/>
      <c r="C700" s="97"/>
      <c r="D700" s="97"/>
      <c r="E700" s="97"/>
      <c r="F700" s="97"/>
      <c r="G700" s="139"/>
      <c r="H700" s="97"/>
      <c r="J700" s="97"/>
      <c r="K700" s="97"/>
    </row>
    <row r="701" spans="1:11" x14ac:dyDescent="0.2">
      <c r="A701" s="97"/>
      <c r="B701" s="97"/>
      <c r="C701" s="97"/>
      <c r="D701" s="97"/>
      <c r="E701" s="97"/>
      <c r="F701" s="97"/>
      <c r="G701" s="139"/>
      <c r="H701" s="97"/>
      <c r="J701" s="97"/>
      <c r="K701" s="97"/>
    </row>
    <row r="702" spans="1:11" x14ac:dyDescent="0.2">
      <c r="A702" s="97"/>
      <c r="B702" s="97"/>
      <c r="C702" s="97"/>
      <c r="D702" s="97"/>
      <c r="E702" s="97"/>
      <c r="F702" s="97"/>
      <c r="G702" s="139"/>
      <c r="H702" s="97"/>
      <c r="J702" s="97"/>
      <c r="K702" s="97"/>
    </row>
    <row r="703" spans="1:11" x14ac:dyDescent="0.2">
      <c r="A703" s="97"/>
      <c r="B703" s="97"/>
      <c r="C703" s="97"/>
      <c r="D703" s="97"/>
      <c r="E703" s="97"/>
      <c r="F703" s="97"/>
      <c r="G703" s="139"/>
      <c r="H703" s="97"/>
      <c r="J703" s="97"/>
      <c r="K703" s="97"/>
    </row>
    <row r="704" spans="1:11" x14ac:dyDescent="0.2">
      <c r="A704" s="97"/>
      <c r="B704" s="97"/>
      <c r="C704" s="97"/>
      <c r="D704" s="97"/>
      <c r="E704" s="97"/>
      <c r="F704" s="97"/>
      <c r="G704" s="139"/>
      <c r="H704" s="97"/>
      <c r="J704" s="97"/>
      <c r="K704" s="97"/>
    </row>
    <row r="705" spans="1:11" x14ac:dyDescent="0.2">
      <c r="A705" s="97"/>
      <c r="B705" s="97"/>
      <c r="C705" s="97"/>
      <c r="D705" s="97"/>
      <c r="E705" s="97"/>
      <c r="F705" s="97"/>
      <c r="G705" s="139"/>
      <c r="H705" s="97"/>
      <c r="J705" s="97"/>
      <c r="K705" s="97"/>
    </row>
    <row r="706" spans="1:11" x14ac:dyDescent="0.2">
      <c r="A706" s="97"/>
      <c r="B706" s="97"/>
      <c r="C706" s="97"/>
      <c r="D706" s="97"/>
      <c r="E706" s="97"/>
      <c r="F706" s="97"/>
      <c r="G706" s="139"/>
      <c r="H706" s="97"/>
      <c r="J706" s="135"/>
      <c r="K706" s="135"/>
    </row>
    <row r="707" spans="1:11" x14ac:dyDescent="0.2">
      <c r="A707" s="97"/>
      <c r="B707" s="97"/>
      <c r="C707" s="97"/>
      <c r="D707" s="97"/>
      <c r="E707" s="97"/>
      <c r="F707" s="97"/>
      <c r="G707" s="139"/>
      <c r="H707" s="97"/>
      <c r="J707" s="135"/>
      <c r="K707" s="135"/>
    </row>
    <row r="708" spans="1:11" x14ac:dyDescent="0.2">
      <c r="A708" s="97"/>
      <c r="B708" s="97"/>
      <c r="C708" s="97"/>
      <c r="D708" s="97"/>
      <c r="E708" s="97"/>
      <c r="F708" s="97"/>
      <c r="G708" s="139"/>
      <c r="H708" s="97"/>
      <c r="J708" s="135"/>
      <c r="K708" s="135"/>
    </row>
    <row r="709" spans="1:11" x14ac:dyDescent="0.2">
      <c r="A709" s="97"/>
      <c r="B709" s="97"/>
      <c r="C709" s="97"/>
      <c r="D709" s="97"/>
      <c r="E709" s="97"/>
      <c r="F709" s="97"/>
      <c r="G709" s="139"/>
      <c r="H709" s="97"/>
      <c r="J709" s="135"/>
      <c r="K709" s="135"/>
    </row>
    <row r="710" spans="1:11" x14ac:dyDescent="0.2">
      <c r="A710" s="97"/>
      <c r="B710" s="97"/>
      <c r="C710" s="97"/>
      <c r="D710" s="97"/>
      <c r="E710" s="97"/>
      <c r="F710" s="97"/>
      <c r="G710" s="139"/>
      <c r="H710" s="97"/>
      <c r="J710" s="97"/>
      <c r="K710" s="97"/>
    </row>
    <row r="711" spans="1:11" x14ac:dyDescent="0.2">
      <c r="A711" s="97"/>
      <c r="B711" s="97"/>
      <c r="C711" s="97"/>
      <c r="D711" s="97"/>
      <c r="E711" s="97"/>
      <c r="F711" s="97"/>
      <c r="G711" s="139"/>
      <c r="H711" s="97"/>
      <c r="J711" s="97"/>
      <c r="K711" s="97"/>
    </row>
    <row r="712" spans="1:11" x14ac:dyDescent="0.2">
      <c r="A712" s="97"/>
      <c r="B712" s="97"/>
      <c r="C712" s="97"/>
      <c r="D712" s="97"/>
      <c r="E712" s="97"/>
      <c r="F712" s="97"/>
      <c r="G712" s="139"/>
      <c r="H712" s="97"/>
      <c r="J712" s="97"/>
      <c r="K712" s="97"/>
    </row>
    <row r="713" spans="1:11" x14ac:dyDescent="0.2">
      <c r="A713" s="97"/>
      <c r="B713" s="97"/>
      <c r="C713" s="97"/>
      <c r="D713" s="97"/>
      <c r="E713" s="97"/>
      <c r="F713" s="97"/>
      <c r="G713" s="139"/>
      <c r="H713" s="97"/>
      <c r="J713" s="97"/>
      <c r="K713" s="97"/>
    </row>
    <row r="714" spans="1:11" x14ac:dyDescent="0.2">
      <c r="A714" s="97"/>
      <c r="B714" s="97"/>
      <c r="C714" s="97"/>
      <c r="D714" s="97"/>
      <c r="E714" s="97"/>
      <c r="F714" s="97"/>
      <c r="G714" s="139"/>
      <c r="H714" s="97"/>
      <c r="J714" s="97"/>
      <c r="K714" s="97"/>
    </row>
    <row r="715" spans="1:11" x14ac:dyDescent="0.2">
      <c r="A715" s="97"/>
      <c r="B715" s="97"/>
      <c r="C715" s="97"/>
      <c r="D715" s="97"/>
      <c r="E715" s="97"/>
      <c r="F715" s="97"/>
      <c r="G715" s="139"/>
      <c r="H715" s="97"/>
      <c r="J715" s="97"/>
      <c r="K715" s="97"/>
    </row>
    <row r="716" spans="1:11" x14ac:dyDescent="0.2">
      <c r="A716" s="97"/>
      <c r="B716" s="97"/>
      <c r="C716" s="97"/>
      <c r="D716" s="97"/>
      <c r="E716" s="97"/>
      <c r="F716" s="97"/>
      <c r="G716" s="139"/>
      <c r="H716" s="97"/>
      <c r="J716" s="97"/>
      <c r="K716" s="97"/>
    </row>
    <row r="717" spans="1:11" x14ac:dyDescent="0.2">
      <c r="A717" s="97"/>
      <c r="B717" s="97"/>
      <c r="C717" s="97"/>
      <c r="D717" s="97"/>
      <c r="E717" s="97"/>
      <c r="F717" s="97"/>
      <c r="G717" s="139"/>
      <c r="H717" s="97"/>
      <c r="J717" s="97"/>
      <c r="K717" s="97"/>
    </row>
    <row r="718" spans="1:11" x14ac:dyDescent="0.2">
      <c r="A718" s="97"/>
      <c r="B718" s="97"/>
      <c r="C718" s="97"/>
      <c r="D718" s="97"/>
      <c r="E718" s="97"/>
      <c r="F718" s="97"/>
      <c r="G718" s="139"/>
      <c r="H718" s="97"/>
      <c r="J718" s="97"/>
      <c r="K718" s="97"/>
    </row>
    <row r="719" spans="1:11" x14ac:dyDescent="0.2">
      <c r="A719" s="97"/>
      <c r="B719" s="97"/>
      <c r="C719" s="97"/>
      <c r="D719" s="97"/>
      <c r="E719" s="97"/>
      <c r="F719" s="97"/>
      <c r="G719" s="139"/>
      <c r="H719" s="97"/>
      <c r="J719" s="97"/>
      <c r="K719" s="97"/>
    </row>
    <row r="720" spans="1:11" x14ac:dyDescent="0.2">
      <c r="A720" s="97"/>
      <c r="B720" s="97"/>
      <c r="C720" s="97"/>
      <c r="D720" s="97"/>
      <c r="E720" s="97"/>
      <c r="F720" s="97"/>
      <c r="G720" s="139"/>
      <c r="H720" s="97"/>
      <c r="J720" s="97"/>
      <c r="K720" s="97"/>
    </row>
    <row r="721" spans="1:11" x14ac:dyDescent="0.2">
      <c r="A721" s="97"/>
      <c r="B721" s="97"/>
      <c r="C721" s="97"/>
      <c r="D721" s="97"/>
      <c r="E721" s="97"/>
      <c r="F721" s="97"/>
      <c r="G721" s="139"/>
      <c r="H721" s="97"/>
      <c r="J721" s="97"/>
      <c r="K721" s="97"/>
    </row>
    <row r="722" spans="1:11" x14ac:dyDescent="0.2">
      <c r="A722" s="97"/>
      <c r="B722" s="97"/>
      <c r="C722" s="97"/>
      <c r="D722" s="97"/>
      <c r="E722" s="97"/>
      <c r="F722" s="97"/>
      <c r="G722" s="139"/>
      <c r="H722" s="97"/>
      <c r="J722" s="97"/>
      <c r="K722" s="97"/>
    </row>
    <row r="723" spans="1:11" x14ac:dyDescent="0.2">
      <c r="A723" s="97"/>
      <c r="B723" s="97"/>
      <c r="C723" s="97"/>
      <c r="D723" s="97"/>
      <c r="E723" s="97"/>
      <c r="F723" s="97"/>
      <c r="G723" s="139"/>
      <c r="H723" s="97"/>
      <c r="J723" s="97"/>
      <c r="K723" s="97"/>
    </row>
    <row r="724" spans="1:11" x14ac:dyDescent="0.2">
      <c r="A724" s="97"/>
      <c r="B724" s="97"/>
      <c r="C724" s="97"/>
      <c r="D724" s="97"/>
      <c r="E724" s="97"/>
      <c r="F724" s="97"/>
      <c r="G724" s="139"/>
      <c r="H724" s="97"/>
      <c r="J724" s="97"/>
      <c r="K724" s="97"/>
    </row>
    <row r="725" spans="1:11" x14ac:dyDescent="0.2">
      <c r="A725" s="97"/>
      <c r="B725" s="97"/>
      <c r="C725" s="97"/>
      <c r="D725" s="97"/>
      <c r="E725" s="97"/>
      <c r="F725" s="97"/>
      <c r="G725" s="139"/>
      <c r="H725" s="97"/>
      <c r="J725" s="97"/>
      <c r="K725" s="97"/>
    </row>
    <row r="726" spans="1:11" x14ac:dyDescent="0.2">
      <c r="A726" s="97"/>
      <c r="B726" s="97"/>
      <c r="C726" s="97"/>
      <c r="D726" s="97"/>
      <c r="E726" s="97"/>
      <c r="F726" s="97"/>
      <c r="G726" s="139"/>
      <c r="H726" s="97"/>
      <c r="J726" s="97"/>
      <c r="K726" s="97"/>
    </row>
    <row r="727" spans="1:11" x14ac:dyDescent="0.2">
      <c r="A727" s="97"/>
      <c r="B727" s="97"/>
      <c r="C727" s="97"/>
      <c r="D727" s="97"/>
      <c r="E727" s="97"/>
      <c r="F727" s="97"/>
      <c r="G727" s="139"/>
      <c r="H727" s="97"/>
      <c r="J727" s="97"/>
      <c r="K727" s="97"/>
    </row>
    <row r="728" spans="1:11" x14ac:dyDescent="0.2">
      <c r="A728" s="97"/>
      <c r="B728" s="97"/>
      <c r="C728" s="97"/>
      <c r="D728" s="97"/>
      <c r="E728" s="97"/>
      <c r="F728" s="97"/>
      <c r="G728" s="139"/>
      <c r="H728" s="97"/>
      <c r="J728" s="97"/>
      <c r="K728" s="97"/>
    </row>
    <row r="729" spans="1:11" x14ac:dyDescent="0.2">
      <c r="A729" s="97"/>
      <c r="B729" s="97"/>
      <c r="C729" s="97"/>
      <c r="D729" s="97"/>
      <c r="E729" s="97"/>
      <c r="F729" s="97"/>
      <c r="G729" s="139"/>
      <c r="H729" s="97"/>
      <c r="J729" s="97"/>
      <c r="K729" s="97"/>
    </row>
    <row r="730" spans="1:11" x14ac:dyDescent="0.2">
      <c r="A730" s="97"/>
      <c r="B730" s="97"/>
      <c r="C730" s="97"/>
      <c r="D730" s="97"/>
      <c r="E730" s="97"/>
      <c r="F730" s="97"/>
      <c r="G730" s="139"/>
      <c r="H730" s="97"/>
      <c r="J730" s="97"/>
      <c r="K730" s="97"/>
    </row>
    <row r="731" spans="1:11" x14ac:dyDescent="0.2">
      <c r="A731" s="97"/>
      <c r="B731" s="97"/>
      <c r="C731" s="97"/>
      <c r="D731" s="97"/>
      <c r="E731" s="97"/>
      <c r="F731" s="97"/>
      <c r="G731" s="139"/>
      <c r="H731" s="97"/>
      <c r="J731" s="97"/>
      <c r="K731" s="97"/>
    </row>
    <row r="732" spans="1:11" x14ac:dyDescent="0.2">
      <c r="A732" s="97"/>
      <c r="B732" s="97"/>
      <c r="C732" s="97"/>
      <c r="D732" s="97"/>
      <c r="E732" s="97"/>
      <c r="F732" s="97"/>
      <c r="G732" s="139"/>
      <c r="H732" s="97"/>
      <c r="J732" s="97"/>
      <c r="K732" s="97"/>
    </row>
    <row r="733" spans="1:11" x14ac:dyDescent="0.2">
      <c r="A733" s="97"/>
      <c r="B733" s="97"/>
      <c r="C733" s="97"/>
      <c r="D733" s="97"/>
      <c r="E733" s="97"/>
      <c r="F733" s="97"/>
      <c r="G733" s="139"/>
      <c r="H733" s="97"/>
      <c r="J733" s="97"/>
      <c r="K733" s="97"/>
    </row>
    <row r="734" spans="1:11" x14ac:dyDescent="0.2">
      <c r="A734" s="97"/>
      <c r="B734" s="97"/>
      <c r="C734" s="97"/>
      <c r="D734" s="97"/>
      <c r="E734" s="97"/>
      <c r="F734" s="97"/>
      <c r="G734" s="139"/>
      <c r="H734" s="97"/>
      <c r="J734" s="97"/>
      <c r="K734" s="97"/>
    </row>
    <row r="735" spans="1:11" x14ac:dyDescent="0.2">
      <c r="A735" s="97"/>
      <c r="B735" s="97"/>
      <c r="C735" s="97"/>
      <c r="D735" s="97"/>
      <c r="E735" s="97"/>
      <c r="F735" s="97"/>
      <c r="G735" s="139"/>
      <c r="H735" s="97"/>
      <c r="J735" s="97"/>
      <c r="K735" s="97"/>
    </row>
    <row r="736" spans="1:11" x14ac:dyDescent="0.2">
      <c r="A736" s="97"/>
      <c r="B736" s="97"/>
      <c r="C736" s="97"/>
      <c r="D736" s="97"/>
      <c r="E736" s="97"/>
      <c r="F736" s="97"/>
      <c r="G736" s="139"/>
      <c r="H736" s="97"/>
      <c r="J736" s="97"/>
      <c r="K736" s="97"/>
    </row>
    <row r="737" spans="1:11" x14ac:dyDescent="0.2">
      <c r="A737" s="97"/>
      <c r="B737" s="97"/>
      <c r="C737" s="97"/>
      <c r="D737" s="97"/>
      <c r="E737" s="97"/>
      <c r="F737" s="97"/>
      <c r="G737" s="139"/>
      <c r="H737" s="97"/>
      <c r="J737" s="97"/>
      <c r="K737" s="97"/>
    </row>
    <row r="738" spans="1:11" x14ac:dyDescent="0.2">
      <c r="A738" s="97"/>
      <c r="B738" s="97"/>
      <c r="C738" s="97"/>
      <c r="D738" s="97"/>
      <c r="E738" s="97"/>
      <c r="F738" s="97"/>
      <c r="G738" s="139"/>
      <c r="H738" s="97"/>
      <c r="J738" s="97"/>
      <c r="K738" s="97"/>
    </row>
    <row r="739" spans="1:11" x14ac:dyDescent="0.2">
      <c r="A739" s="97"/>
      <c r="B739" s="97"/>
      <c r="C739" s="97"/>
      <c r="D739" s="97"/>
      <c r="E739" s="97"/>
      <c r="F739" s="97"/>
      <c r="G739" s="139"/>
      <c r="H739" s="97"/>
      <c r="J739" s="97"/>
      <c r="K739" s="97"/>
    </row>
    <row r="740" spans="1:11" x14ac:dyDescent="0.2">
      <c r="A740" s="97"/>
      <c r="B740" s="97"/>
      <c r="C740" s="97"/>
      <c r="D740" s="97"/>
      <c r="E740" s="97"/>
      <c r="F740" s="97"/>
      <c r="G740" s="139"/>
      <c r="H740" s="97"/>
      <c r="J740" s="97"/>
      <c r="K740" s="97"/>
    </row>
    <row r="741" spans="1:11" x14ac:dyDescent="0.2">
      <c r="A741" s="97"/>
      <c r="B741" s="97"/>
      <c r="C741" s="97"/>
      <c r="D741" s="97"/>
      <c r="E741" s="97"/>
      <c r="F741" s="97"/>
      <c r="G741" s="139"/>
      <c r="H741" s="97"/>
      <c r="J741" s="97"/>
      <c r="K741" s="97"/>
    </row>
    <row r="742" spans="1:11" x14ac:dyDescent="0.2">
      <c r="A742" s="97"/>
      <c r="B742" s="97"/>
      <c r="C742" s="97"/>
      <c r="D742" s="97"/>
      <c r="E742" s="97"/>
      <c r="F742" s="97"/>
      <c r="G742" s="139"/>
      <c r="H742" s="97"/>
      <c r="J742" s="97"/>
      <c r="K742" s="97"/>
    </row>
    <row r="743" spans="1:11" x14ac:dyDescent="0.2">
      <c r="A743" s="97"/>
      <c r="B743" s="97"/>
      <c r="C743" s="97"/>
      <c r="D743" s="97"/>
      <c r="E743" s="97"/>
      <c r="F743" s="97"/>
      <c r="G743" s="139"/>
      <c r="H743" s="97"/>
      <c r="J743" s="97"/>
      <c r="K743" s="97"/>
    </row>
    <row r="744" spans="1:11" x14ac:dyDescent="0.2">
      <c r="A744" s="97"/>
      <c r="B744" s="97"/>
      <c r="C744" s="97"/>
      <c r="D744" s="97"/>
      <c r="E744" s="97"/>
      <c r="F744" s="97"/>
      <c r="G744" s="139"/>
      <c r="H744" s="97"/>
      <c r="J744" s="97"/>
      <c r="K744" s="97"/>
    </row>
    <row r="745" spans="1:11" x14ac:dyDescent="0.2">
      <c r="A745" s="97"/>
      <c r="B745" s="97"/>
      <c r="C745" s="97"/>
      <c r="D745" s="97"/>
      <c r="E745" s="97"/>
      <c r="F745" s="97"/>
      <c r="G745" s="139"/>
      <c r="H745" s="97"/>
      <c r="J745" s="97"/>
      <c r="K745" s="97"/>
    </row>
    <row r="746" spans="1:11" x14ac:dyDescent="0.2">
      <c r="A746" s="97"/>
      <c r="B746" s="97"/>
      <c r="C746" s="97"/>
      <c r="D746" s="97"/>
      <c r="E746" s="97"/>
      <c r="F746" s="97"/>
      <c r="G746" s="139"/>
      <c r="H746" s="97"/>
      <c r="J746" s="97"/>
      <c r="K746" s="97"/>
    </row>
    <row r="747" spans="1:11" x14ac:dyDescent="0.2">
      <c r="A747" s="97"/>
      <c r="B747" s="97"/>
      <c r="C747" s="97"/>
      <c r="D747" s="97"/>
      <c r="E747" s="97"/>
      <c r="F747" s="97"/>
      <c r="G747" s="139"/>
      <c r="H747" s="97"/>
      <c r="J747" s="97"/>
      <c r="K747" s="97"/>
    </row>
    <row r="748" spans="1:11" x14ac:dyDescent="0.2">
      <c r="A748" s="97"/>
      <c r="B748" s="97"/>
      <c r="C748" s="97"/>
      <c r="D748" s="97"/>
      <c r="E748" s="97"/>
      <c r="F748" s="97"/>
      <c r="G748" s="139"/>
      <c r="H748" s="97"/>
      <c r="J748" s="97"/>
      <c r="K748" s="97"/>
    </row>
    <row r="749" spans="1:11" x14ac:dyDescent="0.2">
      <c r="A749" s="97"/>
      <c r="B749" s="97"/>
      <c r="C749" s="97"/>
      <c r="D749" s="97"/>
      <c r="E749" s="97"/>
      <c r="F749" s="97"/>
      <c r="G749" s="139"/>
      <c r="H749" s="97"/>
      <c r="J749" s="97"/>
      <c r="K749" s="97"/>
    </row>
    <row r="750" spans="1:11" x14ac:dyDescent="0.2">
      <c r="A750" s="97"/>
      <c r="B750" s="97"/>
      <c r="C750" s="97"/>
      <c r="D750" s="97"/>
      <c r="E750" s="97"/>
      <c r="F750" s="97"/>
      <c r="G750" s="139"/>
      <c r="H750" s="97"/>
      <c r="J750" s="97"/>
      <c r="K750" s="97"/>
    </row>
    <row r="751" spans="1:11" x14ac:dyDescent="0.2">
      <c r="A751" s="97"/>
      <c r="B751" s="97"/>
      <c r="C751" s="97"/>
      <c r="D751" s="97"/>
      <c r="E751" s="97"/>
      <c r="F751" s="97"/>
      <c r="G751" s="139"/>
      <c r="H751" s="97"/>
      <c r="J751" s="97"/>
      <c r="K751" s="97"/>
    </row>
    <row r="752" spans="1:11" x14ac:dyDescent="0.2">
      <c r="A752" s="97"/>
      <c r="B752" s="97"/>
      <c r="C752" s="97"/>
      <c r="D752" s="97"/>
      <c r="E752" s="97"/>
      <c r="F752" s="97"/>
      <c r="G752" s="139"/>
      <c r="H752" s="97"/>
      <c r="J752" s="97"/>
      <c r="K752" s="97"/>
    </row>
    <row r="753" spans="1:11" x14ac:dyDescent="0.2">
      <c r="A753" s="97"/>
      <c r="B753" s="97"/>
      <c r="C753" s="97"/>
      <c r="D753" s="97"/>
      <c r="E753" s="97"/>
      <c r="F753" s="97"/>
      <c r="G753" s="139"/>
      <c r="H753" s="97"/>
      <c r="J753" s="97"/>
      <c r="K753" s="97"/>
    </row>
    <row r="754" spans="1:11" x14ac:dyDescent="0.2">
      <c r="A754" s="97"/>
      <c r="B754" s="97"/>
      <c r="C754" s="97"/>
      <c r="D754" s="97"/>
      <c r="E754" s="97"/>
      <c r="F754" s="97"/>
      <c r="G754" s="139"/>
      <c r="H754" s="97"/>
      <c r="J754" s="97"/>
      <c r="K754" s="97"/>
    </row>
    <row r="755" spans="1:11" x14ac:dyDescent="0.2">
      <c r="A755" s="97"/>
      <c r="B755" s="97"/>
      <c r="C755" s="97"/>
      <c r="D755" s="97"/>
      <c r="E755" s="97"/>
      <c r="F755" s="97"/>
      <c r="G755" s="139"/>
      <c r="H755" s="97"/>
      <c r="J755" s="97"/>
      <c r="K755" s="97"/>
    </row>
    <row r="756" spans="1:11" x14ac:dyDescent="0.2">
      <c r="A756" s="97"/>
      <c r="B756" s="97"/>
      <c r="C756" s="97"/>
      <c r="D756" s="97"/>
      <c r="E756" s="97"/>
      <c r="F756" s="97"/>
      <c r="G756" s="139"/>
      <c r="H756" s="97"/>
      <c r="J756" s="97"/>
      <c r="K756" s="97"/>
    </row>
    <row r="757" spans="1:11" x14ac:dyDescent="0.2">
      <c r="A757" s="97"/>
      <c r="B757" s="97"/>
      <c r="C757" s="97"/>
      <c r="D757" s="97"/>
      <c r="E757" s="97"/>
      <c r="F757" s="97"/>
      <c r="G757" s="139"/>
      <c r="H757" s="97"/>
      <c r="J757" s="97"/>
      <c r="K757" s="97"/>
    </row>
    <row r="758" spans="1:11" x14ac:dyDescent="0.2">
      <c r="A758" s="97"/>
      <c r="B758" s="97"/>
      <c r="C758" s="97"/>
      <c r="D758" s="97"/>
      <c r="E758" s="97"/>
      <c r="F758" s="97"/>
      <c r="G758" s="139"/>
      <c r="H758" s="97"/>
      <c r="J758" s="97"/>
      <c r="K758" s="97"/>
    </row>
    <row r="759" spans="1:11" x14ac:dyDescent="0.2">
      <c r="A759" s="97"/>
      <c r="B759" s="97"/>
      <c r="C759" s="97"/>
      <c r="D759" s="97"/>
      <c r="E759" s="97"/>
      <c r="F759" s="97"/>
      <c r="G759" s="139"/>
      <c r="H759" s="97"/>
      <c r="J759" s="97"/>
      <c r="K759" s="97"/>
    </row>
    <row r="760" spans="1:11" x14ac:dyDescent="0.2">
      <c r="A760" s="97"/>
      <c r="B760" s="97"/>
      <c r="C760" s="97"/>
      <c r="D760" s="97"/>
      <c r="E760" s="97"/>
      <c r="F760" s="97"/>
      <c r="G760" s="139"/>
      <c r="H760" s="97"/>
      <c r="J760" s="97"/>
      <c r="K760" s="97"/>
    </row>
    <row r="761" spans="1:11" x14ac:dyDescent="0.2">
      <c r="A761" s="97"/>
      <c r="B761" s="97"/>
      <c r="C761" s="97"/>
      <c r="D761" s="97"/>
      <c r="E761" s="97"/>
      <c r="F761" s="97"/>
      <c r="G761" s="139"/>
      <c r="H761" s="97"/>
      <c r="J761" s="97"/>
      <c r="K761" s="97"/>
    </row>
    <row r="762" spans="1:11" x14ac:dyDescent="0.2">
      <c r="A762" s="97"/>
      <c r="B762" s="97"/>
      <c r="C762" s="97"/>
      <c r="D762" s="97"/>
      <c r="E762" s="97"/>
      <c r="F762" s="97"/>
      <c r="G762" s="139"/>
      <c r="H762" s="97"/>
      <c r="J762" s="97"/>
      <c r="K762" s="97"/>
    </row>
    <row r="763" spans="1:11" x14ac:dyDescent="0.2">
      <c r="A763" s="97"/>
      <c r="B763" s="97"/>
      <c r="C763" s="97"/>
      <c r="D763" s="97"/>
      <c r="E763" s="97"/>
      <c r="F763" s="97"/>
      <c r="G763" s="139"/>
      <c r="H763" s="97"/>
      <c r="J763" s="97"/>
      <c r="K763" s="97"/>
    </row>
    <row r="764" spans="1:11" x14ac:dyDescent="0.2">
      <c r="A764" s="97"/>
      <c r="B764" s="97"/>
      <c r="C764" s="97"/>
      <c r="D764" s="97"/>
      <c r="E764" s="97"/>
      <c r="F764" s="97"/>
      <c r="G764" s="139"/>
      <c r="H764" s="97"/>
      <c r="J764" s="97"/>
      <c r="K764" s="97"/>
    </row>
    <row r="765" spans="1:11" x14ac:dyDescent="0.2">
      <c r="A765" s="97"/>
      <c r="B765" s="97"/>
      <c r="C765" s="97"/>
      <c r="D765" s="97"/>
      <c r="E765" s="97"/>
      <c r="F765" s="97"/>
      <c r="G765" s="139"/>
      <c r="H765" s="97"/>
      <c r="J765" s="97"/>
      <c r="K765" s="97"/>
    </row>
    <row r="766" spans="1:11" x14ac:dyDescent="0.2">
      <c r="A766" s="97"/>
      <c r="B766" s="97"/>
      <c r="C766" s="97"/>
      <c r="D766" s="97"/>
      <c r="E766" s="97"/>
      <c r="F766" s="97"/>
      <c r="G766" s="139"/>
      <c r="H766" s="97"/>
      <c r="J766" s="97"/>
      <c r="K766" s="97"/>
    </row>
    <row r="767" spans="1:11" x14ac:dyDescent="0.2">
      <c r="A767" s="97"/>
      <c r="B767" s="97"/>
      <c r="C767" s="97"/>
      <c r="D767" s="97"/>
      <c r="E767" s="97"/>
      <c r="F767" s="97"/>
      <c r="G767" s="139"/>
      <c r="H767" s="97"/>
      <c r="J767" s="97"/>
      <c r="K767" s="97"/>
    </row>
    <row r="768" spans="1:11" x14ac:dyDescent="0.2">
      <c r="A768" s="97"/>
      <c r="B768" s="97"/>
      <c r="C768" s="97"/>
      <c r="D768" s="97"/>
      <c r="E768" s="97"/>
      <c r="F768" s="97"/>
      <c r="G768" s="139"/>
      <c r="H768" s="97"/>
      <c r="J768" s="97"/>
      <c r="K768" s="97"/>
    </row>
    <row r="769" spans="1:11" x14ac:dyDescent="0.2">
      <c r="A769" s="97"/>
      <c r="B769" s="97"/>
      <c r="C769" s="97"/>
      <c r="D769" s="97"/>
      <c r="E769" s="97"/>
      <c r="F769" s="97"/>
      <c r="G769" s="139"/>
      <c r="H769" s="97"/>
      <c r="J769" s="97"/>
      <c r="K769" s="97"/>
    </row>
    <row r="770" spans="1:11" x14ac:dyDescent="0.2">
      <c r="A770" s="97"/>
      <c r="B770" s="97"/>
      <c r="C770" s="97"/>
      <c r="D770" s="97"/>
      <c r="E770" s="97"/>
      <c r="F770" s="97"/>
      <c r="G770" s="139"/>
      <c r="H770" s="97"/>
      <c r="J770" s="97"/>
      <c r="K770" s="97"/>
    </row>
    <row r="771" spans="1:11" x14ac:dyDescent="0.2">
      <c r="A771" s="97"/>
      <c r="B771" s="97"/>
      <c r="C771" s="97"/>
      <c r="D771" s="97"/>
      <c r="E771" s="97"/>
      <c r="F771" s="97"/>
      <c r="G771" s="139"/>
      <c r="H771" s="97"/>
      <c r="J771" s="97"/>
      <c r="K771" s="97"/>
    </row>
    <row r="772" spans="1:11" x14ac:dyDescent="0.2">
      <c r="A772" s="97"/>
      <c r="B772" s="97"/>
      <c r="C772" s="97"/>
      <c r="D772" s="97"/>
      <c r="E772" s="97"/>
      <c r="F772" s="97"/>
      <c r="G772" s="139"/>
      <c r="H772" s="97"/>
      <c r="J772" s="97"/>
      <c r="K772" s="97"/>
    </row>
    <row r="773" spans="1:11" x14ac:dyDescent="0.2">
      <c r="A773" s="97"/>
      <c r="B773" s="97"/>
      <c r="C773" s="97"/>
      <c r="D773" s="97"/>
      <c r="E773" s="97"/>
      <c r="F773" s="97"/>
      <c r="G773" s="139"/>
      <c r="H773" s="97"/>
      <c r="J773" s="97"/>
      <c r="K773" s="97"/>
    </row>
    <row r="774" spans="1:11" x14ac:dyDescent="0.2">
      <c r="A774" s="97"/>
      <c r="B774" s="97"/>
      <c r="C774" s="97"/>
      <c r="D774" s="97"/>
      <c r="E774" s="97"/>
      <c r="F774" s="97"/>
      <c r="G774" s="139"/>
      <c r="H774" s="97"/>
      <c r="J774" s="97"/>
      <c r="K774" s="97"/>
    </row>
    <row r="775" spans="1:11" x14ac:dyDescent="0.2">
      <c r="A775" s="97"/>
      <c r="B775" s="97"/>
      <c r="C775" s="97"/>
      <c r="D775" s="97"/>
      <c r="E775" s="97"/>
      <c r="F775" s="97"/>
      <c r="G775" s="139"/>
      <c r="H775" s="97"/>
      <c r="J775" s="97"/>
      <c r="K775" s="97"/>
    </row>
    <row r="776" spans="1:11" x14ac:dyDescent="0.2">
      <c r="A776" s="97"/>
      <c r="B776" s="97"/>
      <c r="C776" s="97"/>
      <c r="D776" s="97"/>
      <c r="E776" s="97"/>
      <c r="F776" s="97"/>
      <c r="G776" s="139"/>
      <c r="H776" s="97"/>
      <c r="J776" s="97"/>
      <c r="K776" s="97"/>
    </row>
    <row r="777" spans="1:11" x14ac:dyDescent="0.2">
      <c r="A777" s="97"/>
      <c r="B777" s="97"/>
      <c r="C777" s="97"/>
      <c r="D777" s="97"/>
      <c r="E777" s="97"/>
      <c r="F777" s="97"/>
      <c r="G777" s="139"/>
      <c r="H777" s="97"/>
      <c r="J777" s="97"/>
      <c r="K777" s="97"/>
    </row>
    <row r="778" spans="1:11" x14ac:dyDescent="0.2">
      <c r="A778" s="97"/>
      <c r="B778" s="97"/>
      <c r="C778" s="97"/>
      <c r="D778" s="97"/>
      <c r="E778" s="97"/>
      <c r="F778" s="97"/>
      <c r="G778" s="139"/>
      <c r="H778" s="97"/>
      <c r="J778" s="97"/>
      <c r="K778" s="97"/>
    </row>
    <row r="779" spans="1:11" x14ac:dyDescent="0.2">
      <c r="A779" s="97"/>
      <c r="B779" s="97"/>
      <c r="C779" s="97"/>
      <c r="D779" s="97"/>
      <c r="E779" s="97"/>
      <c r="F779" s="97"/>
      <c r="G779" s="139"/>
      <c r="H779" s="97"/>
      <c r="J779" s="97"/>
      <c r="K779" s="97"/>
    </row>
    <row r="780" spans="1:11" x14ac:dyDescent="0.2">
      <c r="A780" s="97"/>
      <c r="B780" s="97"/>
      <c r="C780" s="97"/>
      <c r="D780" s="97"/>
      <c r="E780" s="97"/>
      <c r="F780" s="97"/>
      <c r="G780" s="139"/>
      <c r="H780" s="97"/>
      <c r="J780" s="97"/>
      <c r="K780" s="97"/>
    </row>
    <row r="781" spans="1:11" x14ac:dyDescent="0.2">
      <c r="A781" s="97"/>
      <c r="B781" s="97"/>
      <c r="C781" s="97"/>
      <c r="D781" s="97"/>
      <c r="E781" s="97"/>
      <c r="F781" s="97"/>
      <c r="G781" s="139"/>
      <c r="H781" s="97"/>
      <c r="J781" s="97"/>
      <c r="K781" s="97"/>
    </row>
    <row r="782" spans="1:11" x14ac:dyDescent="0.2">
      <c r="A782" s="97"/>
      <c r="B782" s="97"/>
      <c r="C782" s="97"/>
      <c r="D782" s="97"/>
      <c r="E782" s="97"/>
      <c r="F782" s="97"/>
      <c r="G782" s="139"/>
      <c r="H782" s="97"/>
      <c r="J782" s="97"/>
      <c r="K782" s="97"/>
    </row>
    <row r="783" spans="1:11" x14ac:dyDescent="0.2">
      <c r="A783" s="97"/>
      <c r="B783" s="97"/>
      <c r="C783" s="97"/>
      <c r="D783" s="97"/>
      <c r="E783" s="97"/>
      <c r="F783" s="97"/>
      <c r="G783" s="139"/>
      <c r="H783" s="97"/>
      <c r="J783" s="97"/>
      <c r="K783" s="97"/>
    </row>
    <row r="784" spans="1:11" x14ac:dyDescent="0.2">
      <c r="A784" s="97"/>
      <c r="B784" s="97"/>
      <c r="C784" s="97"/>
      <c r="D784" s="97"/>
      <c r="E784" s="97"/>
      <c r="F784" s="97"/>
      <c r="G784" s="139"/>
      <c r="H784" s="97"/>
      <c r="J784" s="97"/>
      <c r="K784" s="97"/>
    </row>
    <row r="785" spans="1:11" x14ac:dyDescent="0.2">
      <c r="A785" s="97"/>
      <c r="B785" s="97"/>
      <c r="C785" s="97"/>
      <c r="D785" s="97"/>
      <c r="E785" s="97"/>
      <c r="F785" s="97"/>
      <c r="G785" s="139"/>
      <c r="H785" s="97"/>
      <c r="J785" s="97"/>
      <c r="K785" s="97"/>
    </row>
    <row r="786" spans="1:11" x14ac:dyDescent="0.2">
      <c r="A786" s="97"/>
      <c r="B786" s="97"/>
      <c r="C786" s="97"/>
      <c r="D786" s="97"/>
      <c r="E786" s="97"/>
      <c r="F786" s="97"/>
      <c r="G786" s="139"/>
      <c r="H786" s="97"/>
      <c r="J786" s="97"/>
      <c r="K786" s="97"/>
    </row>
    <row r="787" spans="1:11" x14ac:dyDescent="0.2">
      <c r="A787" s="97"/>
      <c r="B787" s="97"/>
      <c r="C787" s="97"/>
      <c r="D787" s="97"/>
      <c r="E787" s="97"/>
      <c r="F787" s="97"/>
      <c r="G787" s="139"/>
      <c r="H787" s="97"/>
      <c r="J787" s="97"/>
      <c r="K787" s="97"/>
    </row>
    <row r="788" spans="1:11" x14ac:dyDescent="0.2">
      <c r="A788" s="97"/>
      <c r="B788" s="97"/>
      <c r="C788" s="97"/>
      <c r="D788" s="97"/>
      <c r="E788" s="97"/>
      <c r="F788" s="97"/>
      <c r="G788" s="139"/>
      <c r="H788" s="97"/>
      <c r="J788" s="97"/>
      <c r="K788" s="97"/>
    </row>
    <row r="789" spans="1:11" x14ac:dyDescent="0.2">
      <c r="A789" s="97"/>
      <c r="B789" s="97"/>
      <c r="C789" s="97"/>
      <c r="D789" s="97"/>
      <c r="E789" s="97"/>
      <c r="F789" s="97"/>
      <c r="G789" s="139"/>
      <c r="H789" s="97"/>
      <c r="J789" s="97"/>
      <c r="K789" s="97"/>
    </row>
    <row r="790" spans="1:11" x14ac:dyDescent="0.2">
      <c r="A790" s="97"/>
      <c r="B790" s="97"/>
      <c r="C790" s="97"/>
      <c r="D790" s="97"/>
      <c r="E790" s="97"/>
      <c r="F790" s="97"/>
      <c r="G790" s="139"/>
      <c r="H790" s="97"/>
      <c r="J790" s="97"/>
      <c r="K790" s="97"/>
    </row>
    <row r="791" spans="1:11" x14ac:dyDescent="0.2">
      <c r="A791" s="97"/>
      <c r="B791" s="97"/>
      <c r="C791" s="97"/>
      <c r="D791" s="97"/>
      <c r="E791" s="97"/>
      <c r="F791" s="97"/>
      <c r="G791" s="139"/>
      <c r="H791" s="97"/>
      <c r="J791" s="97"/>
      <c r="K791" s="97"/>
    </row>
    <row r="792" spans="1:11" x14ac:dyDescent="0.2">
      <c r="A792" s="97"/>
      <c r="B792" s="97"/>
      <c r="C792" s="97"/>
      <c r="D792" s="97"/>
      <c r="E792" s="97"/>
      <c r="F792" s="97"/>
      <c r="G792" s="139"/>
      <c r="H792" s="97"/>
      <c r="J792" s="97"/>
      <c r="K792" s="97"/>
    </row>
    <row r="793" spans="1:11" x14ac:dyDescent="0.2">
      <c r="A793" s="97"/>
      <c r="B793" s="97"/>
      <c r="C793" s="97"/>
      <c r="D793" s="97"/>
      <c r="E793" s="97"/>
      <c r="F793" s="97"/>
      <c r="G793" s="139"/>
      <c r="H793" s="97"/>
      <c r="J793" s="97"/>
      <c r="K793" s="97"/>
    </row>
    <row r="794" spans="1:11" x14ac:dyDescent="0.2">
      <c r="A794" s="97"/>
      <c r="B794" s="97"/>
      <c r="C794" s="97"/>
      <c r="D794" s="97"/>
      <c r="E794" s="97"/>
      <c r="F794" s="97"/>
      <c r="G794" s="139"/>
      <c r="H794" s="97"/>
      <c r="J794" s="97"/>
      <c r="K794" s="97"/>
    </row>
    <row r="795" spans="1:11" x14ac:dyDescent="0.2">
      <c r="A795" s="97"/>
      <c r="B795" s="97"/>
      <c r="C795" s="97"/>
      <c r="D795" s="97"/>
      <c r="E795" s="97"/>
      <c r="F795" s="97"/>
      <c r="G795" s="139"/>
      <c r="H795" s="97"/>
      <c r="J795" s="97"/>
      <c r="K795" s="97"/>
    </row>
    <row r="796" spans="1:11" x14ac:dyDescent="0.2">
      <c r="A796" s="97"/>
      <c r="B796" s="97"/>
      <c r="C796" s="97"/>
      <c r="D796" s="97"/>
      <c r="E796" s="97"/>
      <c r="F796" s="97"/>
      <c r="G796" s="139"/>
      <c r="H796" s="97"/>
      <c r="J796" s="97"/>
      <c r="K796" s="97"/>
    </row>
    <row r="797" spans="1:11" x14ac:dyDescent="0.2">
      <c r="A797" s="97"/>
      <c r="B797" s="97"/>
      <c r="C797" s="97"/>
      <c r="D797" s="97"/>
      <c r="E797" s="97"/>
      <c r="F797" s="97"/>
      <c r="G797" s="139"/>
      <c r="H797" s="97"/>
      <c r="J797" s="97"/>
      <c r="K797" s="97"/>
    </row>
    <row r="798" spans="1:11" x14ac:dyDescent="0.2">
      <c r="A798" s="97"/>
      <c r="B798" s="97"/>
      <c r="C798" s="97"/>
      <c r="D798" s="97"/>
      <c r="E798" s="97"/>
      <c r="F798" s="97"/>
      <c r="G798" s="139"/>
      <c r="H798" s="97"/>
      <c r="J798" s="97"/>
      <c r="K798" s="97"/>
    </row>
    <row r="799" spans="1:11" x14ac:dyDescent="0.2">
      <c r="A799" s="97"/>
      <c r="B799" s="97"/>
      <c r="C799" s="97"/>
      <c r="D799" s="97"/>
      <c r="E799" s="97"/>
      <c r="F799" s="97"/>
      <c r="G799" s="139"/>
      <c r="H799" s="97"/>
      <c r="J799" s="97"/>
      <c r="K799" s="97"/>
    </row>
    <row r="800" spans="1:11" x14ac:dyDescent="0.2">
      <c r="A800" s="97"/>
      <c r="B800" s="97"/>
      <c r="C800" s="97"/>
      <c r="D800" s="97"/>
      <c r="E800" s="97"/>
      <c r="F800" s="97"/>
      <c r="G800" s="139"/>
      <c r="H800" s="97"/>
      <c r="J800" s="97"/>
      <c r="K800" s="97"/>
    </row>
    <row r="801" spans="1:11" x14ac:dyDescent="0.2">
      <c r="A801" s="97"/>
      <c r="B801" s="97"/>
      <c r="C801" s="97"/>
      <c r="D801" s="97"/>
      <c r="E801" s="97"/>
      <c r="F801" s="97"/>
      <c r="G801" s="139"/>
      <c r="H801" s="97"/>
      <c r="J801" s="97"/>
      <c r="K801" s="97"/>
    </row>
    <row r="802" spans="1:11" x14ac:dyDescent="0.2">
      <c r="A802" s="97"/>
      <c r="B802" s="97"/>
      <c r="C802" s="97"/>
      <c r="D802" s="97"/>
      <c r="E802" s="97"/>
      <c r="F802" s="97"/>
      <c r="G802" s="139"/>
      <c r="H802" s="97"/>
      <c r="J802" s="97"/>
      <c r="K802" s="97"/>
    </row>
    <row r="803" spans="1:11" x14ac:dyDescent="0.2">
      <c r="A803" s="97"/>
      <c r="B803" s="97"/>
      <c r="C803" s="97"/>
      <c r="D803" s="97"/>
      <c r="E803" s="97"/>
      <c r="F803" s="97"/>
      <c r="G803" s="139"/>
      <c r="H803" s="97"/>
      <c r="J803" s="97"/>
      <c r="K803" s="97"/>
    </row>
    <row r="804" spans="1:11" x14ac:dyDescent="0.2">
      <c r="A804" s="97"/>
      <c r="B804" s="97"/>
      <c r="C804" s="97"/>
      <c r="D804" s="97"/>
      <c r="E804" s="97"/>
      <c r="F804" s="97"/>
      <c r="G804" s="139"/>
      <c r="H804" s="97"/>
      <c r="J804" s="97"/>
      <c r="K804" s="97"/>
    </row>
    <row r="805" spans="1:11" x14ac:dyDescent="0.2">
      <c r="A805" s="97"/>
      <c r="B805" s="97"/>
      <c r="C805" s="97"/>
      <c r="D805" s="97"/>
      <c r="E805" s="97"/>
      <c r="F805" s="97"/>
      <c r="G805" s="139"/>
      <c r="H805" s="97"/>
      <c r="J805" s="97"/>
      <c r="K805" s="97"/>
    </row>
    <row r="806" spans="1:11" x14ac:dyDescent="0.2">
      <c r="A806" s="97"/>
      <c r="B806" s="97"/>
      <c r="C806" s="97"/>
      <c r="D806" s="97"/>
      <c r="E806" s="97"/>
      <c r="F806" s="97"/>
      <c r="G806" s="139"/>
      <c r="H806" s="97"/>
      <c r="J806" s="97"/>
      <c r="K806" s="97"/>
    </row>
    <row r="807" spans="1:11" x14ac:dyDescent="0.2">
      <c r="A807" s="97"/>
      <c r="B807" s="97"/>
      <c r="C807" s="97"/>
      <c r="D807" s="97"/>
      <c r="E807" s="97"/>
      <c r="F807" s="97"/>
      <c r="G807" s="139"/>
      <c r="H807" s="97"/>
      <c r="J807" s="97"/>
      <c r="K807" s="97"/>
    </row>
    <row r="808" spans="1:11" x14ac:dyDescent="0.2">
      <c r="A808" s="97"/>
      <c r="B808" s="97"/>
      <c r="C808" s="97"/>
      <c r="D808" s="97"/>
      <c r="E808" s="97"/>
      <c r="F808" s="97"/>
      <c r="G808" s="139"/>
      <c r="H808" s="97"/>
      <c r="J808" s="135"/>
      <c r="K808" s="135"/>
    </row>
    <row r="809" spans="1:11" x14ac:dyDescent="0.2">
      <c r="A809" s="97"/>
      <c r="B809" s="97"/>
      <c r="C809" s="97"/>
      <c r="D809" s="97"/>
      <c r="E809" s="97"/>
      <c r="F809" s="97"/>
      <c r="G809" s="139"/>
      <c r="H809" s="97"/>
      <c r="J809" s="97"/>
      <c r="K809" s="97"/>
    </row>
    <row r="810" spans="1:11" x14ac:dyDescent="0.2">
      <c r="A810" s="97"/>
      <c r="B810" s="97"/>
      <c r="C810" s="97"/>
      <c r="D810" s="97"/>
      <c r="E810" s="97"/>
      <c r="F810" s="97"/>
      <c r="G810" s="139"/>
      <c r="H810" s="97"/>
      <c r="J810" s="97"/>
      <c r="K810" s="97"/>
    </row>
    <row r="811" spans="1:11" x14ac:dyDescent="0.2">
      <c r="A811" s="97"/>
      <c r="B811" s="97"/>
      <c r="C811" s="97"/>
      <c r="D811" s="97"/>
      <c r="E811" s="97"/>
      <c r="F811" s="97"/>
      <c r="G811" s="139"/>
      <c r="H811" s="97"/>
      <c r="J811" s="97"/>
      <c r="K811" s="97"/>
    </row>
    <row r="812" spans="1:11" x14ac:dyDescent="0.2">
      <c r="A812" s="97"/>
      <c r="B812" s="97"/>
      <c r="C812" s="97"/>
      <c r="D812" s="97"/>
      <c r="E812" s="97"/>
      <c r="F812" s="97"/>
      <c r="G812" s="139"/>
      <c r="H812" s="97"/>
      <c r="J812" s="97"/>
      <c r="K812" s="97"/>
    </row>
    <row r="813" spans="1:11" x14ac:dyDescent="0.2">
      <c r="A813" s="115"/>
      <c r="B813" s="115"/>
      <c r="C813" s="97"/>
      <c r="D813" s="97"/>
      <c r="E813" s="97"/>
      <c r="F813" s="97"/>
      <c r="G813" s="139"/>
      <c r="H813" s="97"/>
      <c r="J813" s="97"/>
      <c r="K813" s="97"/>
    </row>
    <row r="814" spans="1:11" x14ac:dyDescent="0.2">
      <c r="A814" s="115"/>
      <c r="B814" s="115"/>
      <c r="C814" s="97"/>
      <c r="D814" s="97"/>
      <c r="E814" s="97"/>
      <c r="F814" s="97"/>
      <c r="G814" s="139"/>
      <c r="H814" s="97"/>
      <c r="J814" s="97"/>
      <c r="K814" s="97"/>
    </row>
    <row r="815" spans="1:11" x14ac:dyDescent="0.2">
      <c r="A815" s="115"/>
      <c r="B815" s="115"/>
      <c r="C815" s="97"/>
      <c r="D815" s="97"/>
      <c r="E815" s="97"/>
      <c r="F815" s="97"/>
      <c r="G815" s="139"/>
      <c r="H815" s="97"/>
      <c r="J815" s="97"/>
      <c r="K815" s="97"/>
    </row>
    <row r="816" spans="1:11" x14ac:dyDescent="0.2">
      <c r="A816" s="115"/>
      <c r="B816" s="115"/>
      <c r="C816" s="97"/>
      <c r="D816" s="97"/>
      <c r="E816" s="97"/>
      <c r="F816" s="97"/>
      <c r="G816" s="139"/>
      <c r="H816" s="97"/>
      <c r="J816" s="97"/>
      <c r="K816" s="97"/>
    </row>
    <row r="817" spans="1:11" x14ac:dyDescent="0.2">
      <c r="A817" s="115"/>
      <c r="B817" s="115"/>
      <c r="C817" s="97"/>
      <c r="D817" s="97"/>
      <c r="E817" s="97"/>
      <c r="F817" s="97"/>
      <c r="G817" s="139"/>
      <c r="H817" s="97"/>
      <c r="J817" s="97"/>
      <c r="K817" s="97"/>
    </row>
    <row r="818" spans="1:11" x14ac:dyDescent="0.2">
      <c r="A818" s="115"/>
      <c r="B818" s="115"/>
      <c r="C818" s="97"/>
      <c r="D818" s="97"/>
      <c r="E818" s="97"/>
      <c r="F818" s="97"/>
      <c r="G818" s="139"/>
      <c r="H818" s="97"/>
      <c r="J818" s="97"/>
      <c r="K818" s="97"/>
    </row>
    <row r="819" spans="1:11" x14ac:dyDescent="0.2">
      <c r="A819" s="115"/>
      <c r="B819" s="115"/>
      <c r="C819" s="97"/>
      <c r="D819" s="97"/>
      <c r="E819" s="97"/>
      <c r="F819" s="97"/>
      <c r="G819" s="139"/>
      <c r="H819" s="97"/>
      <c r="J819" s="97"/>
      <c r="K819" s="97"/>
    </row>
    <row r="820" spans="1:11" x14ac:dyDescent="0.2">
      <c r="A820" s="115"/>
      <c r="B820" s="115"/>
      <c r="C820" s="97"/>
      <c r="D820" s="97"/>
      <c r="E820" s="97"/>
      <c r="F820" s="97"/>
      <c r="G820" s="139"/>
      <c r="H820" s="97"/>
      <c r="J820" s="97"/>
      <c r="K820" s="97"/>
    </row>
    <row r="821" spans="1:11" x14ac:dyDescent="0.2">
      <c r="A821" s="115"/>
      <c r="B821" s="115"/>
      <c r="C821" s="97"/>
      <c r="D821" s="97"/>
      <c r="E821" s="97"/>
      <c r="F821" s="97"/>
      <c r="G821" s="139"/>
      <c r="H821" s="97"/>
      <c r="J821" s="97"/>
      <c r="K821" s="97"/>
    </row>
    <row r="822" spans="1:11" x14ac:dyDescent="0.2">
      <c r="A822" s="115"/>
      <c r="B822" s="115"/>
      <c r="C822" s="97"/>
      <c r="D822" s="97"/>
      <c r="E822" s="97"/>
      <c r="F822" s="97"/>
      <c r="G822" s="139"/>
      <c r="H822" s="97"/>
      <c r="J822" s="97"/>
      <c r="K822" s="97"/>
    </row>
    <row r="823" spans="1:11" x14ac:dyDescent="0.2">
      <c r="A823" s="115"/>
      <c r="B823" s="115"/>
      <c r="C823" s="97"/>
      <c r="D823" s="97"/>
      <c r="E823" s="97"/>
      <c r="F823" s="97"/>
      <c r="G823" s="139"/>
      <c r="H823" s="97"/>
      <c r="J823" s="97"/>
      <c r="K823" s="97"/>
    </row>
    <row r="824" spans="1:11" x14ac:dyDescent="0.2">
      <c r="A824" s="115"/>
      <c r="B824" s="115"/>
      <c r="C824" s="97"/>
      <c r="D824" s="97"/>
      <c r="E824" s="97"/>
      <c r="F824" s="97"/>
      <c r="G824" s="139"/>
      <c r="H824" s="97"/>
      <c r="J824" s="97"/>
      <c r="K824" s="97"/>
    </row>
    <row r="825" spans="1:11" x14ac:dyDescent="0.2">
      <c r="A825" s="115"/>
      <c r="B825" s="115"/>
      <c r="C825" s="97"/>
      <c r="D825" s="97"/>
      <c r="E825" s="97"/>
      <c r="F825" s="97"/>
      <c r="G825" s="139"/>
      <c r="H825" s="97"/>
      <c r="J825" s="97"/>
      <c r="K825" s="97"/>
    </row>
    <row r="826" spans="1:11" x14ac:dyDescent="0.2">
      <c r="A826" s="115"/>
      <c r="B826" s="115"/>
      <c r="C826" s="97"/>
      <c r="D826" s="97"/>
      <c r="E826" s="97"/>
      <c r="F826" s="97"/>
      <c r="G826" s="139"/>
      <c r="H826" s="97"/>
      <c r="J826" s="97"/>
      <c r="K826" s="97"/>
    </row>
    <row r="827" spans="1:11" x14ac:dyDescent="0.2">
      <c r="A827" s="115"/>
      <c r="B827" s="115"/>
      <c r="C827" s="97"/>
      <c r="D827" s="97"/>
      <c r="E827" s="157"/>
      <c r="F827" s="97"/>
      <c r="G827" s="139"/>
      <c r="H827" s="97"/>
      <c r="J827" s="97"/>
      <c r="K827" s="97"/>
    </row>
    <row r="828" spans="1:11" x14ac:dyDescent="0.2">
      <c r="A828" s="115"/>
      <c r="B828" s="115"/>
      <c r="C828" s="97"/>
      <c r="D828" s="97"/>
      <c r="E828" s="157"/>
      <c r="F828" s="97"/>
      <c r="G828" s="139"/>
      <c r="H828" s="97"/>
      <c r="J828" s="97"/>
      <c r="K828" s="97"/>
    </row>
    <row r="829" spans="1:11" x14ac:dyDescent="0.2">
      <c r="A829" s="115"/>
      <c r="B829" s="115"/>
      <c r="C829" s="97"/>
      <c r="D829" s="97"/>
      <c r="E829" s="157"/>
      <c r="F829" s="97"/>
      <c r="G829" s="139"/>
      <c r="H829" s="97"/>
      <c r="J829" s="97"/>
      <c r="K829" s="97"/>
    </row>
    <row r="830" spans="1:11" x14ac:dyDescent="0.2">
      <c r="A830" s="115"/>
      <c r="B830" s="115"/>
      <c r="C830" s="97"/>
      <c r="D830" s="97"/>
      <c r="E830" s="157"/>
      <c r="F830" s="97"/>
      <c r="G830" s="139"/>
      <c r="H830" s="97"/>
      <c r="J830" s="97"/>
      <c r="K830" s="97"/>
    </row>
    <row r="831" spans="1:11" x14ac:dyDescent="0.2">
      <c r="A831" s="115"/>
      <c r="B831" s="115"/>
      <c r="C831" s="97"/>
      <c r="D831" s="97"/>
      <c r="E831" s="157"/>
      <c r="F831" s="97"/>
      <c r="G831" s="139"/>
      <c r="H831" s="97"/>
      <c r="J831" s="97"/>
      <c r="K831" s="97"/>
    </row>
    <row r="832" spans="1:11" x14ac:dyDescent="0.2">
      <c r="A832" s="115"/>
      <c r="B832" s="115"/>
      <c r="C832" s="97"/>
      <c r="D832" s="97"/>
      <c r="E832" s="157"/>
      <c r="F832" s="97"/>
      <c r="G832" s="139"/>
      <c r="H832" s="97"/>
      <c r="J832" s="97"/>
      <c r="K832" s="97"/>
    </row>
    <row r="833" spans="1:11" x14ac:dyDescent="0.2">
      <c r="A833" s="115"/>
      <c r="B833" s="115"/>
      <c r="C833" s="97"/>
      <c r="D833" s="97"/>
      <c r="E833" s="123"/>
      <c r="F833" s="97"/>
      <c r="G833" s="139"/>
      <c r="H833" s="97"/>
      <c r="J833" s="97"/>
      <c r="K833" s="97"/>
    </row>
    <row r="834" spans="1:11" x14ac:dyDescent="0.2">
      <c r="A834" s="115"/>
      <c r="B834" s="115"/>
      <c r="C834" s="97"/>
      <c r="D834" s="97"/>
      <c r="E834" s="123"/>
      <c r="F834" s="97"/>
      <c r="G834" s="139"/>
      <c r="H834" s="97"/>
      <c r="J834" s="97"/>
      <c r="K834" s="97"/>
    </row>
    <row r="835" spans="1:11" x14ac:dyDescent="0.2">
      <c r="A835" s="115"/>
      <c r="B835" s="115"/>
      <c r="C835" s="97"/>
      <c r="D835" s="97"/>
      <c r="E835" s="123"/>
      <c r="F835" s="97"/>
      <c r="G835" s="139"/>
      <c r="H835" s="97"/>
      <c r="J835" s="97"/>
      <c r="K835" s="97"/>
    </row>
    <row r="836" spans="1:11" x14ac:dyDescent="0.2">
      <c r="A836" s="115"/>
      <c r="B836" s="115"/>
      <c r="C836" s="97"/>
      <c r="D836" s="97"/>
      <c r="E836" s="123"/>
      <c r="F836" s="97"/>
      <c r="G836" s="139"/>
      <c r="H836" s="97"/>
      <c r="J836" s="97"/>
      <c r="K836" s="97"/>
    </row>
    <row r="837" spans="1:11" x14ac:dyDescent="0.2">
      <c r="A837" s="115"/>
      <c r="B837" s="115"/>
      <c r="C837" s="97"/>
      <c r="D837" s="97"/>
      <c r="E837" s="123"/>
      <c r="F837" s="97"/>
      <c r="G837" s="139"/>
      <c r="H837" s="97"/>
      <c r="J837" s="97"/>
      <c r="K837" s="97"/>
    </row>
    <row r="838" spans="1:11" x14ac:dyDescent="0.2">
      <c r="A838" s="115"/>
      <c r="B838" s="115"/>
      <c r="C838" s="97"/>
      <c r="D838" s="97"/>
      <c r="E838" s="123"/>
      <c r="F838" s="97"/>
      <c r="G838" s="139"/>
      <c r="H838" s="97"/>
      <c r="J838" s="97"/>
      <c r="K838" s="97"/>
    </row>
    <row r="839" spans="1:11" x14ac:dyDescent="0.2">
      <c r="A839" s="115"/>
      <c r="B839" s="115"/>
      <c r="C839" s="97"/>
      <c r="D839" s="97"/>
      <c r="E839" s="123"/>
      <c r="F839" s="97"/>
      <c r="G839" s="139"/>
      <c r="H839" s="97"/>
      <c r="J839" s="97"/>
      <c r="K839" s="97"/>
    </row>
    <row r="840" spans="1:11" x14ac:dyDescent="0.2">
      <c r="A840" s="115"/>
      <c r="B840" s="115"/>
      <c r="C840" s="97"/>
      <c r="D840" s="97"/>
      <c r="E840" s="123"/>
      <c r="F840" s="97"/>
      <c r="G840" s="139"/>
      <c r="H840" s="97"/>
      <c r="J840" s="97"/>
      <c r="K840" s="97"/>
    </row>
    <row r="841" spans="1:11" x14ac:dyDescent="0.2">
      <c r="A841" s="115"/>
      <c r="B841" s="115"/>
      <c r="C841" s="97"/>
      <c r="D841" s="97"/>
      <c r="E841" s="123"/>
      <c r="F841" s="97"/>
      <c r="G841" s="139"/>
      <c r="H841" s="97"/>
      <c r="J841" s="97"/>
      <c r="K841" s="97"/>
    </row>
    <row r="842" spans="1:11" x14ac:dyDescent="0.2">
      <c r="A842" s="115"/>
      <c r="B842" s="115"/>
      <c r="C842" s="97"/>
      <c r="D842" s="97"/>
      <c r="E842" s="123"/>
      <c r="F842" s="97"/>
      <c r="G842" s="139"/>
      <c r="H842" s="97"/>
      <c r="J842" s="97"/>
      <c r="K842" s="97"/>
    </row>
    <row r="843" spans="1:11" x14ac:dyDescent="0.2">
      <c r="A843" s="115"/>
      <c r="B843" s="115"/>
      <c r="C843" s="97"/>
      <c r="D843" s="97"/>
      <c r="E843" s="123"/>
      <c r="F843" s="97"/>
      <c r="G843" s="139"/>
      <c r="H843" s="97"/>
      <c r="J843" s="97"/>
      <c r="K843" s="97"/>
    </row>
    <row r="844" spans="1:11" x14ac:dyDescent="0.2">
      <c r="A844" s="115"/>
      <c r="B844" s="115"/>
      <c r="C844" s="97"/>
      <c r="D844" s="97"/>
      <c r="E844" s="123"/>
      <c r="F844" s="97"/>
      <c r="G844" s="139"/>
      <c r="H844" s="97"/>
      <c r="J844" s="97"/>
      <c r="K844" s="97"/>
    </row>
    <row r="845" spans="1:11" x14ac:dyDescent="0.2">
      <c r="A845" s="115"/>
      <c r="B845" s="115"/>
      <c r="C845" s="97"/>
      <c r="D845" s="97"/>
      <c r="E845" s="123"/>
      <c r="F845" s="97"/>
      <c r="G845" s="139"/>
      <c r="H845" s="97"/>
      <c r="J845" s="97"/>
      <c r="K845" s="97"/>
    </row>
    <row r="846" spans="1:11" x14ac:dyDescent="0.2">
      <c r="A846" s="115"/>
      <c r="B846" s="115"/>
      <c r="C846" s="97"/>
      <c r="D846" s="97"/>
      <c r="E846" s="123"/>
      <c r="F846" s="97"/>
      <c r="G846" s="139"/>
      <c r="H846" s="97"/>
      <c r="J846" s="97"/>
      <c r="K846" s="97"/>
    </row>
    <row r="847" spans="1:11" x14ac:dyDescent="0.2">
      <c r="A847" s="115"/>
      <c r="B847" s="115"/>
      <c r="C847" s="97"/>
      <c r="D847" s="97"/>
      <c r="E847" s="123"/>
      <c r="F847" s="97"/>
      <c r="G847" s="139"/>
      <c r="H847" s="97"/>
      <c r="J847" s="97"/>
      <c r="K847" s="97"/>
    </row>
    <row r="848" spans="1:11" x14ac:dyDescent="0.2">
      <c r="A848" s="115"/>
      <c r="B848" s="115"/>
      <c r="C848" s="97"/>
      <c r="D848" s="97"/>
      <c r="E848" s="123"/>
      <c r="F848" s="97"/>
      <c r="G848" s="139"/>
      <c r="H848" s="97"/>
      <c r="J848" s="97"/>
      <c r="K848" s="97"/>
    </row>
    <row r="849" spans="1:11" x14ac:dyDescent="0.2">
      <c r="A849" s="115"/>
      <c r="B849" s="115"/>
      <c r="C849" s="97"/>
      <c r="D849" s="97"/>
      <c r="E849" s="123"/>
      <c r="F849" s="97"/>
      <c r="G849" s="139"/>
      <c r="H849" s="97"/>
      <c r="J849" s="97"/>
      <c r="K849" s="97"/>
    </row>
    <row r="850" spans="1:11" x14ac:dyDescent="0.2">
      <c r="A850" s="115"/>
      <c r="B850" s="115"/>
      <c r="C850" s="97"/>
      <c r="D850" s="97"/>
      <c r="E850" s="123"/>
      <c r="F850" s="97"/>
      <c r="G850" s="139"/>
      <c r="H850" s="97"/>
      <c r="J850" s="97"/>
      <c r="K850" s="97"/>
    </row>
    <row r="851" spans="1:11" x14ac:dyDescent="0.2">
      <c r="A851" s="115"/>
      <c r="B851" s="115"/>
      <c r="C851" s="97"/>
      <c r="D851" s="97"/>
      <c r="E851" s="123"/>
      <c r="F851" s="97"/>
      <c r="G851" s="139"/>
      <c r="H851" s="97"/>
      <c r="J851" s="97"/>
      <c r="K851" s="97"/>
    </row>
    <row r="852" spans="1:11" x14ac:dyDescent="0.2">
      <c r="A852" s="115"/>
      <c r="B852" s="115"/>
      <c r="C852" s="97"/>
      <c r="D852" s="97"/>
      <c r="E852" s="123"/>
      <c r="F852" s="97"/>
      <c r="G852" s="139"/>
      <c r="H852" s="97"/>
      <c r="J852" s="97"/>
      <c r="K852" s="97"/>
    </row>
    <row r="853" spans="1:11" x14ac:dyDescent="0.2">
      <c r="A853" s="115"/>
      <c r="B853" s="115"/>
      <c r="C853" s="97"/>
      <c r="D853" s="97"/>
      <c r="E853" s="97"/>
      <c r="F853" s="97"/>
      <c r="G853" s="139"/>
      <c r="H853" s="97"/>
      <c r="J853" s="97"/>
      <c r="K853" s="97"/>
    </row>
    <row r="854" spans="1:11" x14ac:dyDescent="0.2">
      <c r="A854" s="115"/>
      <c r="B854" s="115"/>
      <c r="C854" s="97"/>
      <c r="D854" s="97"/>
      <c r="E854" s="97"/>
      <c r="F854" s="97"/>
      <c r="G854" s="139"/>
      <c r="H854" s="97"/>
      <c r="J854" s="97"/>
      <c r="K854" s="97"/>
    </row>
    <row r="855" spans="1:11" x14ac:dyDescent="0.2">
      <c r="A855" s="115"/>
      <c r="B855" s="115"/>
      <c r="C855" s="97"/>
      <c r="D855" s="97"/>
      <c r="E855" s="97"/>
      <c r="F855" s="97"/>
      <c r="G855" s="139"/>
      <c r="H855" s="97"/>
      <c r="J855" s="97"/>
      <c r="K855" s="97"/>
    </row>
    <row r="856" spans="1:11" x14ac:dyDescent="0.2">
      <c r="A856" s="115"/>
      <c r="B856" s="115"/>
      <c r="C856" s="97"/>
      <c r="D856" s="97"/>
      <c r="E856" s="97"/>
      <c r="F856" s="97"/>
      <c r="G856" s="139"/>
      <c r="H856" s="97"/>
      <c r="J856" s="97"/>
      <c r="K856" s="97"/>
    </row>
    <row r="857" spans="1:11" x14ac:dyDescent="0.2">
      <c r="A857" s="115"/>
      <c r="B857" s="115"/>
      <c r="C857" s="97"/>
      <c r="D857" s="97"/>
      <c r="E857" s="97"/>
      <c r="F857" s="97"/>
      <c r="G857" s="139"/>
      <c r="H857" s="97"/>
      <c r="J857" s="97"/>
      <c r="K857" s="97"/>
    </row>
    <row r="858" spans="1:11" x14ac:dyDescent="0.2">
      <c r="A858" s="115"/>
      <c r="B858" s="115"/>
      <c r="C858" s="97"/>
      <c r="D858" s="97"/>
      <c r="E858" s="97"/>
      <c r="F858" s="97"/>
      <c r="G858" s="139"/>
      <c r="H858" s="97"/>
      <c r="J858" s="97"/>
      <c r="K858" s="97"/>
    </row>
    <row r="859" spans="1:11" x14ac:dyDescent="0.2">
      <c r="A859" s="115"/>
      <c r="B859" s="115"/>
      <c r="C859" s="97"/>
      <c r="D859" s="97"/>
      <c r="E859" s="97"/>
      <c r="F859" s="97"/>
      <c r="G859" s="139"/>
      <c r="H859" s="97"/>
      <c r="J859" s="97"/>
      <c r="K859" s="97"/>
    </row>
    <row r="860" spans="1:11" x14ac:dyDescent="0.2">
      <c r="A860" s="115"/>
      <c r="B860" s="115"/>
      <c r="C860" s="97"/>
      <c r="D860" s="97"/>
      <c r="E860" s="97"/>
      <c r="F860" s="97"/>
      <c r="G860" s="139"/>
      <c r="H860" s="97"/>
      <c r="J860" s="97"/>
      <c r="K860" s="97"/>
    </row>
    <row r="861" spans="1:11" x14ac:dyDescent="0.2">
      <c r="A861" s="115"/>
      <c r="B861" s="115"/>
      <c r="C861" s="97"/>
      <c r="D861" s="97"/>
      <c r="E861" s="97"/>
      <c r="F861" s="97"/>
      <c r="G861" s="139"/>
      <c r="H861" s="97"/>
      <c r="J861" s="97"/>
      <c r="K861" s="97"/>
    </row>
    <row r="862" spans="1:11" x14ac:dyDescent="0.2">
      <c r="A862" s="115"/>
      <c r="B862" s="115"/>
      <c r="C862" s="97"/>
      <c r="D862" s="97"/>
      <c r="E862" s="97"/>
      <c r="F862" s="97"/>
      <c r="G862" s="139"/>
      <c r="H862" s="97"/>
      <c r="J862" s="97"/>
      <c r="K862" s="97"/>
    </row>
    <row r="863" spans="1:11" x14ac:dyDescent="0.2">
      <c r="A863" s="115"/>
      <c r="B863" s="115"/>
      <c r="C863" s="97"/>
      <c r="D863" s="97"/>
      <c r="E863" s="97"/>
      <c r="F863" s="97"/>
      <c r="G863" s="139"/>
      <c r="H863" s="97"/>
      <c r="J863" s="97"/>
      <c r="K863" s="97"/>
    </row>
    <row r="864" spans="1:11" x14ac:dyDescent="0.2">
      <c r="A864" s="115"/>
      <c r="B864" s="115"/>
      <c r="C864" s="97"/>
      <c r="D864" s="97"/>
      <c r="E864" s="97"/>
      <c r="F864" s="97"/>
      <c r="G864" s="139"/>
      <c r="H864" s="97"/>
      <c r="J864" s="97"/>
      <c r="K864" s="97"/>
    </row>
    <row r="865" spans="1:11" x14ac:dyDescent="0.2">
      <c r="A865" s="115"/>
      <c r="B865" s="115"/>
      <c r="C865" s="97"/>
      <c r="D865" s="97"/>
      <c r="E865" s="97"/>
      <c r="F865" s="97"/>
      <c r="G865" s="139"/>
      <c r="H865" s="97"/>
      <c r="J865" s="97"/>
      <c r="K865" s="97"/>
    </row>
    <row r="866" spans="1:11" x14ac:dyDescent="0.2">
      <c r="A866" s="115"/>
      <c r="B866" s="115"/>
      <c r="C866" s="97"/>
      <c r="D866" s="97"/>
      <c r="E866" s="97"/>
      <c r="F866" s="97"/>
      <c r="G866" s="139"/>
      <c r="H866" s="97"/>
      <c r="J866" s="97"/>
      <c r="K866" s="97"/>
    </row>
    <row r="867" spans="1:11" x14ac:dyDescent="0.2">
      <c r="A867" s="115"/>
      <c r="B867" s="115"/>
      <c r="C867" s="97"/>
      <c r="D867" s="97"/>
      <c r="E867" s="97"/>
      <c r="F867" s="97"/>
      <c r="G867" s="139"/>
      <c r="H867" s="97"/>
      <c r="J867" s="97"/>
      <c r="K867" s="97"/>
    </row>
    <row r="868" spans="1:11" x14ac:dyDescent="0.2">
      <c r="A868" s="115"/>
      <c r="B868" s="115"/>
      <c r="C868" s="97"/>
      <c r="D868" s="97"/>
      <c r="E868" s="97"/>
      <c r="F868" s="97"/>
      <c r="G868" s="139"/>
      <c r="H868" s="97"/>
      <c r="J868" s="97"/>
      <c r="K868" s="97"/>
    </row>
    <row r="869" spans="1:11" x14ac:dyDescent="0.2">
      <c r="A869" s="115"/>
      <c r="B869" s="115"/>
      <c r="C869" s="97"/>
      <c r="D869" s="97"/>
      <c r="E869" s="97"/>
      <c r="F869" s="97"/>
      <c r="G869" s="139"/>
      <c r="H869" s="97"/>
      <c r="J869" s="97"/>
      <c r="K869" s="97"/>
    </row>
    <row r="870" spans="1:11" x14ac:dyDescent="0.2">
      <c r="A870" s="115"/>
      <c r="B870" s="115"/>
      <c r="C870" s="97"/>
      <c r="D870" s="97"/>
      <c r="E870" s="97"/>
      <c r="F870" s="97"/>
      <c r="G870" s="139"/>
      <c r="H870" s="97"/>
      <c r="J870" s="97"/>
      <c r="K870" s="97"/>
    </row>
    <row r="871" spans="1:11" x14ac:dyDescent="0.2">
      <c r="A871" s="115"/>
      <c r="B871" s="115"/>
      <c r="C871" s="97"/>
      <c r="D871" s="97"/>
      <c r="E871" s="97"/>
      <c r="F871" s="97"/>
      <c r="G871" s="139"/>
      <c r="H871" s="97"/>
      <c r="J871" s="97"/>
      <c r="K871" s="97"/>
    </row>
    <row r="872" spans="1:11" x14ac:dyDescent="0.2">
      <c r="A872" s="115"/>
      <c r="B872" s="115"/>
      <c r="C872" s="97"/>
      <c r="D872" s="97"/>
      <c r="E872" s="97"/>
      <c r="F872" s="97"/>
      <c r="G872" s="139"/>
      <c r="H872" s="97"/>
      <c r="J872" s="97"/>
      <c r="K872" s="97"/>
    </row>
    <row r="873" spans="1:11" x14ac:dyDescent="0.2">
      <c r="A873" s="115"/>
      <c r="B873" s="115"/>
      <c r="C873" s="97"/>
      <c r="D873" s="97"/>
      <c r="E873" s="97"/>
      <c r="F873" s="97"/>
      <c r="G873" s="139"/>
      <c r="H873" s="97"/>
      <c r="J873" s="97"/>
      <c r="K873" s="97"/>
    </row>
    <row r="874" spans="1:11" x14ac:dyDescent="0.2">
      <c r="A874" s="115"/>
      <c r="B874" s="115"/>
      <c r="C874" s="97"/>
      <c r="D874" s="97"/>
      <c r="E874" s="97"/>
      <c r="F874" s="97"/>
      <c r="G874" s="139"/>
      <c r="H874" s="97"/>
      <c r="J874" s="97"/>
      <c r="K874" s="97"/>
    </row>
    <row r="875" spans="1:11" x14ac:dyDescent="0.2">
      <c r="A875" s="115"/>
      <c r="B875" s="115"/>
      <c r="C875" s="97"/>
      <c r="D875" s="97"/>
      <c r="E875" s="97"/>
      <c r="F875" s="97"/>
      <c r="G875" s="139"/>
      <c r="H875" s="97"/>
      <c r="J875" s="97"/>
      <c r="K875" s="97"/>
    </row>
    <row r="876" spans="1:11" x14ac:dyDescent="0.2">
      <c r="A876" s="115"/>
      <c r="B876" s="115"/>
      <c r="C876" s="97"/>
      <c r="D876" s="97"/>
      <c r="E876" s="97"/>
      <c r="F876" s="97"/>
      <c r="G876" s="139"/>
      <c r="H876" s="97"/>
      <c r="J876" s="97"/>
      <c r="K876" s="97"/>
    </row>
    <row r="877" spans="1:11" x14ac:dyDescent="0.2">
      <c r="A877" s="115"/>
      <c r="B877" s="115"/>
      <c r="C877" s="97"/>
      <c r="D877" s="97"/>
      <c r="E877" s="97"/>
      <c r="F877" s="97"/>
      <c r="G877" s="139"/>
      <c r="H877" s="97"/>
      <c r="J877" s="97"/>
      <c r="K877" s="97"/>
    </row>
    <row r="878" spans="1:11" x14ac:dyDescent="0.2">
      <c r="A878" s="115"/>
      <c r="B878" s="115"/>
      <c r="C878" s="97"/>
      <c r="D878" s="97"/>
      <c r="E878" s="97"/>
      <c r="F878" s="97"/>
      <c r="G878" s="139"/>
      <c r="H878" s="97"/>
      <c r="J878" s="97"/>
      <c r="K878" s="97"/>
    </row>
    <row r="879" spans="1:11" x14ac:dyDescent="0.2">
      <c r="A879" s="115"/>
      <c r="B879" s="115"/>
      <c r="C879" s="97"/>
      <c r="D879" s="97"/>
      <c r="E879" s="97"/>
      <c r="F879" s="97"/>
      <c r="G879" s="139"/>
      <c r="H879" s="97"/>
      <c r="J879" s="97"/>
      <c r="K879" s="97"/>
    </row>
    <row r="880" spans="1:11" x14ac:dyDescent="0.2">
      <c r="A880" s="115"/>
      <c r="B880" s="115"/>
      <c r="C880" s="97"/>
      <c r="D880" s="97"/>
      <c r="E880" s="97"/>
      <c r="F880" s="97"/>
      <c r="G880" s="139"/>
      <c r="H880" s="97"/>
      <c r="J880" s="97"/>
      <c r="K880" s="97"/>
    </row>
    <row r="881" spans="1:11" x14ac:dyDescent="0.2">
      <c r="A881" s="115"/>
      <c r="B881" s="115"/>
      <c r="C881" s="97"/>
      <c r="D881" s="97"/>
      <c r="E881" s="97"/>
      <c r="F881" s="97"/>
      <c r="G881" s="139"/>
      <c r="H881" s="97"/>
      <c r="J881" s="97"/>
      <c r="K881" s="97"/>
    </row>
    <row r="882" spans="1:11" x14ac:dyDescent="0.2">
      <c r="A882" s="115"/>
      <c r="B882" s="115"/>
      <c r="C882" s="97"/>
      <c r="D882" s="97"/>
      <c r="E882" s="97"/>
      <c r="F882" s="97"/>
      <c r="G882" s="139"/>
      <c r="H882" s="97"/>
      <c r="J882" s="97"/>
      <c r="K882" s="97"/>
    </row>
    <row r="883" spans="1:11" x14ac:dyDescent="0.2">
      <c r="A883" s="115"/>
      <c r="B883" s="115"/>
      <c r="C883" s="97"/>
      <c r="D883" s="97"/>
      <c r="E883" s="97"/>
      <c r="F883" s="97"/>
      <c r="G883" s="139"/>
      <c r="H883" s="97"/>
      <c r="J883" s="97"/>
      <c r="K883" s="97"/>
    </row>
    <row r="884" spans="1:11" x14ac:dyDescent="0.2">
      <c r="A884" s="115"/>
      <c r="B884" s="115"/>
      <c r="C884" s="97"/>
      <c r="D884" s="97"/>
      <c r="E884" s="97"/>
      <c r="F884" s="97"/>
      <c r="G884" s="139"/>
      <c r="H884" s="97"/>
      <c r="J884" s="97"/>
      <c r="K884" s="97"/>
    </row>
    <row r="885" spans="1:11" x14ac:dyDescent="0.2">
      <c r="A885" s="115"/>
      <c r="B885" s="115"/>
      <c r="C885" s="97"/>
      <c r="D885" s="97"/>
      <c r="E885" s="97"/>
      <c r="F885" s="97"/>
      <c r="G885" s="139"/>
      <c r="H885" s="97"/>
      <c r="J885" s="97"/>
      <c r="K885" s="97"/>
    </row>
    <row r="886" spans="1:11" x14ac:dyDescent="0.2">
      <c r="A886" s="115"/>
      <c r="B886" s="115"/>
      <c r="C886" s="97"/>
      <c r="D886" s="97"/>
      <c r="E886" s="97"/>
      <c r="F886" s="97"/>
      <c r="G886" s="139"/>
      <c r="H886" s="97"/>
      <c r="J886" s="97"/>
      <c r="K886" s="97"/>
    </row>
    <row r="887" spans="1:11" x14ac:dyDescent="0.2">
      <c r="A887" s="115"/>
      <c r="B887" s="115"/>
      <c r="C887" s="97"/>
      <c r="D887" s="97"/>
      <c r="E887" s="97"/>
      <c r="F887" s="97"/>
      <c r="G887" s="139"/>
      <c r="H887" s="97"/>
      <c r="J887" s="97"/>
      <c r="K887" s="97"/>
    </row>
    <row r="888" spans="1:11" x14ac:dyDescent="0.2">
      <c r="A888" s="115"/>
      <c r="B888" s="115"/>
      <c r="C888" s="97"/>
      <c r="D888" s="97"/>
      <c r="E888" s="97"/>
      <c r="F888" s="97"/>
      <c r="G888" s="139"/>
      <c r="H888" s="97"/>
      <c r="J888" s="97"/>
      <c r="K888" s="97"/>
    </row>
    <row r="889" spans="1:11" x14ac:dyDescent="0.2">
      <c r="A889" s="115"/>
      <c r="B889" s="115"/>
      <c r="C889" s="97"/>
      <c r="D889" s="97"/>
      <c r="E889" s="97"/>
      <c r="F889" s="97"/>
      <c r="G889" s="139"/>
      <c r="H889" s="97"/>
      <c r="J889" s="97"/>
      <c r="K889" s="97"/>
    </row>
    <row r="890" spans="1:11" x14ac:dyDescent="0.2">
      <c r="A890" s="115"/>
      <c r="B890" s="115"/>
      <c r="C890" s="97"/>
      <c r="D890" s="97"/>
      <c r="E890" s="97"/>
      <c r="F890" s="97"/>
      <c r="G890" s="139"/>
      <c r="H890" s="97"/>
      <c r="J890" s="97"/>
      <c r="K890" s="97"/>
    </row>
    <row r="891" spans="1:11" x14ac:dyDescent="0.2">
      <c r="A891" s="115"/>
      <c r="B891" s="115"/>
      <c r="C891" s="97"/>
      <c r="D891" s="97"/>
      <c r="E891" s="97"/>
      <c r="F891" s="97"/>
      <c r="G891" s="139"/>
      <c r="H891" s="97"/>
      <c r="J891" s="97"/>
      <c r="K891" s="97"/>
    </row>
    <row r="892" spans="1:11" x14ac:dyDescent="0.2">
      <c r="A892" s="115"/>
      <c r="B892" s="115"/>
      <c r="C892" s="97"/>
      <c r="D892" s="97"/>
      <c r="E892" s="97"/>
      <c r="F892" s="97"/>
      <c r="G892" s="139"/>
      <c r="H892" s="97"/>
      <c r="J892" s="97"/>
      <c r="K892" s="97"/>
    </row>
    <row r="893" spans="1:11" x14ac:dyDescent="0.2">
      <c r="A893" s="115"/>
      <c r="B893" s="115"/>
      <c r="C893" s="97"/>
      <c r="D893" s="97"/>
      <c r="E893" s="97"/>
      <c r="F893" s="97"/>
      <c r="G893" s="139"/>
      <c r="H893" s="97"/>
      <c r="J893" s="97"/>
      <c r="K893" s="97"/>
    </row>
    <row r="894" spans="1:11" x14ac:dyDescent="0.2">
      <c r="A894" s="115"/>
      <c r="B894" s="115"/>
      <c r="C894" s="97"/>
      <c r="D894" s="97"/>
      <c r="E894" s="97"/>
      <c r="F894" s="97"/>
      <c r="G894" s="139"/>
      <c r="H894" s="97"/>
      <c r="J894" s="97"/>
      <c r="K894" s="97"/>
    </row>
    <row r="895" spans="1:11" x14ac:dyDescent="0.2">
      <c r="A895" s="115"/>
      <c r="B895" s="115"/>
      <c r="C895" s="97"/>
      <c r="D895" s="97"/>
      <c r="E895" s="97"/>
      <c r="F895" s="97"/>
      <c r="G895" s="139"/>
      <c r="H895" s="97"/>
      <c r="J895" s="97"/>
      <c r="K895" s="97"/>
    </row>
    <row r="896" spans="1:11" x14ac:dyDescent="0.2">
      <c r="A896" s="115"/>
      <c r="B896" s="115"/>
      <c r="C896" s="97"/>
      <c r="D896" s="97"/>
      <c r="E896" s="97"/>
      <c r="F896" s="97"/>
      <c r="G896" s="139"/>
      <c r="H896" s="97"/>
      <c r="J896" s="97"/>
      <c r="K896" s="97"/>
    </row>
    <row r="897" spans="1:11" x14ac:dyDescent="0.2">
      <c r="A897" s="115"/>
      <c r="B897" s="115"/>
      <c r="C897" s="97"/>
      <c r="D897" s="97"/>
      <c r="E897" s="97"/>
      <c r="F897" s="97"/>
      <c r="G897" s="139"/>
      <c r="H897" s="97"/>
      <c r="J897" s="97"/>
      <c r="K897" s="97"/>
    </row>
    <row r="898" spans="1:11" x14ac:dyDescent="0.2">
      <c r="A898" s="115"/>
      <c r="B898" s="115"/>
      <c r="C898" s="97"/>
      <c r="D898" s="97"/>
      <c r="E898" s="97"/>
      <c r="F898" s="97"/>
      <c r="G898" s="139"/>
      <c r="H898" s="97"/>
      <c r="J898" s="97"/>
      <c r="K898" s="97"/>
    </row>
    <row r="899" spans="1:11" x14ac:dyDescent="0.2">
      <c r="A899" s="115"/>
      <c r="B899" s="115"/>
      <c r="C899" s="97"/>
      <c r="D899" s="97"/>
      <c r="E899" s="97"/>
      <c r="F899" s="97"/>
      <c r="G899" s="139"/>
      <c r="H899" s="97"/>
      <c r="J899" s="97"/>
      <c r="K899" s="97"/>
    </row>
    <row r="900" spans="1:11" x14ac:dyDescent="0.2">
      <c r="A900" s="115"/>
      <c r="B900" s="115"/>
      <c r="C900" s="97"/>
      <c r="D900" s="97"/>
      <c r="E900" s="97"/>
      <c r="F900" s="97"/>
      <c r="G900" s="139"/>
      <c r="H900" s="97"/>
      <c r="J900" s="97"/>
      <c r="K900" s="97"/>
    </row>
    <row r="901" spans="1:11" x14ac:dyDescent="0.2">
      <c r="A901" s="115"/>
      <c r="B901" s="115"/>
      <c r="C901" s="97"/>
      <c r="D901" s="97"/>
      <c r="E901" s="97"/>
      <c r="F901" s="97"/>
      <c r="G901" s="139"/>
      <c r="H901" s="97"/>
      <c r="J901" s="97"/>
      <c r="K901" s="97"/>
    </row>
    <row r="902" spans="1:11" x14ac:dyDescent="0.2">
      <c r="A902" s="115"/>
      <c r="B902" s="115"/>
      <c r="C902" s="97"/>
      <c r="D902" s="97"/>
      <c r="E902" s="97"/>
      <c r="F902" s="97"/>
      <c r="G902" s="139"/>
      <c r="H902" s="97"/>
      <c r="J902" s="97"/>
      <c r="K902" s="97"/>
    </row>
    <row r="903" spans="1:11" x14ac:dyDescent="0.2">
      <c r="A903" s="115"/>
      <c r="B903" s="115"/>
      <c r="C903" s="97"/>
      <c r="D903" s="97"/>
      <c r="E903" s="97"/>
      <c r="F903" s="97"/>
      <c r="G903" s="139"/>
      <c r="H903" s="97"/>
      <c r="J903" s="97"/>
      <c r="K903" s="97"/>
    </row>
    <row r="904" spans="1:11" x14ac:dyDescent="0.2">
      <c r="A904" s="115"/>
      <c r="B904" s="115"/>
      <c r="C904" s="97"/>
      <c r="D904" s="97"/>
      <c r="E904" s="97"/>
      <c r="F904" s="97"/>
      <c r="G904" s="139"/>
      <c r="H904" s="97"/>
      <c r="J904" s="97"/>
      <c r="K904" s="97"/>
    </row>
    <row r="905" spans="1:11" x14ac:dyDescent="0.2">
      <c r="A905" s="115"/>
      <c r="B905" s="115"/>
      <c r="C905" s="97"/>
      <c r="D905" s="97"/>
      <c r="E905" s="97"/>
      <c r="F905" s="97"/>
      <c r="G905" s="139"/>
      <c r="H905" s="97"/>
      <c r="J905" s="97"/>
      <c r="K905" s="97"/>
    </row>
    <row r="906" spans="1:11" x14ac:dyDescent="0.2">
      <c r="A906" s="115"/>
      <c r="B906" s="115"/>
      <c r="C906" s="97"/>
      <c r="D906" s="97"/>
      <c r="E906" s="97"/>
      <c r="F906" s="97"/>
      <c r="G906" s="139"/>
      <c r="H906" s="97"/>
      <c r="J906" s="97"/>
      <c r="K906" s="97"/>
    </row>
    <row r="907" spans="1:11" x14ac:dyDescent="0.2">
      <c r="A907" s="115"/>
      <c r="B907" s="115"/>
      <c r="C907" s="97"/>
      <c r="D907" s="97"/>
      <c r="E907" s="97"/>
      <c r="F907" s="97"/>
      <c r="G907" s="139"/>
      <c r="H907" s="97"/>
      <c r="J907" s="97"/>
      <c r="K907" s="97"/>
    </row>
    <row r="908" spans="1:11" x14ac:dyDescent="0.2">
      <c r="A908" s="115"/>
      <c r="B908" s="115"/>
      <c r="C908" s="97"/>
      <c r="D908" s="97"/>
      <c r="E908" s="97"/>
      <c r="F908" s="97"/>
      <c r="G908" s="139"/>
      <c r="H908" s="97"/>
      <c r="J908" s="97"/>
      <c r="K908" s="97"/>
    </row>
    <row r="909" spans="1:11" x14ac:dyDescent="0.2">
      <c r="A909" s="115"/>
      <c r="B909" s="115"/>
      <c r="C909" s="97"/>
      <c r="D909" s="97"/>
      <c r="E909" s="97"/>
      <c r="F909" s="97"/>
      <c r="G909" s="139"/>
      <c r="H909" s="97"/>
      <c r="J909" s="97"/>
      <c r="K909" s="97"/>
    </row>
    <row r="910" spans="1:11" x14ac:dyDescent="0.2">
      <c r="A910" s="115"/>
      <c r="B910" s="115"/>
      <c r="C910" s="97"/>
      <c r="D910" s="97"/>
      <c r="E910" s="97"/>
      <c r="F910" s="97"/>
      <c r="G910" s="139"/>
      <c r="H910" s="97"/>
      <c r="J910" s="97"/>
      <c r="K910" s="97"/>
    </row>
    <row r="911" spans="1:11" x14ac:dyDescent="0.2">
      <c r="A911" s="115"/>
      <c r="B911" s="115"/>
      <c r="C911" s="97"/>
      <c r="D911" s="97"/>
      <c r="E911" s="97"/>
      <c r="F911" s="97"/>
      <c r="G911" s="139"/>
      <c r="H911" s="97"/>
      <c r="J911" s="97"/>
      <c r="K911" s="97"/>
    </row>
    <row r="912" spans="1:11" x14ac:dyDescent="0.2">
      <c r="A912" s="115"/>
      <c r="B912" s="115"/>
      <c r="C912" s="97"/>
      <c r="D912" s="97"/>
      <c r="E912" s="97"/>
      <c r="F912" s="97"/>
      <c r="G912" s="139"/>
      <c r="H912" s="97"/>
      <c r="J912" s="97"/>
      <c r="K912" s="97"/>
    </row>
    <row r="913" spans="1:11" x14ac:dyDescent="0.2">
      <c r="A913" s="115"/>
      <c r="B913" s="115"/>
      <c r="C913" s="97"/>
      <c r="D913" s="97"/>
      <c r="E913" s="97"/>
      <c r="F913" s="97"/>
      <c r="G913" s="139"/>
      <c r="H913" s="97"/>
      <c r="J913" s="97"/>
      <c r="K913" s="97"/>
    </row>
    <row r="914" spans="1:11" x14ac:dyDescent="0.2">
      <c r="A914" s="115"/>
      <c r="B914" s="115"/>
      <c r="C914" s="97"/>
      <c r="D914" s="97"/>
      <c r="E914" s="97"/>
      <c r="F914" s="97"/>
      <c r="G914" s="139"/>
      <c r="H914" s="97"/>
      <c r="J914" s="97"/>
      <c r="K914" s="97"/>
    </row>
    <row r="915" spans="1:11" x14ac:dyDescent="0.2">
      <c r="A915" s="115"/>
      <c r="B915" s="115"/>
      <c r="C915" s="97"/>
      <c r="D915" s="97"/>
      <c r="E915" s="97"/>
      <c r="F915" s="97"/>
      <c r="G915" s="139"/>
      <c r="H915" s="97"/>
      <c r="J915" s="97"/>
      <c r="K915" s="97"/>
    </row>
    <row r="916" spans="1:11" x14ac:dyDescent="0.2">
      <c r="A916" s="115"/>
      <c r="B916" s="115"/>
      <c r="C916" s="97"/>
      <c r="D916" s="97"/>
      <c r="E916" s="97"/>
      <c r="F916" s="97"/>
      <c r="G916" s="139"/>
      <c r="H916" s="97"/>
      <c r="J916" s="97"/>
      <c r="K916" s="97"/>
    </row>
    <row r="917" spans="1:11" x14ac:dyDescent="0.2">
      <c r="A917" s="115"/>
      <c r="B917" s="115"/>
      <c r="C917" s="97"/>
      <c r="D917" s="97"/>
      <c r="E917" s="97"/>
      <c r="F917" s="97"/>
      <c r="G917" s="139"/>
      <c r="H917" s="97"/>
      <c r="J917" s="97"/>
      <c r="K917" s="97"/>
    </row>
    <row r="918" spans="1:11" x14ac:dyDescent="0.2">
      <c r="A918" s="115"/>
      <c r="B918" s="115"/>
      <c r="C918" s="97"/>
      <c r="D918" s="97"/>
      <c r="E918" s="97"/>
      <c r="F918" s="97"/>
      <c r="G918" s="139"/>
      <c r="H918" s="97"/>
      <c r="J918" s="97"/>
      <c r="K918" s="97"/>
    </row>
    <row r="919" spans="1:11" x14ac:dyDescent="0.2">
      <c r="A919" s="115"/>
      <c r="B919" s="115"/>
      <c r="C919" s="97"/>
      <c r="D919" s="97"/>
      <c r="E919" s="97"/>
      <c r="F919" s="97"/>
      <c r="G919" s="139"/>
      <c r="H919" s="97"/>
      <c r="J919" s="97"/>
      <c r="K919" s="97"/>
    </row>
    <row r="920" spans="1:11" x14ac:dyDescent="0.2">
      <c r="A920" s="115"/>
      <c r="B920" s="115"/>
      <c r="C920" s="97"/>
      <c r="D920" s="97"/>
      <c r="E920" s="97"/>
      <c r="F920" s="97"/>
      <c r="G920" s="139"/>
      <c r="H920" s="97"/>
      <c r="J920" s="97"/>
      <c r="K920" s="97"/>
    </row>
    <row r="921" spans="1:11" x14ac:dyDescent="0.2">
      <c r="A921" s="115"/>
      <c r="B921" s="115"/>
      <c r="C921" s="97"/>
      <c r="D921" s="97"/>
      <c r="E921" s="97"/>
      <c r="F921" s="97"/>
      <c r="G921" s="139"/>
      <c r="H921" s="97"/>
      <c r="J921" s="97"/>
      <c r="K921" s="97"/>
    </row>
    <row r="922" spans="1:11" x14ac:dyDescent="0.2">
      <c r="A922" s="115"/>
      <c r="B922" s="115"/>
      <c r="C922" s="97"/>
      <c r="D922" s="97"/>
      <c r="E922" s="97"/>
      <c r="F922" s="97"/>
      <c r="G922" s="139"/>
      <c r="H922" s="97"/>
      <c r="J922" s="97"/>
      <c r="K922" s="97"/>
    </row>
    <row r="923" spans="1:11" x14ac:dyDescent="0.2">
      <c r="A923" s="115"/>
      <c r="B923" s="115"/>
      <c r="C923" s="97"/>
      <c r="D923" s="97"/>
      <c r="E923" s="97"/>
      <c r="F923" s="97"/>
      <c r="G923" s="139"/>
      <c r="H923" s="97"/>
      <c r="J923" s="97"/>
      <c r="K923" s="97"/>
    </row>
    <row r="924" spans="1:11" x14ac:dyDescent="0.2">
      <c r="A924" s="115"/>
      <c r="B924" s="115"/>
      <c r="C924" s="97"/>
      <c r="D924" s="97"/>
      <c r="E924" s="97"/>
      <c r="F924" s="97"/>
      <c r="G924" s="139"/>
      <c r="H924" s="97"/>
      <c r="J924" s="97"/>
      <c r="K924" s="97"/>
    </row>
    <row r="925" spans="1:11" x14ac:dyDescent="0.2">
      <c r="A925" s="115"/>
      <c r="B925" s="115"/>
      <c r="C925" s="97"/>
      <c r="D925" s="97"/>
      <c r="E925" s="97"/>
      <c r="F925" s="97"/>
      <c r="G925" s="139"/>
      <c r="H925" s="97"/>
      <c r="J925" s="97"/>
      <c r="K925" s="97"/>
    </row>
    <row r="926" spans="1:11" x14ac:dyDescent="0.2">
      <c r="A926" s="115"/>
      <c r="B926" s="115"/>
      <c r="C926" s="97"/>
      <c r="D926" s="97"/>
      <c r="E926" s="97"/>
      <c r="F926" s="97"/>
      <c r="G926" s="139"/>
      <c r="H926" s="97"/>
      <c r="J926" s="97"/>
      <c r="K926" s="97"/>
    </row>
    <row r="927" spans="1:11" x14ac:dyDescent="0.2">
      <c r="A927" s="115"/>
      <c r="B927" s="115"/>
      <c r="C927" s="97"/>
      <c r="D927" s="97"/>
      <c r="E927" s="97"/>
      <c r="F927" s="97"/>
      <c r="G927" s="139"/>
      <c r="H927" s="97"/>
      <c r="J927" s="97"/>
      <c r="K927" s="97"/>
    </row>
    <row r="928" spans="1:11" x14ac:dyDescent="0.2">
      <c r="A928" s="115"/>
      <c r="B928" s="115"/>
      <c r="C928" s="97"/>
      <c r="D928" s="97"/>
      <c r="E928" s="97"/>
      <c r="F928" s="97"/>
      <c r="G928" s="139"/>
      <c r="H928" s="97"/>
      <c r="J928" s="97"/>
      <c r="K928" s="97"/>
    </row>
    <row r="929" spans="1:11" x14ac:dyDescent="0.2">
      <c r="A929" s="115"/>
      <c r="B929" s="115"/>
      <c r="C929" s="97"/>
      <c r="D929" s="97"/>
      <c r="E929" s="97"/>
      <c r="F929" s="97"/>
      <c r="G929" s="139"/>
      <c r="H929" s="97"/>
      <c r="J929" s="97"/>
      <c r="K929" s="97"/>
    </row>
    <row r="930" spans="1:11" x14ac:dyDescent="0.2">
      <c r="A930" s="115"/>
      <c r="B930" s="115"/>
      <c r="C930" s="97"/>
      <c r="D930" s="97"/>
      <c r="E930" s="97"/>
      <c r="F930" s="97"/>
      <c r="G930" s="139"/>
      <c r="H930" s="97"/>
      <c r="J930" s="97"/>
      <c r="K930" s="97"/>
    </row>
    <row r="931" spans="1:11" x14ac:dyDescent="0.2">
      <c r="A931" s="115"/>
      <c r="B931" s="115"/>
      <c r="C931" s="97"/>
      <c r="D931" s="97"/>
      <c r="E931" s="97"/>
      <c r="F931" s="97"/>
      <c r="G931" s="139"/>
      <c r="H931" s="97"/>
      <c r="J931" s="97"/>
      <c r="K931" s="97"/>
    </row>
    <row r="932" spans="1:11" x14ac:dyDescent="0.2">
      <c r="A932" s="115"/>
      <c r="B932" s="115"/>
      <c r="C932" s="97"/>
      <c r="D932" s="97"/>
      <c r="E932" s="97"/>
      <c r="F932" s="97"/>
      <c r="G932" s="139"/>
      <c r="H932" s="97"/>
      <c r="J932" s="97"/>
      <c r="K932" s="97"/>
    </row>
    <row r="933" spans="1:11" x14ac:dyDescent="0.2">
      <c r="A933" s="115"/>
      <c r="B933" s="115"/>
      <c r="C933" s="97"/>
      <c r="D933" s="97"/>
      <c r="E933" s="97"/>
      <c r="F933" s="97"/>
      <c r="G933" s="139"/>
      <c r="H933" s="97"/>
      <c r="J933" s="97"/>
      <c r="K933" s="97"/>
    </row>
    <row r="934" spans="1:11" x14ac:dyDescent="0.2">
      <c r="A934" s="115"/>
      <c r="B934" s="115"/>
      <c r="C934" s="97"/>
      <c r="D934" s="97"/>
      <c r="E934" s="97"/>
      <c r="F934" s="97"/>
      <c r="G934" s="139"/>
      <c r="H934" s="97"/>
      <c r="J934" s="97"/>
      <c r="K934" s="97"/>
    </row>
    <row r="935" spans="1:11" x14ac:dyDescent="0.2">
      <c r="A935" s="115"/>
      <c r="B935" s="115"/>
      <c r="C935" s="97"/>
      <c r="D935" s="97"/>
      <c r="E935" s="97"/>
      <c r="F935" s="97"/>
      <c r="G935" s="139"/>
      <c r="H935" s="97"/>
      <c r="J935" s="97"/>
      <c r="K935" s="97"/>
    </row>
    <row r="936" spans="1:11" x14ac:dyDescent="0.2">
      <c r="A936" s="115"/>
      <c r="B936" s="115"/>
      <c r="C936" s="97"/>
      <c r="D936" s="97"/>
      <c r="E936" s="97"/>
      <c r="F936" s="97"/>
      <c r="G936" s="139"/>
      <c r="H936" s="97"/>
      <c r="J936" s="97"/>
      <c r="K936" s="97"/>
    </row>
    <row r="937" spans="1:11" x14ac:dyDescent="0.2">
      <c r="A937" s="115"/>
      <c r="B937" s="115"/>
      <c r="C937" s="97"/>
      <c r="D937" s="97"/>
      <c r="E937" s="97"/>
      <c r="F937" s="97"/>
      <c r="G937" s="139"/>
      <c r="H937" s="97"/>
      <c r="J937" s="97"/>
      <c r="K937" s="97"/>
    </row>
    <row r="938" spans="1:11" x14ac:dyDescent="0.2">
      <c r="A938" s="115"/>
      <c r="B938" s="115"/>
      <c r="C938" s="97"/>
      <c r="D938" s="97"/>
      <c r="E938" s="97"/>
      <c r="F938" s="97"/>
      <c r="G938" s="139"/>
      <c r="H938" s="97"/>
      <c r="J938" s="97"/>
      <c r="K938" s="97"/>
    </row>
    <row r="939" spans="1:11" x14ac:dyDescent="0.2">
      <c r="A939" s="115"/>
      <c r="B939" s="115"/>
      <c r="C939" s="97"/>
      <c r="D939" s="97"/>
      <c r="E939" s="97"/>
      <c r="F939" s="97"/>
      <c r="G939" s="139"/>
      <c r="H939" s="97"/>
      <c r="J939" s="97"/>
      <c r="K939" s="97"/>
    </row>
    <row r="940" spans="1:11" x14ac:dyDescent="0.2">
      <c r="A940" s="115"/>
      <c r="B940" s="115"/>
      <c r="C940" s="97"/>
      <c r="D940" s="97"/>
      <c r="E940" s="97"/>
      <c r="F940" s="97"/>
      <c r="G940" s="139"/>
      <c r="H940" s="97"/>
      <c r="J940" s="97"/>
      <c r="K940" s="97"/>
    </row>
    <row r="941" spans="1:11" x14ac:dyDescent="0.2">
      <c r="A941" s="115"/>
      <c r="B941" s="115"/>
      <c r="C941" s="97"/>
      <c r="D941" s="97"/>
      <c r="E941" s="97"/>
      <c r="F941" s="97"/>
      <c r="G941" s="139"/>
      <c r="H941" s="97"/>
      <c r="J941" s="97"/>
      <c r="K941" s="97"/>
    </row>
    <row r="942" spans="1:11" x14ac:dyDescent="0.2">
      <c r="A942" s="115"/>
      <c r="B942" s="115"/>
      <c r="C942" s="97"/>
      <c r="D942" s="97"/>
      <c r="E942" s="97"/>
      <c r="F942" s="97"/>
      <c r="G942" s="139"/>
      <c r="H942" s="97"/>
      <c r="J942" s="97"/>
      <c r="K942" s="97"/>
    </row>
    <row r="943" spans="1:11" x14ac:dyDescent="0.2">
      <c r="A943" s="115"/>
      <c r="B943" s="115"/>
      <c r="C943" s="97"/>
      <c r="D943" s="97"/>
      <c r="E943" s="97"/>
      <c r="F943" s="97"/>
      <c r="G943" s="139"/>
      <c r="H943" s="97"/>
      <c r="J943" s="97"/>
      <c r="K943" s="97"/>
    </row>
    <row r="944" spans="1:11" x14ac:dyDescent="0.2">
      <c r="A944" s="115"/>
      <c r="B944" s="115"/>
      <c r="C944" s="97"/>
      <c r="D944" s="97"/>
      <c r="E944" s="97"/>
      <c r="F944" s="97"/>
      <c r="G944" s="139"/>
      <c r="H944" s="97"/>
      <c r="J944" s="97"/>
      <c r="K944" s="97"/>
    </row>
    <row r="945" spans="1:11" x14ac:dyDescent="0.2">
      <c r="A945" s="115"/>
      <c r="B945" s="115"/>
      <c r="C945" s="97"/>
      <c r="D945" s="97"/>
      <c r="E945" s="97"/>
      <c r="F945" s="97"/>
      <c r="G945" s="139"/>
      <c r="H945" s="97"/>
      <c r="J945" s="97"/>
      <c r="K945" s="97"/>
    </row>
    <row r="946" spans="1:11" x14ac:dyDescent="0.2">
      <c r="A946" s="115"/>
      <c r="B946" s="115"/>
      <c r="C946" s="97"/>
      <c r="D946" s="97"/>
      <c r="E946" s="97"/>
      <c r="F946" s="97"/>
      <c r="G946" s="139"/>
      <c r="H946" s="97"/>
      <c r="J946" s="97"/>
      <c r="K946" s="97"/>
    </row>
    <row r="947" spans="1:11" x14ac:dyDescent="0.2">
      <c r="A947" s="115"/>
      <c r="B947" s="115"/>
      <c r="C947" s="97"/>
      <c r="D947" s="97"/>
      <c r="E947" s="97"/>
      <c r="F947" s="97"/>
      <c r="G947" s="139"/>
      <c r="H947" s="97"/>
      <c r="J947" s="97"/>
      <c r="K947" s="97"/>
    </row>
    <row r="948" spans="1:11" x14ac:dyDescent="0.2">
      <c r="A948" s="115"/>
      <c r="B948" s="115"/>
      <c r="C948" s="97"/>
      <c r="D948" s="97"/>
      <c r="E948" s="97"/>
      <c r="F948" s="97"/>
      <c r="G948" s="139"/>
      <c r="H948" s="97"/>
      <c r="J948" s="97"/>
      <c r="K948" s="97"/>
    </row>
    <row r="949" spans="1:11" x14ac:dyDescent="0.2">
      <c r="A949" s="115"/>
      <c r="B949" s="115"/>
      <c r="C949" s="97"/>
      <c r="D949" s="97"/>
      <c r="E949" s="97"/>
      <c r="F949" s="97"/>
      <c r="G949" s="139"/>
      <c r="H949" s="97"/>
      <c r="J949" s="97"/>
      <c r="K949" s="97"/>
    </row>
    <row r="950" spans="1:11" x14ac:dyDescent="0.2">
      <c r="A950" s="115"/>
      <c r="B950" s="115"/>
      <c r="C950" s="97"/>
      <c r="D950" s="97"/>
      <c r="E950" s="97"/>
      <c r="F950" s="97"/>
      <c r="G950" s="139"/>
      <c r="H950" s="97"/>
      <c r="J950" s="97"/>
      <c r="K950" s="97"/>
    </row>
    <row r="951" spans="1:11" x14ac:dyDescent="0.2">
      <c r="A951" s="115"/>
      <c r="B951" s="115"/>
      <c r="C951" s="97"/>
      <c r="D951" s="97"/>
      <c r="E951" s="97"/>
      <c r="F951" s="97"/>
      <c r="G951" s="139"/>
      <c r="H951" s="97"/>
      <c r="J951" s="97"/>
      <c r="K951" s="97"/>
    </row>
    <row r="952" spans="1:11" x14ac:dyDescent="0.2">
      <c r="A952" s="115"/>
      <c r="B952" s="115"/>
      <c r="C952" s="97"/>
      <c r="D952" s="97"/>
      <c r="E952" s="97"/>
      <c r="F952" s="97"/>
      <c r="G952" s="139"/>
      <c r="H952" s="97"/>
      <c r="J952" s="97"/>
      <c r="K952" s="97"/>
    </row>
    <row r="953" spans="1:11" x14ac:dyDescent="0.2">
      <c r="A953" s="115"/>
      <c r="B953" s="115"/>
      <c r="C953" s="97"/>
      <c r="D953" s="97"/>
      <c r="E953" s="97"/>
      <c r="F953" s="97"/>
      <c r="G953" s="139"/>
      <c r="H953" s="97"/>
      <c r="J953" s="97"/>
      <c r="K953" s="97"/>
    </row>
    <row r="954" spans="1:11" x14ac:dyDescent="0.2">
      <c r="A954" s="115"/>
      <c r="B954" s="115"/>
      <c r="C954" s="97"/>
      <c r="D954" s="97"/>
      <c r="E954" s="97"/>
      <c r="F954" s="97"/>
      <c r="G954" s="139"/>
      <c r="H954" s="97"/>
      <c r="J954" s="97"/>
      <c r="K954" s="97"/>
    </row>
    <row r="955" spans="1:11" x14ac:dyDescent="0.2">
      <c r="A955" s="115"/>
      <c r="B955" s="115"/>
      <c r="C955" s="97"/>
      <c r="D955" s="97"/>
      <c r="E955" s="97"/>
      <c r="F955" s="97"/>
      <c r="G955" s="139"/>
      <c r="H955" s="97"/>
      <c r="J955" s="97"/>
      <c r="K955" s="97"/>
    </row>
    <row r="956" spans="1:11" x14ac:dyDescent="0.2">
      <c r="A956" s="115"/>
      <c r="B956" s="115"/>
      <c r="C956" s="97"/>
      <c r="D956" s="97"/>
      <c r="E956" s="97"/>
      <c r="F956" s="97"/>
      <c r="G956" s="139"/>
      <c r="H956" s="97"/>
      <c r="J956" s="97"/>
      <c r="K956" s="97"/>
    </row>
    <row r="957" spans="1:11" x14ac:dyDescent="0.2">
      <c r="A957" s="115"/>
      <c r="B957" s="115"/>
      <c r="C957" s="97"/>
      <c r="D957" s="97"/>
      <c r="E957" s="97"/>
      <c r="F957" s="97"/>
      <c r="G957" s="139"/>
      <c r="H957" s="97"/>
      <c r="J957" s="97"/>
      <c r="K957" s="97"/>
    </row>
    <row r="958" spans="1:11" x14ac:dyDescent="0.2">
      <c r="A958" s="115"/>
      <c r="B958" s="115"/>
      <c r="C958" s="97"/>
      <c r="D958" s="97"/>
      <c r="E958" s="97"/>
      <c r="F958" s="97"/>
      <c r="G958" s="139"/>
      <c r="H958" s="97"/>
      <c r="J958" s="97"/>
      <c r="K958" s="97"/>
    </row>
    <row r="959" spans="1:11" x14ac:dyDescent="0.2">
      <c r="A959" s="115"/>
      <c r="B959" s="115"/>
      <c r="C959" s="97"/>
      <c r="D959" s="97"/>
      <c r="E959" s="97"/>
      <c r="F959" s="97"/>
      <c r="G959" s="139"/>
      <c r="H959" s="97"/>
      <c r="J959" s="97"/>
      <c r="K959" s="97"/>
    </row>
    <row r="960" spans="1:11" x14ac:dyDescent="0.2">
      <c r="A960" s="115"/>
      <c r="B960" s="115"/>
      <c r="C960" s="97"/>
      <c r="D960" s="97"/>
      <c r="E960" s="97"/>
      <c r="F960" s="97"/>
      <c r="G960" s="139"/>
      <c r="H960" s="97"/>
      <c r="J960" s="97"/>
      <c r="K960" s="97"/>
    </row>
    <row r="961" spans="1:11" x14ac:dyDescent="0.2">
      <c r="A961" s="115"/>
      <c r="B961" s="115"/>
      <c r="C961" s="97"/>
      <c r="D961" s="97"/>
      <c r="E961" s="97"/>
      <c r="F961" s="97"/>
      <c r="G961" s="139"/>
      <c r="H961" s="97"/>
      <c r="J961" s="97"/>
      <c r="K961" s="97"/>
    </row>
    <row r="962" spans="1:11" x14ac:dyDescent="0.2">
      <c r="A962" s="115"/>
      <c r="B962" s="115"/>
      <c r="C962" s="97"/>
      <c r="D962" s="97"/>
      <c r="E962" s="97"/>
      <c r="F962" s="97"/>
      <c r="G962" s="139"/>
      <c r="H962" s="97"/>
      <c r="J962" s="97"/>
      <c r="K962" s="97"/>
    </row>
    <row r="963" spans="1:11" x14ac:dyDescent="0.2">
      <c r="A963" s="115"/>
      <c r="B963" s="115"/>
      <c r="C963" s="97"/>
      <c r="D963" s="97"/>
      <c r="E963" s="97"/>
      <c r="F963" s="97"/>
      <c r="G963" s="139"/>
      <c r="H963" s="97"/>
      <c r="J963" s="97"/>
      <c r="K963" s="97"/>
    </row>
    <row r="964" spans="1:11" x14ac:dyDescent="0.2">
      <c r="A964" s="115"/>
      <c r="B964" s="115"/>
      <c r="C964" s="97"/>
      <c r="D964" s="97"/>
      <c r="E964" s="97"/>
      <c r="F964" s="97"/>
      <c r="G964" s="139"/>
      <c r="H964" s="97"/>
      <c r="J964" s="97"/>
      <c r="K964" s="97"/>
    </row>
    <row r="965" spans="1:11" x14ac:dyDescent="0.2">
      <c r="A965" s="115"/>
      <c r="B965" s="115"/>
      <c r="C965" s="97"/>
      <c r="D965" s="97"/>
      <c r="E965" s="97"/>
      <c r="F965" s="97"/>
      <c r="G965" s="139"/>
      <c r="H965" s="97"/>
      <c r="J965" s="97"/>
      <c r="K965" s="97"/>
    </row>
    <row r="966" spans="1:11" x14ac:dyDescent="0.2">
      <c r="A966" s="115"/>
      <c r="B966" s="115"/>
      <c r="C966" s="97"/>
      <c r="D966" s="97"/>
      <c r="E966" s="97"/>
      <c r="F966" s="97"/>
      <c r="G966" s="139"/>
      <c r="H966" s="97"/>
      <c r="J966" s="97"/>
      <c r="K966" s="97"/>
    </row>
    <row r="967" spans="1:11" x14ac:dyDescent="0.2">
      <c r="A967" s="115"/>
      <c r="B967" s="115"/>
      <c r="C967" s="97"/>
      <c r="D967" s="97"/>
      <c r="E967" s="97"/>
      <c r="F967" s="97"/>
      <c r="G967" s="139"/>
      <c r="H967" s="97"/>
      <c r="J967" s="97"/>
      <c r="K967" s="97"/>
    </row>
    <row r="968" spans="1:11" x14ac:dyDescent="0.2">
      <c r="A968" s="115"/>
      <c r="B968" s="115"/>
      <c r="C968" s="97"/>
      <c r="D968" s="97"/>
      <c r="E968" s="97"/>
      <c r="F968" s="97"/>
      <c r="G968" s="139"/>
      <c r="H968" s="97"/>
      <c r="J968" s="97"/>
      <c r="K968" s="97"/>
    </row>
    <row r="969" spans="1:11" x14ac:dyDescent="0.2">
      <c r="A969" s="115"/>
      <c r="B969" s="115"/>
      <c r="C969" s="97"/>
      <c r="D969" s="97"/>
      <c r="E969" s="97"/>
      <c r="F969" s="97"/>
      <c r="G969" s="139"/>
      <c r="H969" s="97"/>
      <c r="J969" s="97"/>
      <c r="K969" s="97"/>
    </row>
    <row r="970" spans="1:11" x14ac:dyDescent="0.2">
      <c r="A970" s="115"/>
      <c r="B970" s="115"/>
      <c r="C970" s="97"/>
      <c r="D970" s="97"/>
      <c r="E970" s="97"/>
      <c r="F970" s="97"/>
      <c r="G970" s="139"/>
      <c r="H970" s="97"/>
      <c r="J970" s="97"/>
      <c r="K970" s="97"/>
    </row>
    <row r="971" spans="1:11" x14ac:dyDescent="0.2">
      <c r="A971" s="115"/>
      <c r="B971" s="115"/>
      <c r="C971" s="97"/>
      <c r="D971" s="97"/>
      <c r="E971" s="97"/>
      <c r="F971" s="97"/>
      <c r="G971" s="139"/>
      <c r="H971" s="97"/>
      <c r="J971" s="97"/>
      <c r="K971" s="97"/>
    </row>
    <row r="972" spans="1:11" x14ac:dyDescent="0.2">
      <c r="A972" s="115"/>
      <c r="B972" s="115"/>
      <c r="C972" s="97"/>
      <c r="D972" s="97"/>
      <c r="E972" s="97"/>
      <c r="F972" s="97"/>
      <c r="G972" s="139"/>
      <c r="H972" s="97"/>
      <c r="J972" s="97"/>
      <c r="K972" s="97"/>
    </row>
    <row r="973" spans="1:11" x14ac:dyDescent="0.2">
      <c r="A973" s="115"/>
      <c r="B973" s="115"/>
      <c r="C973" s="97"/>
      <c r="D973" s="97"/>
      <c r="E973" s="97"/>
      <c r="F973" s="97"/>
      <c r="G973" s="139"/>
      <c r="H973" s="97"/>
      <c r="J973" s="97"/>
      <c r="K973" s="97"/>
    </row>
    <row r="974" spans="1:11" x14ac:dyDescent="0.2">
      <c r="A974" s="115"/>
      <c r="B974" s="115"/>
      <c r="C974" s="97"/>
      <c r="D974" s="97"/>
      <c r="E974" s="97"/>
      <c r="F974" s="97"/>
      <c r="G974" s="139"/>
      <c r="H974" s="97"/>
      <c r="J974" s="97"/>
      <c r="K974" s="97"/>
    </row>
    <row r="975" spans="1:11" x14ac:dyDescent="0.2">
      <c r="A975" s="115"/>
      <c r="B975" s="115"/>
      <c r="C975" s="97"/>
      <c r="D975" s="97"/>
      <c r="E975" s="97"/>
      <c r="F975" s="97"/>
      <c r="G975" s="139"/>
      <c r="H975" s="97"/>
      <c r="J975" s="97"/>
      <c r="K975" s="97"/>
    </row>
    <row r="976" spans="1:11" x14ac:dyDescent="0.2">
      <c r="A976" s="115"/>
      <c r="B976" s="115"/>
      <c r="C976" s="97"/>
      <c r="D976" s="97"/>
      <c r="E976" s="97"/>
      <c r="F976" s="97"/>
      <c r="G976" s="139"/>
      <c r="H976" s="97"/>
      <c r="J976" s="97"/>
      <c r="K976" s="97"/>
    </row>
    <row r="977" spans="1:11" x14ac:dyDescent="0.2">
      <c r="A977" s="115"/>
      <c r="B977" s="115"/>
      <c r="C977" s="97"/>
      <c r="D977" s="97"/>
      <c r="E977" s="97"/>
      <c r="F977" s="97"/>
      <c r="G977" s="139"/>
      <c r="H977" s="97"/>
      <c r="J977" s="97"/>
      <c r="K977" s="97"/>
    </row>
    <row r="978" spans="1:11" x14ac:dyDescent="0.2">
      <c r="A978" s="115"/>
      <c r="B978" s="115"/>
      <c r="C978" s="97"/>
      <c r="D978" s="97"/>
      <c r="E978" s="97"/>
      <c r="F978" s="97"/>
      <c r="G978" s="139"/>
      <c r="H978" s="97"/>
      <c r="J978" s="97"/>
      <c r="K978" s="97"/>
    </row>
    <row r="979" spans="1:11" x14ac:dyDescent="0.2">
      <c r="A979" s="115"/>
      <c r="B979" s="115"/>
      <c r="C979" s="97"/>
      <c r="D979" s="97"/>
      <c r="E979" s="97"/>
      <c r="F979" s="97"/>
      <c r="G979" s="139"/>
      <c r="H979" s="97"/>
      <c r="J979" s="97"/>
      <c r="K979" s="97"/>
    </row>
    <row r="980" spans="1:11" x14ac:dyDescent="0.2">
      <c r="A980" s="115"/>
      <c r="B980" s="115"/>
      <c r="C980" s="97"/>
      <c r="D980" s="97"/>
      <c r="E980" s="97"/>
      <c r="F980" s="97"/>
      <c r="G980" s="139"/>
      <c r="H980" s="97"/>
      <c r="J980" s="97"/>
      <c r="K980" s="97"/>
    </row>
    <row r="981" spans="1:11" x14ac:dyDescent="0.2">
      <c r="A981" s="115"/>
      <c r="B981" s="115"/>
      <c r="C981" s="97"/>
      <c r="D981" s="97"/>
      <c r="E981" s="97"/>
      <c r="F981" s="97"/>
      <c r="G981" s="139"/>
      <c r="H981" s="97"/>
      <c r="J981" s="97"/>
      <c r="K981" s="97"/>
    </row>
    <row r="982" spans="1:11" x14ac:dyDescent="0.2">
      <c r="A982" s="115"/>
      <c r="B982" s="115"/>
      <c r="C982" s="97"/>
      <c r="D982" s="97"/>
      <c r="E982" s="97"/>
      <c r="F982" s="97"/>
      <c r="G982" s="139"/>
      <c r="H982" s="97"/>
      <c r="J982" s="97"/>
      <c r="K982" s="97"/>
    </row>
    <row r="983" spans="1:11" x14ac:dyDescent="0.2">
      <c r="A983" s="115"/>
      <c r="B983" s="115"/>
      <c r="C983" s="97"/>
      <c r="D983" s="97"/>
      <c r="E983" s="97"/>
      <c r="F983" s="97"/>
      <c r="G983" s="139"/>
      <c r="H983" s="97"/>
      <c r="J983" s="97"/>
      <c r="K983" s="97"/>
    </row>
    <row r="984" spans="1:11" x14ac:dyDescent="0.2">
      <c r="A984" s="115"/>
      <c r="B984" s="115"/>
      <c r="C984" s="97"/>
      <c r="D984" s="97"/>
      <c r="E984" s="97"/>
      <c r="F984" s="97"/>
      <c r="G984" s="139"/>
      <c r="H984" s="97"/>
      <c r="J984" s="97"/>
      <c r="K984" s="97"/>
    </row>
    <row r="985" spans="1:11" x14ac:dyDescent="0.2">
      <c r="A985" s="115"/>
      <c r="B985" s="115"/>
      <c r="C985" s="97"/>
      <c r="D985" s="97"/>
      <c r="E985" s="97"/>
      <c r="F985" s="97"/>
      <c r="G985" s="139"/>
      <c r="H985" s="97"/>
      <c r="J985" s="97"/>
      <c r="K985" s="97"/>
    </row>
    <row r="986" spans="1:11" x14ac:dyDescent="0.2">
      <c r="A986" s="115"/>
      <c r="B986" s="115"/>
      <c r="C986" s="97"/>
      <c r="D986" s="97"/>
      <c r="E986" s="97"/>
      <c r="F986" s="97"/>
      <c r="G986" s="139"/>
      <c r="H986" s="97"/>
      <c r="J986" s="97"/>
      <c r="K986" s="97"/>
    </row>
    <row r="987" spans="1:11" x14ac:dyDescent="0.2">
      <c r="A987" s="115"/>
      <c r="B987" s="115"/>
      <c r="C987" s="97"/>
      <c r="D987" s="97"/>
      <c r="E987" s="97"/>
      <c r="F987" s="97"/>
      <c r="G987" s="139"/>
      <c r="H987" s="97"/>
      <c r="J987" s="97"/>
      <c r="K987" s="97"/>
    </row>
    <row r="988" spans="1:11" x14ac:dyDescent="0.2">
      <c r="A988" s="115"/>
      <c r="B988" s="115"/>
      <c r="C988" s="97"/>
      <c r="D988" s="97"/>
      <c r="E988" s="97"/>
      <c r="F988" s="97"/>
      <c r="G988" s="139"/>
      <c r="H988" s="97"/>
      <c r="J988" s="97"/>
      <c r="K988" s="97"/>
    </row>
    <row r="989" spans="1:11" x14ac:dyDescent="0.2">
      <c r="A989" s="115"/>
      <c r="B989" s="115"/>
      <c r="C989" s="97"/>
      <c r="D989" s="97"/>
      <c r="E989" s="97"/>
      <c r="F989" s="97"/>
      <c r="G989" s="139"/>
      <c r="H989" s="97"/>
      <c r="J989" s="97"/>
      <c r="K989" s="97"/>
    </row>
    <row r="990" spans="1:11" x14ac:dyDescent="0.2">
      <c r="A990" s="115"/>
      <c r="B990" s="115"/>
      <c r="C990" s="97"/>
      <c r="D990" s="97"/>
      <c r="E990" s="97"/>
      <c r="F990" s="97"/>
      <c r="G990" s="139"/>
      <c r="H990" s="97"/>
      <c r="J990" s="97"/>
      <c r="K990" s="97"/>
    </row>
    <row r="991" spans="1:11" x14ac:dyDescent="0.2">
      <c r="A991" s="115"/>
      <c r="B991" s="115"/>
      <c r="C991" s="97"/>
      <c r="D991" s="97"/>
      <c r="E991" s="97"/>
      <c r="F991" s="97"/>
      <c r="G991" s="139"/>
      <c r="H991" s="97"/>
      <c r="J991" s="97"/>
      <c r="K991" s="97"/>
    </row>
    <row r="992" spans="1:11" x14ac:dyDescent="0.2">
      <c r="A992" s="115"/>
      <c r="B992" s="115"/>
      <c r="C992" s="97"/>
      <c r="D992" s="97"/>
      <c r="E992" s="97"/>
      <c r="F992" s="97"/>
      <c r="G992" s="139"/>
      <c r="H992" s="97"/>
      <c r="J992" s="97"/>
      <c r="K992" s="97"/>
    </row>
    <row r="993" spans="1:11" x14ac:dyDescent="0.2">
      <c r="A993" s="115"/>
      <c r="B993" s="115"/>
      <c r="C993" s="97"/>
      <c r="D993" s="97"/>
      <c r="E993" s="97"/>
      <c r="F993" s="97"/>
      <c r="G993" s="139"/>
      <c r="H993" s="97"/>
      <c r="J993" s="135"/>
      <c r="K993" s="135"/>
    </row>
    <row r="994" spans="1:11" x14ac:dyDescent="0.2">
      <c r="A994" s="115"/>
      <c r="B994" s="115"/>
      <c r="C994" s="97"/>
      <c r="D994" s="97"/>
      <c r="E994" s="97"/>
      <c r="F994" s="97"/>
      <c r="G994" s="139"/>
      <c r="H994" s="97"/>
      <c r="J994" s="97"/>
      <c r="K994" s="97"/>
    </row>
    <row r="995" spans="1:11" x14ac:dyDescent="0.2">
      <c r="A995" s="115"/>
      <c r="B995" s="115"/>
      <c r="C995" s="97"/>
      <c r="D995" s="97"/>
      <c r="E995" s="97"/>
      <c r="F995" s="97"/>
      <c r="G995" s="139"/>
      <c r="H995" s="97"/>
      <c r="J995" s="97"/>
      <c r="K995" s="97"/>
    </row>
    <row r="996" spans="1:11" x14ac:dyDescent="0.2">
      <c r="A996" s="115"/>
      <c r="B996" s="115"/>
      <c r="C996" s="97"/>
      <c r="D996" s="97"/>
      <c r="E996" s="97"/>
      <c r="F996" s="97"/>
      <c r="G996" s="139"/>
      <c r="H996" s="97"/>
      <c r="J996" s="97"/>
      <c r="K996" s="97"/>
    </row>
    <row r="997" spans="1:11" x14ac:dyDescent="0.2">
      <c r="A997" s="115"/>
      <c r="B997" s="115"/>
      <c r="C997" s="97"/>
      <c r="D997" s="97"/>
      <c r="E997" s="97"/>
      <c r="F997" s="97"/>
      <c r="G997" s="139"/>
      <c r="H997" s="97"/>
      <c r="J997" s="97"/>
      <c r="K997" s="97"/>
    </row>
    <row r="998" spans="1:11" x14ac:dyDescent="0.2">
      <c r="A998" s="115"/>
      <c r="B998" s="115"/>
      <c r="C998" s="97"/>
      <c r="D998" s="97"/>
      <c r="E998" s="97"/>
      <c r="F998" s="97"/>
      <c r="G998" s="139"/>
      <c r="H998" s="97"/>
      <c r="J998" s="97"/>
      <c r="K998" s="97"/>
    </row>
    <row r="999" spans="1:11" x14ac:dyDescent="0.2">
      <c r="A999" s="115"/>
      <c r="B999" s="115"/>
      <c r="C999" s="97"/>
      <c r="D999" s="97"/>
      <c r="E999" s="97"/>
      <c r="F999" s="97"/>
      <c r="G999" s="139"/>
      <c r="H999" s="97"/>
      <c r="J999" s="97"/>
      <c r="K999" s="97"/>
    </row>
    <row r="1000" spans="1:11" x14ac:dyDescent="0.2">
      <c r="A1000" s="115"/>
      <c r="B1000" s="115"/>
      <c r="C1000" s="97"/>
      <c r="D1000" s="97"/>
      <c r="E1000" s="97"/>
      <c r="F1000" s="97"/>
      <c r="G1000" s="139"/>
      <c r="H1000" s="97"/>
      <c r="J1000" s="97"/>
      <c r="K1000" s="97"/>
    </row>
    <row r="1001" spans="1:11" x14ac:dyDescent="0.2">
      <c r="A1001" s="115"/>
      <c r="B1001" s="115"/>
      <c r="C1001" s="97"/>
      <c r="D1001" s="97"/>
      <c r="E1001" s="97"/>
      <c r="F1001" s="97"/>
      <c r="G1001" s="139"/>
      <c r="H1001" s="97"/>
      <c r="J1001" s="97"/>
      <c r="K1001" s="97"/>
    </row>
  </sheetData>
  <sortState ref="A59:L1001">
    <sortCondition ref="B59:B1001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8"/>
  <sheetViews>
    <sheetView topLeftCell="A50" workbookViewId="0">
      <selection activeCell="AB92" sqref="AB92:AB103"/>
    </sheetView>
  </sheetViews>
  <sheetFormatPr defaultRowHeight="12.75" x14ac:dyDescent="0.2"/>
  <cols>
    <col min="1" max="1" width="13.42578125" style="103" customWidth="1"/>
    <col min="2" max="2" width="8" style="97" customWidth="1"/>
    <col min="3" max="4" width="3" style="97" customWidth="1"/>
    <col min="5" max="5" width="14.28515625" style="160" customWidth="1"/>
    <col min="6" max="8" width="2.28515625" style="105" customWidth="1"/>
    <col min="9" max="9" width="2.140625" style="105" customWidth="1"/>
    <col min="10" max="11" width="2.28515625" style="97" hidden="1" customWidth="1"/>
    <col min="12" max="13" width="2.28515625" customWidth="1"/>
    <col min="14" max="14" width="8" style="31" customWidth="1"/>
    <col min="15" max="15" width="8" customWidth="1"/>
    <col min="16" max="17" width="1.5703125" customWidth="1"/>
    <col min="18" max="18" width="13.42578125" style="159" customWidth="1"/>
    <col min="19" max="22" width="2" style="91" customWidth="1"/>
    <col min="23" max="25" width="2" customWidth="1"/>
    <col min="28" max="28" width="9.140625" style="161"/>
  </cols>
  <sheetData>
    <row r="1" spans="1:28" x14ac:dyDescent="0.2">
      <c r="A1" s="99" t="s">
        <v>0</v>
      </c>
      <c r="B1" s="97" t="s">
        <v>418</v>
      </c>
      <c r="C1" s="97" t="s">
        <v>421</v>
      </c>
      <c r="D1" s="97" t="s">
        <v>419</v>
      </c>
      <c r="E1" s="160" t="s">
        <v>420</v>
      </c>
      <c r="F1" s="105" t="s">
        <v>422</v>
      </c>
      <c r="G1" s="105" t="s">
        <v>423</v>
      </c>
      <c r="H1" s="105" t="s">
        <v>424</v>
      </c>
      <c r="I1" s="105" t="s">
        <v>425</v>
      </c>
      <c r="J1" s="97" t="s">
        <v>426</v>
      </c>
      <c r="K1" s="97" t="s">
        <v>427</v>
      </c>
      <c r="N1" s="30" t="s">
        <v>0</v>
      </c>
      <c r="O1" t="s">
        <v>418</v>
      </c>
      <c r="P1" t="s">
        <v>421</v>
      </c>
      <c r="Q1" t="s">
        <v>419</v>
      </c>
      <c r="R1" s="159" t="s">
        <v>420</v>
      </c>
      <c r="S1" s="91" t="s">
        <v>422</v>
      </c>
      <c r="T1" s="91" t="s">
        <v>423</v>
      </c>
      <c r="U1" s="91" t="s">
        <v>424</v>
      </c>
      <c r="V1" s="91" t="s">
        <v>425</v>
      </c>
      <c r="W1" t="s">
        <v>426</v>
      </c>
      <c r="X1" t="s">
        <v>427</v>
      </c>
    </row>
    <row r="2" spans="1:28" x14ac:dyDescent="0.2">
      <c r="A2" s="150">
        <v>37652</v>
      </c>
      <c r="B2" s="97" t="s">
        <v>517</v>
      </c>
      <c r="C2" s="97">
        <v>1</v>
      </c>
      <c r="D2" s="97">
        <v>2474.27</v>
      </c>
      <c r="E2" s="160">
        <v>2474.27</v>
      </c>
      <c r="F2" s="105">
        <v>37652.336805555555</v>
      </c>
      <c r="G2" s="105">
        <v>37652.736111111109</v>
      </c>
      <c r="H2" s="105">
        <v>37652.25</v>
      </c>
      <c r="I2" s="105">
        <v>37652.5</v>
      </c>
      <c r="J2" s="97" t="s">
        <v>428</v>
      </c>
      <c r="K2" s="97" t="s">
        <v>449</v>
      </c>
      <c r="N2" s="59">
        <v>37652</v>
      </c>
      <c r="O2" t="s">
        <v>517</v>
      </c>
      <c r="P2">
        <v>0.8</v>
      </c>
      <c r="Q2">
        <v>112.47200000000001</v>
      </c>
      <c r="R2" s="159">
        <v>112.47200000000001</v>
      </c>
      <c r="S2" s="91">
        <v>37652.32916666667</v>
      </c>
      <c r="T2" s="91">
        <v>37652.731944444444</v>
      </c>
      <c r="AB2" s="161">
        <f>E2/(R2+E2)</f>
        <v>0.9565198230051547</v>
      </c>
    </row>
    <row r="3" spans="1:28" x14ac:dyDescent="0.2">
      <c r="A3" s="150">
        <v>37684</v>
      </c>
      <c r="B3" s="97" t="s">
        <v>518</v>
      </c>
      <c r="C3" s="97">
        <v>0.5</v>
      </c>
      <c r="D3" s="97">
        <v>3294.87</v>
      </c>
      <c r="E3" s="160">
        <v>14342.849999999999</v>
      </c>
      <c r="F3" s="105">
        <v>37684.680555555555</v>
      </c>
      <c r="G3" s="105">
        <v>37688.496527777781</v>
      </c>
      <c r="J3" s="97" t="s">
        <v>428</v>
      </c>
      <c r="N3" s="59">
        <v>37684</v>
      </c>
      <c r="O3" t="s">
        <v>518</v>
      </c>
      <c r="P3">
        <v>0.8</v>
      </c>
      <c r="Q3">
        <v>975.42720000000008</v>
      </c>
      <c r="R3" s="159">
        <v>1684.2132000000001</v>
      </c>
      <c r="S3" s="91">
        <v>37684.68472222222</v>
      </c>
      <c r="T3" s="91">
        <v>37687.779166666667</v>
      </c>
      <c r="V3" s="91" t="s">
        <v>428</v>
      </c>
      <c r="AB3" s="161">
        <f t="shared" ref="AB3:AB62" si="0">E3/(R3+E3)</f>
        <v>0.89491442200090654</v>
      </c>
    </row>
    <row r="4" spans="1:28" x14ac:dyDescent="0.2">
      <c r="A4" s="150">
        <v>37685</v>
      </c>
      <c r="B4" s="97" t="s">
        <v>518</v>
      </c>
      <c r="C4" s="97">
        <v>1</v>
      </c>
      <c r="D4" s="97">
        <v>4954.18</v>
      </c>
      <c r="N4" s="59">
        <v>37685</v>
      </c>
      <c r="O4" t="s">
        <v>518</v>
      </c>
      <c r="P4">
        <v>1</v>
      </c>
      <c r="Q4">
        <v>399.61400000000003</v>
      </c>
    </row>
    <row r="5" spans="1:28" x14ac:dyDescent="0.2">
      <c r="A5" s="150">
        <v>37686</v>
      </c>
      <c r="B5" s="97" t="s">
        <v>518</v>
      </c>
      <c r="C5" s="97">
        <v>1</v>
      </c>
      <c r="D5" s="97">
        <v>3312.31</v>
      </c>
      <c r="N5" s="59">
        <v>37686</v>
      </c>
      <c r="O5" t="s">
        <v>518</v>
      </c>
      <c r="P5">
        <v>1</v>
      </c>
      <c r="Q5">
        <v>309.17200000000003</v>
      </c>
    </row>
    <row r="6" spans="1:28" x14ac:dyDescent="0.2">
      <c r="A6" s="150">
        <v>37687</v>
      </c>
      <c r="B6" s="97" t="s">
        <v>518</v>
      </c>
      <c r="C6" s="97">
        <v>1</v>
      </c>
      <c r="D6" s="97">
        <v>2353.6799999999998</v>
      </c>
      <c r="N6" s="59"/>
    </row>
    <row r="7" spans="1:28" x14ac:dyDescent="0.2">
      <c r="A7" s="150">
        <v>37688</v>
      </c>
      <c r="B7" s="97" t="s">
        <v>518</v>
      </c>
      <c r="C7" s="97">
        <v>0.1</v>
      </c>
      <c r="D7" s="97">
        <v>427.81000000000006</v>
      </c>
      <c r="N7" s="59"/>
    </row>
    <row r="8" spans="1:28" x14ac:dyDescent="0.2">
      <c r="A8" s="150">
        <v>37694</v>
      </c>
      <c r="B8" s="97" t="s">
        <v>520</v>
      </c>
      <c r="C8" s="97">
        <v>1</v>
      </c>
      <c r="D8" s="97">
        <v>420.64</v>
      </c>
      <c r="E8" s="160">
        <v>628.76</v>
      </c>
      <c r="F8" s="105">
        <v>37694.569444444445</v>
      </c>
      <c r="G8" s="105">
        <v>37696.798611111109</v>
      </c>
      <c r="J8" s="97" t="s">
        <v>496</v>
      </c>
      <c r="N8" s="59">
        <v>37694</v>
      </c>
      <c r="O8" t="s">
        <v>520</v>
      </c>
      <c r="P8">
        <v>1</v>
      </c>
      <c r="Q8">
        <v>26.4</v>
      </c>
      <c r="R8" s="159">
        <v>26.4</v>
      </c>
      <c r="S8" s="91">
        <v>37694.555555555555</v>
      </c>
      <c r="T8" s="91">
        <v>37696.504861111112</v>
      </c>
      <c r="V8" s="91" t="s">
        <v>496</v>
      </c>
      <c r="AB8" s="161">
        <f t="shared" si="0"/>
        <v>0.95970449966420424</v>
      </c>
    </row>
    <row r="9" spans="1:28" x14ac:dyDescent="0.2">
      <c r="A9" s="150">
        <v>37695</v>
      </c>
      <c r="B9" s="97" t="s">
        <v>520</v>
      </c>
      <c r="C9" s="97">
        <v>1</v>
      </c>
      <c r="D9" s="97">
        <v>205.48000000000002</v>
      </c>
      <c r="N9" s="59"/>
    </row>
    <row r="10" spans="1:28" x14ac:dyDescent="0.2">
      <c r="A10" s="150">
        <v>37696</v>
      </c>
      <c r="B10" s="97" t="s">
        <v>520</v>
      </c>
      <c r="C10" s="97">
        <v>1</v>
      </c>
      <c r="D10" s="97">
        <v>2.64</v>
      </c>
      <c r="N10" s="59"/>
    </row>
    <row r="11" spans="1:28" x14ac:dyDescent="0.2">
      <c r="A11" s="150">
        <v>37715</v>
      </c>
      <c r="B11" s="97" t="s">
        <v>521</v>
      </c>
      <c r="C11" s="97">
        <v>1</v>
      </c>
      <c r="D11" s="97">
        <v>5002.26</v>
      </c>
      <c r="E11" s="160">
        <v>5127.2975000000006</v>
      </c>
      <c r="F11" s="105">
        <v>37715.690972222219</v>
      </c>
      <c r="G11" s="105">
        <v>37716.079861111109</v>
      </c>
      <c r="J11" s="97" t="s">
        <v>519</v>
      </c>
      <c r="N11" s="59">
        <v>37715</v>
      </c>
      <c r="O11" t="s">
        <v>521</v>
      </c>
      <c r="P11">
        <v>1</v>
      </c>
      <c r="Q11">
        <v>539</v>
      </c>
      <c r="R11" s="159">
        <v>715.88</v>
      </c>
      <c r="S11" s="91">
        <v>37715.694444444445</v>
      </c>
      <c r="T11" s="91">
        <v>37716.064583333333</v>
      </c>
      <c r="V11" s="91" t="s">
        <v>519</v>
      </c>
      <c r="AB11" s="161">
        <f t="shared" si="0"/>
        <v>0.87748446799707869</v>
      </c>
    </row>
    <row r="12" spans="1:28" x14ac:dyDescent="0.2">
      <c r="A12" s="150">
        <v>37716</v>
      </c>
      <c r="B12" s="97" t="s">
        <v>521</v>
      </c>
      <c r="C12" s="97">
        <v>0.05</v>
      </c>
      <c r="D12" s="97">
        <v>125.03750000000001</v>
      </c>
      <c r="N12" s="59">
        <v>37716</v>
      </c>
      <c r="O12" t="s">
        <v>521</v>
      </c>
      <c r="P12">
        <v>0.2</v>
      </c>
      <c r="Q12">
        <v>176.88</v>
      </c>
    </row>
    <row r="13" spans="1:28" x14ac:dyDescent="0.2">
      <c r="A13" s="150">
        <v>37990</v>
      </c>
      <c r="B13" s="97" t="s">
        <v>522</v>
      </c>
      <c r="C13" s="97">
        <v>0.8</v>
      </c>
      <c r="D13" s="97">
        <v>4390.7119999999995</v>
      </c>
      <c r="E13" s="160">
        <v>5465.4079999999994</v>
      </c>
      <c r="F13" s="105">
        <v>37990.677083333336</v>
      </c>
      <c r="G13" s="105">
        <v>37991.177083333336</v>
      </c>
      <c r="H13" s="105">
        <v>37990.59375</v>
      </c>
      <c r="I13" s="105">
        <v>37991.125</v>
      </c>
      <c r="J13" s="97" t="s">
        <v>428</v>
      </c>
      <c r="N13" s="59">
        <v>37991</v>
      </c>
      <c r="O13" t="s">
        <v>522</v>
      </c>
      <c r="P13">
        <v>0</v>
      </c>
      <c r="Q13">
        <v>0</v>
      </c>
      <c r="R13" s="159">
        <v>0</v>
      </c>
      <c r="S13" s="91">
        <v>37990.70208333333</v>
      </c>
      <c r="T13" s="91">
        <v>37990.964583333334</v>
      </c>
      <c r="U13" s="91">
        <v>37990.59375</v>
      </c>
      <c r="V13" s="91">
        <v>37991.125</v>
      </c>
      <c r="W13" t="s">
        <v>428</v>
      </c>
      <c r="AB13" s="161">
        <f t="shared" si="0"/>
        <v>1</v>
      </c>
    </row>
    <row r="14" spans="1:28" x14ac:dyDescent="0.2">
      <c r="A14" s="150">
        <v>37991</v>
      </c>
      <c r="B14" s="97" t="s">
        <v>522</v>
      </c>
      <c r="C14" s="97">
        <v>0.3</v>
      </c>
      <c r="D14" s="97">
        <v>1074.6959999999997</v>
      </c>
      <c r="N14" s="59"/>
    </row>
    <row r="15" spans="1:28" x14ac:dyDescent="0.2">
      <c r="A15" s="150">
        <v>38003</v>
      </c>
      <c r="B15" s="97" t="s">
        <v>523</v>
      </c>
      <c r="C15" s="97">
        <v>1</v>
      </c>
      <c r="D15" s="97">
        <v>6981.2599999999993</v>
      </c>
      <c r="E15" s="160">
        <v>7017.8679999999995</v>
      </c>
      <c r="F15" s="105">
        <v>38003.236111111109</v>
      </c>
      <c r="G15" s="105">
        <v>38004.208333333336</v>
      </c>
      <c r="H15" s="105">
        <v>38003.010416666664</v>
      </c>
      <c r="I15" s="105">
        <v>38003.458333333336</v>
      </c>
      <c r="J15" s="97" t="s">
        <v>445</v>
      </c>
      <c r="N15" s="152">
        <v>38003</v>
      </c>
      <c r="O15" t="s">
        <v>523</v>
      </c>
      <c r="P15">
        <v>1</v>
      </c>
      <c r="Q15">
        <v>911.30000000000007</v>
      </c>
      <c r="R15" s="159">
        <v>911.30000000000007</v>
      </c>
      <c r="S15" s="91">
        <v>38003.373611111114</v>
      </c>
      <c r="T15" s="91">
        <v>38003.834722222222</v>
      </c>
      <c r="U15" s="91">
        <v>38003.010416666664</v>
      </c>
      <c r="V15" s="91">
        <v>38003.458333333336</v>
      </c>
      <c r="W15" t="s">
        <v>445</v>
      </c>
      <c r="AB15" s="161">
        <f t="shared" si="0"/>
        <v>0.88506990897405624</v>
      </c>
    </row>
    <row r="16" spans="1:28" x14ac:dyDescent="0.2">
      <c r="A16" s="150">
        <v>38004</v>
      </c>
      <c r="B16" s="97" t="s">
        <v>523</v>
      </c>
      <c r="C16" s="97">
        <v>0.2</v>
      </c>
      <c r="D16" s="97">
        <v>36.607999999999997</v>
      </c>
      <c r="N16" s="152"/>
    </row>
    <row r="17" spans="1:28" x14ac:dyDescent="0.2">
      <c r="A17" s="150">
        <v>38036</v>
      </c>
      <c r="B17" s="97" t="s">
        <v>524</v>
      </c>
      <c r="C17" s="97">
        <v>0</v>
      </c>
      <c r="D17" s="97">
        <v>0</v>
      </c>
      <c r="E17" s="160">
        <v>3994.6255999999998</v>
      </c>
      <c r="F17" s="105">
        <v>38036.753472222219</v>
      </c>
      <c r="G17" s="105">
        <v>38039.340277777781</v>
      </c>
      <c r="J17" s="97" t="s">
        <v>525</v>
      </c>
      <c r="N17" s="152">
        <v>38037</v>
      </c>
      <c r="O17" t="s">
        <v>524</v>
      </c>
      <c r="P17">
        <v>1</v>
      </c>
      <c r="Q17">
        <v>427.2</v>
      </c>
      <c r="R17" s="159">
        <v>440.13599999999997</v>
      </c>
      <c r="S17" s="91">
        <v>38037.594444444447</v>
      </c>
      <c r="T17" s="91">
        <v>38039.195138888892</v>
      </c>
      <c r="W17" t="s">
        <v>525</v>
      </c>
      <c r="AB17" s="161">
        <f t="shared" si="0"/>
        <v>0.90075317690132428</v>
      </c>
    </row>
    <row r="18" spans="1:28" x14ac:dyDescent="0.2">
      <c r="A18" s="150">
        <v>38037</v>
      </c>
      <c r="B18" s="97" t="s">
        <v>524</v>
      </c>
      <c r="C18" s="97">
        <v>1</v>
      </c>
      <c r="D18" s="97">
        <v>1532.6799999999998</v>
      </c>
      <c r="N18" s="152">
        <v>38039</v>
      </c>
      <c r="O18" t="s">
        <v>524</v>
      </c>
      <c r="P18">
        <v>0.1</v>
      </c>
      <c r="Q18">
        <v>12.936000000000002</v>
      </c>
    </row>
    <row r="19" spans="1:28" x14ac:dyDescent="0.2">
      <c r="A19" s="150">
        <v>38038</v>
      </c>
      <c r="B19" s="97" t="s">
        <v>524</v>
      </c>
      <c r="C19" s="97">
        <v>1</v>
      </c>
      <c r="D19" s="97">
        <v>1958.4399999999998</v>
      </c>
      <c r="N19" s="152"/>
    </row>
    <row r="20" spans="1:28" x14ac:dyDescent="0.2">
      <c r="A20" s="150">
        <v>38039</v>
      </c>
      <c r="B20" s="97" t="s">
        <v>524</v>
      </c>
      <c r="C20" s="97">
        <v>0.8</v>
      </c>
      <c r="D20" s="97">
        <v>503.50559999999996</v>
      </c>
      <c r="N20" s="152"/>
    </row>
    <row r="21" spans="1:28" x14ac:dyDescent="0.2">
      <c r="A21" s="150">
        <v>38353</v>
      </c>
      <c r="B21" s="97" t="s">
        <v>494</v>
      </c>
      <c r="C21" s="97">
        <v>0.5</v>
      </c>
      <c r="D21" s="97">
        <v>683.5</v>
      </c>
      <c r="E21" s="160">
        <v>683.5</v>
      </c>
      <c r="F21" s="105">
        <v>38353.704861111109</v>
      </c>
      <c r="G21" s="105">
        <v>38354.003472222219</v>
      </c>
      <c r="H21" s="105">
        <v>38353.583333333336</v>
      </c>
      <c r="I21" s="105">
        <v>38354.041666666664</v>
      </c>
      <c r="J21" s="97" t="s">
        <v>492</v>
      </c>
      <c r="N21" s="59">
        <v>38351</v>
      </c>
      <c r="O21" t="s">
        <v>494</v>
      </c>
      <c r="P21">
        <v>0</v>
      </c>
      <c r="Q21">
        <v>0</v>
      </c>
      <c r="R21" s="159">
        <v>0</v>
      </c>
      <c r="S21" s="91">
        <v>38353.706944444442</v>
      </c>
      <c r="T21" s="91">
        <v>38354.01458333333</v>
      </c>
      <c r="U21" s="91">
        <v>38353.583333333336</v>
      </c>
      <c r="V21" s="91">
        <v>38354.041666666664</v>
      </c>
      <c r="W21" t="s">
        <v>492</v>
      </c>
      <c r="AB21" s="161">
        <f t="shared" si="0"/>
        <v>1</v>
      </c>
    </row>
    <row r="22" spans="1:28" x14ac:dyDescent="0.2">
      <c r="A22" s="150">
        <v>38355</v>
      </c>
      <c r="B22" s="97" t="s">
        <v>490</v>
      </c>
      <c r="C22" s="97">
        <v>0.5</v>
      </c>
      <c r="D22" s="97">
        <v>3208.0590000000002</v>
      </c>
      <c r="E22" s="160">
        <v>3208.0590000000002</v>
      </c>
      <c r="F22" s="105">
        <v>38355.5625</v>
      </c>
      <c r="G22" s="105">
        <v>38356.003472222219</v>
      </c>
      <c r="H22" s="105">
        <v>38355.416666666664</v>
      </c>
      <c r="I22" s="105">
        <v>38355.6875</v>
      </c>
      <c r="J22" s="97" t="s">
        <v>493</v>
      </c>
      <c r="N22" s="59">
        <v>38355</v>
      </c>
      <c r="O22" t="s">
        <v>490</v>
      </c>
      <c r="P22">
        <v>0.95</v>
      </c>
      <c r="Q22">
        <v>1966.3612999999998</v>
      </c>
      <c r="R22" s="159">
        <v>1966.3612999999998</v>
      </c>
      <c r="S22" s="91">
        <v>38355.550000000003</v>
      </c>
      <c r="T22" s="91">
        <v>38355.790277777778</v>
      </c>
      <c r="U22" s="91">
        <v>38355.416666666664</v>
      </c>
      <c r="V22" s="91">
        <v>38355.6875</v>
      </c>
      <c r="W22" t="s">
        <v>493</v>
      </c>
      <c r="AB22" s="161">
        <f t="shared" si="0"/>
        <v>0.61998423282314352</v>
      </c>
    </row>
    <row r="23" spans="1:28" x14ac:dyDescent="0.2">
      <c r="A23" s="150">
        <v>38356</v>
      </c>
      <c r="B23" s="97" t="s">
        <v>491</v>
      </c>
      <c r="C23" s="97">
        <v>0.1</v>
      </c>
      <c r="D23" s="97">
        <v>162.00480000000002</v>
      </c>
      <c r="E23" s="160">
        <v>12167.856799999998</v>
      </c>
      <c r="F23" s="105">
        <v>38356.947916666664</v>
      </c>
      <c r="G23" s="105">
        <v>38358.423611111109</v>
      </c>
      <c r="H23" s="105">
        <v>38356.8125</v>
      </c>
      <c r="I23" s="105">
        <v>38358.583333333336</v>
      </c>
      <c r="J23" s="97" t="s">
        <v>428</v>
      </c>
      <c r="K23" s="97">
        <v>1</v>
      </c>
      <c r="N23" s="59"/>
      <c r="AB23" s="161">
        <f t="shared" si="0"/>
        <v>1</v>
      </c>
    </row>
    <row r="24" spans="1:28" x14ac:dyDescent="0.2">
      <c r="A24" s="150">
        <v>38357</v>
      </c>
      <c r="B24" s="97" t="s">
        <v>491</v>
      </c>
      <c r="C24" s="97">
        <v>1</v>
      </c>
      <c r="D24" s="97">
        <v>7329.7</v>
      </c>
      <c r="N24" s="59"/>
    </row>
    <row r="25" spans="1:28" x14ac:dyDescent="0.2">
      <c r="A25" s="150">
        <v>38358</v>
      </c>
      <c r="B25" s="97" t="s">
        <v>491</v>
      </c>
      <c r="C25" s="97">
        <v>0.5</v>
      </c>
      <c r="D25" s="97">
        <v>4676.1519999999991</v>
      </c>
      <c r="N25" s="59"/>
    </row>
    <row r="26" spans="1:28" x14ac:dyDescent="0.2">
      <c r="A26" s="150">
        <v>38363</v>
      </c>
      <c r="B26" s="97" t="s">
        <v>489</v>
      </c>
      <c r="C26" s="97">
        <v>0</v>
      </c>
      <c r="D26" s="97">
        <v>0</v>
      </c>
      <c r="E26" s="160">
        <v>1812.9407999999999</v>
      </c>
      <c r="F26" s="105">
        <v>38363.940972222219</v>
      </c>
      <c r="G26" s="105">
        <v>38365.333333333336</v>
      </c>
      <c r="J26" s="97" t="s">
        <v>447</v>
      </c>
      <c r="N26" s="59">
        <v>38365</v>
      </c>
      <c r="O26" t="s">
        <v>489</v>
      </c>
      <c r="P26">
        <v>0</v>
      </c>
      <c r="Q26">
        <v>0</v>
      </c>
      <c r="R26" s="159">
        <v>0</v>
      </c>
      <c r="S26" s="91">
        <v>38363.564583333333</v>
      </c>
      <c r="T26" s="91">
        <v>38365.350694444445</v>
      </c>
      <c r="W26" t="s">
        <v>447</v>
      </c>
      <c r="AB26" s="161">
        <f t="shared" si="0"/>
        <v>1</v>
      </c>
    </row>
    <row r="27" spans="1:28" x14ac:dyDescent="0.2">
      <c r="A27" s="150">
        <v>38364</v>
      </c>
      <c r="B27" s="97" t="s">
        <v>489</v>
      </c>
      <c r="C27" s="97">
        <v>1</v>
      </c>
      <c r="D27" s="97">
        <v>1686.5139999999999</v>
      </c>
      <c r="N27" s="59"/>
    </row>
    <row r="28" spans="1:28" x14ac:dyDescent="0.2">
      <c r="A28" s="150">
        <v>38365</v>
      </c>
      <c r="B28" s="97" t="s">
        <v>489</v>
      </c>
      <c r="C28" s="97">
        <v>0.2</v>
      </c>
      <c r="D28" s="97">
        <v>126.42680000000001</v>
      </c>
      <c r="N28" s="59"/>
    </row>
    <row r="29" spans="1:28" x14ac:dyDescent="0.2">
      <c r="A29" s="150">
        <v>38402</v>
      </c>
      <c r="B29" s="97" t="s">
        <v>488</v>
      </c>
      <c r="C29" s="97">
        <v>0</v>
      </c>
      <c r="D29" s="97">
        <v>0</v>
      </c>
      <c r="E29" s="160">
        <v>14303.83</v>
      </c>
      <c r="F29" s="105">
        <v>38402.982638888891</v>
      </c>
      <c r="G29" s="105">
        <v>38404.006944444445</v>
      </c>
      <c r="H29" s="105">
        <v>38402.9375</v>
      </c>
      <c r="I29" s="105">
        <v>38403.708333333336</v>
      </c>
      <c r="J29" s="97" t="s">
        <v>428</v>
      </c>
      <c r="K29" s="97">
        <v>1</v>
      </c>
      <c r="N29" s="59">
        <v>38403</v>
      </c>
      <c r="O29" t="s">
        <v>488</v>
      </c>
      <c r="P29">
        <v>1</v>
      </c>
      <c r="Q29">
        <v>572.25</v>
      </c>
      <c r="R29" s="159">
        <v>572.25</v>
      </c>
      <c r="S29" s="91">
        <v>38403.433333333334</v>
      </c>
      <c r="T29" s="91">
        <v>38404.020138888889</v>
      </c>
      <c r="U29" s="91">
        <v>38402.9375</v>
      </c>
      <c r="V29" s="91">
        <v>38403.708333333336</v>
      </c>
      <c r="W29" t="s">
        <v>428</v>
      </c>
      <c r="X29">
        <v>1</v>
      </c>
      <c r="AB29" s="161">
        <f t="shared" si="0"/>
        <v>0.96153220472059842</v>
      </c>
    </row>
    <row r="30" spans="1:28" x14ac:dyDescent="0.2">
      <c r="A30" s="150">
        <v>38403</v>
      </c>
      <c r="B30" s="97" t="s">
        <v>488</v>
      </c>
      <c r="C30" s="97">
        <v>1</v>
      </c>
      <c r="D30" s="97">
        <v>14303.83</v>
      </c>
      <c r="N30" s="59">
        <v>38404</v>
      </c>
      <c r="O30" t="s">
        <v>488</v>
      </c>
      <c r="P30">
        <v>0</v>
      </c>
      <c r="Q30">
        <v>0</v>
      </c>
      <c r="R30" s="159">
        <v>0</v>
      </c>
    </row>
    <row r="31" spans="1:28" x14ac:dyDescent="0.2">
      <c r="A31" s="150">
        <v>38404</v>
      </c>
      <c r="B31" s="97" t="s">
        <v>488</v>
      </c>
      <c r="C31" s="97">
        <v>0</v>
      </c>
      <c r="D31" s="97">
        <v>0</v>
      </c>
      <c r="N31" s="59"/>
    </row>
    <row r="32" spans="1:28" x14ac:dyDescent="0.2">
      <c r="A32" s="150">
        <v>38428</v>
      </c>
      <c r="B32" s="97" t="s">
        <v>487</v>
      </c>
      <c r="C32" s="97">
        <v>0.6</v>
      </c>
      <c r="D32" s="97">
        <v>1845.2759999999998</v>
      </c>
      <c r="E32" s="160">
        <v>4020.1079999999997</v>
      </c>
      <c r="F32" s="105">
        <v>38428.680555555555</v>
      </c>
      <c r="G32" s="105">
        <v>38429.447916666664</v>
      </c>
      <c r="H32" s="105">
        <v>38428.479166666664</v>
      </c>
      <c r="I32" s="105">
        <v>38429.083333333336</v>
      </c>
      <c r="J32" s="97" t="s">
        <v>428</v>
      </c>
      <c r="N32" s="59">
        <v>38428</v>
      </c>
      <c r="O32" t="s">
        <v>487</v>
      </c>
      <c r="P32">
        <v>1</v>
      </c>
      <c r="Q32">
        <v>1568.444</v>
      </c>
      <c r="R32" s="159">
        <v>1568.444</v>
      </c>
      <c r="S32" s="91">
        <v>38428.825694444444</v>
      </c>
      <c r="T32" s="91">
        <v>38429.541666666664</v>
      </c>
      <c r="V32" s="91" t="s">
        <v>428</v>
      </c>
      <c r="AB32" s="161">
        <f t="shared" si="0"/>
        <v>0.71934697932487701</v>
      </c>
    </row>
    <row r="33" spans="1:28" x14ac:dyDescent="0.2">
      <c r="A33" s="150">
        <v>38429</v>
      </c>
      <c r="B33" s="97" t="s">
        <v>487</v>
      </c>
      <c r="C33" s="97">
        <v>0.9</v>
      </c>
      <c r="D33" s="97">
        <v>2174.8319999999999</v>
      </c>
      <c r="F33" s="105">
        <v>38429.496527777781</v>
      </c>
      <c r="G33" s="105">
        <v>38430.84375</v>
      </c>
      <c r="N33" s="59"/>
    </row>
    <row r="34" spans="1:28" x14ac:dyDescent="0.2">
      <c r="A34" s="150">
        <v>38430</v>
      </c>
      <c r="B34" s="97" t="s">
        <v>495</v>
      </c>
      <c r="C34" s="97">
        <v>0.8</v>
      </c>
      <c r="D34" s="97">
        <v>172.61599999999999</v>
      </c>
      <c r="E34" s="160">
        <v>172.61599999999999</v>
      </c>
      <c r="J34" s="97" t="s">
        <v>496</v>
      </c>
      <c r="N34" s="59">
        <v>38429</v>
      </c>
      <c r="O34" t="s">
        <v>495</v>
      </c>
      <c r="P34">
        <v>0</v>
      </c>
      <c r="Q34">
        <v>0</v>
      </c>
      <c r="R34" s="159">
        <v>0</v>
      </c>
      <c r="S34" s="91">
        <v>38429.686805555553</v>
      </c>
      <c r="T34" s="91">
        <v>38430.84375</v>
      </c>
      <c r="V34" s="91" t="s">
        <v>496</v>
      </c>
      <c r="AB34" s="161">
        <f t="shared" si="0"/>
        <v>1</v>
      </c>
    </row>
    <row r="35" spans="1:28" x14ac:dyDescent="0.2">
      <c r="A35" s="150">
        <v>38737</v>
      </c>
      <c r="B35" s="97" t="s">
        <v>500</v>
      </c>
      <c r="C35" s="97">
        <v>0.9</v>
      </c>
      <c r="D35" s="97">
        <v>5264.6759999999995</v>
      </c>
      <c r="E35" s="160">
        <v>6779.5529999999999</v>
      </c>
      <c r="F35" s="105">
        <v>38737.684027777781</v>
      </c>
      <c r="G35" s="105">
        <v>38738.236111111109</v>
      </c>
      <c r="H35" s="105">
        <v>38737.625</v>
      </c>
      <c r="I35" s="105">
        <v>38738.0625</v>
      </c>
      <c r="J35" s="97" t="s">
        <v>428</v>
      </c>
      <c r="K35" s="97">
        <v>5</v>
      </c>
      <c r="N35" s="59">
        <v>38738</v>
      </c>
      <c r="O35" t="s">
        <v>500</v>
      </c>
      <c r="P35">
        <v>0.1</v>
      </c>
      <c r="Q35">
        <v>91.168000000000006</v>
      </c>
      <c r="R35" s="159">
        <v>91.168000000000006</v>
      </c>
      <c r="S35" s="91">
        <v>38738.056250000001</v>
      </c>
      <c r="T35" s="91">
        <v>38738.161111111112</v>
      </c>
      <c r="U35" s="91">
        <v>38737.625</v>
      </c>
      <c r="V35" s="91">
        <v>38738.0625</v>
      </c>
      <c r="W35" t="s">
        <v>428</v>
      </c>
      <c r="X35">
        <v>5</v>
      </c>
      <c r="AB35" s="161">
        <f t="shared" si="0"/>
        <v>0.98673094133788875</v>
      </c>
    </row>
    <row r="36" spans="1:28" x14ac:dyDescent="0.2">
      <c r="A36" s="150">
        <v>38738</v>
      </c>
      <c r="B36" s="97" t="s">
        <v>500</v>
      </c>
      <c r="C36" s="97">
        <v>0.3</v>
      </c>
      <c r="D36" s="97">
        <v>1514.877</v>
      </c>
      <c r="N36" s="59"/>
    </row>
    <row r="37" spans="1:28" x14ac:dyDescent="0.2">
      <c r="A37" s="150">
        <v>38759</v>
      </c>
      <c r="B37" s="97" t="s">
        <v>501</v>
      </c>
      <c r="C37" s="97">
        <v>0.9</v>
      </c>
      <c r="D37" s="97">
        <v>1823.6970000000001</v>
      </c>
      <c r="E37" s="160">
        <v>1823.6970000000001</v>
      </c>
      <c r="F37" s="105">
        <v>38759.711805555555</v>
      </c>
      <c r="G37" s="105">
        <v>38759.958333333336</v>
      </c>
      <c r="H37" s="105" t="s">
        <v>429</v>
      </c>
      <c r="I37" s="105">
        <v>38759.895833333336</v>
      </c>
      <c r="J37" s="97" t="s">
        <v>428</v>
      </c>
      <c r="K37" s="97">
        <v>7</v>
      </c>
      <c r="N37" s="59"/>
      <c r="AB37" s="161">
        <f t="shared" si="0"/>
        <v>1</v>
      </c>
    </row>
    <row r="38" spans="1:28" x14ac:dyDescent="0.2">
      <c r="A38" s="150"/>
      <c r="N38" s="59">
        <v>53</v>
      </c>
      <c r="O38" t="s">
        <v>510</v>
      </c>
      <c r="P38">
        <v>0.8</v>
      </c>
      <c r="Q38">
        <v>2444.6272000000004</v>
      </c>
      <c r="R38" s="159">
        <v>2444.6272000000004</v>
      </c>
      <c r="S38" s="91">
        <v>38764.228472222225</v>
      </c>
      <c r="T38" s="91">
        <v>38764.740277777775</v>
      </c>
      <c r="U38" s="91">
        <v>38764.291666666664</v>
      </c>
      <c r="V38" s="91">
        <v>38764.770833333336</v>
      </c>
      <c r="W38" t="s">
        <v>432</v>
      </c>
      <c r="X38">
        <v>2</v>
      </c>
      <c r="AB38" s="161">
        <f t="shared" si="0"/>
        <v>0</v>
      </c>
    </row>
    <row r="39" spans="1:28" x14ac:dyDescent="0.2">
      <c r="A39" s="150">
        <v>38781</v>
      </c>
      <c r="B39" s="97" t="s">
        <v>502</v>
      </c>
      <c r="C39" s="97">
        <v>0.75</v>
      </c>
      <c r="D39" s="97">
        <v>4990.3799999999992</v>
      </c>
      <c r="E39" s="160">
        <v>8147.9624999999987</v>
      </c>
      <c r="F39" s="105">
        <v>38781.663194444445</v>
      </c>
      <c r="G39" s="105">
        <v>38782.545138888891</v>
      </c>
      <c r="H39" s="105">
        <v>38781.583333333336</v>
      </c>
      <c r="I39" s="105">
        <v>38782.052083333336</v>
      </c>
      <c r="J39" s="97" t="s">
        <v>428</v>
      </c>
      <c r="K39" s="97">
        <v>4</v>
      </c>
      <c r="N39" s="59">
        <v>38782</v>
      </c>
      <c r="O39" t="s">
        <v>502</v>
      </c>
      <c r="P39">
        <v>1</v>
      </c>
      <c r="Q39">
        <v>1838.04</v>
      </c>
      <c r="R39" s="159">
        <v>1838.04</v>
      </c>
      <c r="S39" s="91">
        <v>38782.041666666664</v>
      </c>
      <c r="T39" s="91">
        <v>38782.59375</v>
      </c>
      <c r="U39" s="91">
        <v>38782.25</v>
      </c>
      <c r="V39" s="91">
        <v>38782.5</v>
      </c>
      <c r="W39" t="s">
        <v>428</v>
      </c>
      <c r="X39">
        <v>1.5</v>
      </c>
      <c r="AB39" s="161">
        <f t="shared" si="0"/>
        <v>0.81593835971901663</v>
      </c>
    </row>
    <row r="40" spans="1:28" x14ac:dyDescent="0.2">
      <c r="A40" s="150">
        <v>38782</v>
      </c>
      <c r="B40" s="97" t="s">
        <v>502</v>
      </c>
      <c r="C40" s="97">
        <v>0.75</v>
      </c>
      <c r="D40" s="97">
        <v>3157.5824999999995</v>
      </c>
      <c r="N40" s="59"/>
    </row>
    <row r="41" spans="1:28" x14ac:dyDescent="0.2">
      <c r="A41" s="150">
        <v>38783</v>
      </c>
      <c r="B41" s="97" t="s">
        <v>503</v>
      </c>
      <c r="C41" s="97">
        <v>0</v>
      </c>
      <c r="D41" s="97">
        <v>0</v>
      </c>
      <c r="E41" s="160">
        <v>418.22</v>
      </c>
      <c r="F41" s="105">
        <v>38783.559027777781</v>
      </c>
      <c r="G41" s="105">
        <v>38785.392361111109</v>
      </c>
      <c r="J41" s="97" t="s">
        <v>430</v>
      </c>
      <c r="K41" s="97">
        <v>0.79</v>
      </c>
      <c r="N41" s="59">
        <v>38783</v>
      </c>
      <c r="O41" t="s">
        <v>503</v>
      </c>
      <c r="P41">
        <v>0.5</v>
      </c>
      <c r="Q41">
        <v>52.72</v>
      </c>
      <c r="R41" s="159">
        <v>90.56</v>
      </c>
      <c r="S41" s="91">
        <v>38783.561111111114</v>
      </c>
      <c r="T41" s="91">
        <v>38785.097916666666</v>
      </c>
      <c r="W41" t="s">
        <v>431</v>
      </c>
      <c r="AB41" s="161">
        <f t="shared" si="0"/>
        <v>0.82200558198042373</v>
      </c>
    </row>
    <row r="42" spans="1:28" x14ac:dyDescent="0.2">
      <c r="A42" s="150">
        <v>38784</v>
      </c>
      <c r="B42" s="97" t="s">
        <v>503</v>
      </c>
      <c r="C42" s="97">
        <v>1</v>
      </c>
      <c r="D42" s="97">
        <v>358.6</v>
      </c>
      <c r="N42" s="59">
        <v>38784</v>
      </c>
      <c r="O42" t="s">
        <v>503</v>
      </c>
      <c r="P42">
        <v>1</v>
      </c>
      <c r="Q42">
        <v>20.239999999999998</v>
      </c>
    </row>
    <row r="43" spans="1:28" x14ac:dyDescent="0.2">
      <c r="A43" s="150">
        <v>38785</v>
      </c>
      <c r="B43" s="97" t="s">
        <v>503</v>
      </c>
      <c r="C43" s="97">
        <v>0.5</v>
      </c>
      <c r="D43" s="97">
        <v>59.62</v>
      </c>
      <c r="N43" s="59">
        <v>38786</v>
      </c>
      <c r="O43" t="s">
        <v>503</v>
      </c>
      <c r="P43">
        <v>1</v>
      </c>
      <c r="Q43">
        <v>17.600000000000001</v>
      </c>
    </row>
    <row r="44" spans="1:28" x14ac:dyDescent="0.2">
      <c r="A44" s="150">
        <v>39052</v>
      </c>
      <c r="B44" s="97" t="s">
        <v>504</v>
      </c>
      <c r="C44" s="97">
        <v>0.95</v>
      </c>
      <c r="D44" s="97">
        <v>8178.4834999999985</v>
      </c>
      <c r="E44" s="160">
        <v>8178.4834999999985</v>
      </c>
      <c r="F44" s="105">
        <v>39052.145833333336</v>
      </c>
      <c r="G44" s="105">
        <v>39052.902777777781</v>
      </c>
      <c r="H44" s="105">
        <v>39052.104166666664</v>
      </c>
      <c r="I44" s="105">
        <v>39052.583333333336</v>
      </c>
      <c r="J44" s="97" t="s">
        <v>428</v>
      </c>
      <c r="K44" s="97">
        <v>10</v>
      </c>
      <c r="N44" s="59">
        <v>39052</v>
      </c>
      <c r="O44" t="s">
        <v>504</v>
      </c>
      <c r="P44">
        <v>1</v>
      </c>
      <c r="Q44">
        <v>925.1</v>
      </c>
      <c r="R44" s="159">
        <v>925.1</v>
      </c>
      <c r="S44" s="91">
        <v>39052.147916666669</v>
      </c>
      <c r="T44" s="91">
        <v>39052.924305555556</v>
      </c>
      <c r="U44" s="91">
        <v>39052.104166666664</v>
      </c>
      <c r="V44" s="91">
        <v>39052.583333333336</v>
      </c>
      <c r="W44" t="s">
        <v>428</v>
      </c>
      <c r="X44">
        <v>10</v>
      </c>
      <c r="AB44" s="161">
        <f t="shared" si="0"/>
        <v>0.89838067613703987</v>
      </c>
    </row>
    <row r="45" spans="1:28" x14ac:dyDescent="0.2">
      <c r="A45" s="150">
        <v>39096</v>
      </c>
      <c r="B45" s="97" t="s">
        <v>505</v>
      </c>
      <c r="C45" s="97">
        <v>0.25</v>
      </c>
      <c r="D45" s="97">
        <v>1640.9525000000001</v>
      </c>
      <c r="E45" s="160">
        <v>5772.8225000000002</v>
      </c>
      <c r="F45" s="105">
        <v>39096.881944444445</v>
      </c>
      <c r="G45" s="105">
        <v>39097.517361111109</v>
      </c>
      <c r="H45" s="105">
        <v>39096.791666666664</v>
      </c>
      <c r="I45" s="105">
        <v>39097.583333333336</v>
      </c>
      <c r="J45" s="97" t="s">
        <v>433</v>
      </c>
      <c r="K45" s="97">
        <v>3</v>
      </c>
      <c r="N45" s="59">
        <v>39096</v>
      </c>
      <c r="O45" t="s">
        <v>505</v>
      </c>
      <c r="P45">
        <v>0.3</v>
      </c>
      <c r="Q45">
        <v>39.6</v>
      </c>
      <c r="R45" s="159">
        <v>531.18999999999994</v>
      </c>
      <c r="S45" s="91">
        <v>39096.885416666664</v>
      </c>
      <c r="T45" s="91">
        <v>39097.425694444442</v>
      </c>
      <c r="U45" s="91">
        <v>39096.791666666664</v>
      </c>
      <c r="V45" s="91">
        <v>39097.583333333336</v>
      </c>
      <c r="W45" t="s">
        <v>433</v>
      </c>
      <c r="X45">
        <v>3</v>
      </c>
      <c r="AB45" s="161">
        <f t="shared" si="0"/>
        <v>0.91573779398438704</v>
      </c>
    </row>
    <row r="46" spans="1:28" x14ac:dyDescent="0.2">
      <c r="A46" s="150">
        <v>39097</v>
      </c>
      <c r="B46" s="97" t="s">
        <v>505</v>
      </c>
      <c r="C46" s="97">
        <v>0.5</v>
      </c>
      <c r="D46" s="97">
        <v>4131.87</v>
      </c>
      <c r="N46" s="59">
        <v>39097</v>
      </c>
      <c r="O46" t="s">
        <v>505</v>
      </c>
      <c r="P46">
        <v>0.5</v>
      </c>
      <c r="Q46">
        <v>491.59</v>
      </c>
    </row>
    <row r="47" spans="1:28" x14ac:dyDescent="0.2">
      <c r="A47" s="150">
        <v>39103</v>
      </c>
      <c r="B47" s="97" t="s">
        <v>506</v>
      </c>
      <c r="C47" s="97">
        <v>1</v>
      </c>
      <c r="D47" s="97">
        <v>9039.33</v>
      </c>
      <c r="E47" s="160">
        <v>9165.2800000000007</v>
      </c>
      <c r="F47" s="105">
        <v>39103.347222222219</v>
      </c>
      <c r="G47" s="105">
        <v>39104.274305555555</v>
      </c>
      <c r="H47" s="105">
        <v>39103.208333333336</v>
      </c>
      <c r="I47" s="105">
        <v>75607.833333333328</v>
      </c>
      <c r="J47" s="97" t="s">
        <v>434</v>
      </c>
      <c r="K47" s="97">
        <v>3</v>
      </c>
      <c r="N47" s="59">
        <v>39104</v>
      </c>
      <c r="O47" t="s">
        <v>506</v>
      </c>
      <c r="P47">
        <v>0.3</v>
      </c>
      <c r="Q47">
        <v>112.06799999999998</v>
      </c>
      <c r="R47" s="159">
        <v>112.06799999999998</v>
      </c>
      <c r="S47" s="91">
        <v>39103.751388888886</v>
      </c>
      <c r="T47" s="91">
        <v>39104.263194444444</v>
      </c>
      <c r="U47" s="91">
        <v>39103.208333333336</v>
      </c>
      <c r="V47" s="91">
        <v>75607.833333333328</v>
      </c>
      <c r="W47" t="s">
        <v>434</v>
      </c>
      <c r="X47">
        <v>3</v>
      </c>
      <c r="AB47" s="161">
        <f t="shared" si="0"/>
        <v>0.98792025479695278</v>
      </c>
    </row>
    <row r="48" spans="1:28" x14ac:dyDescent="0.2">
      <c r="A48" s="150">
        <v>39104</v>
      </c>
      <c r="B48" s="97" t="s">
        <v>506</v>
      </c>
      <c r="C48" s="97">
        <v>0.25</v>
      </c>
      <c r="D48" s="97">
        <v>125.94999999999999</v>
      </c>
      <c r="N48" s="59"/>
    </row>
    <row r="49" spans="1:28" x14ac:dyDescent="0.2">
      <c r="A49" s="150">
        <v>39136</v>
      </c>
      <c r="B49" s="97" t="s">
        <v>507</v>
      </c>
      <c r="C49" s="97">
        <v>0</v>
      </c>
      <c r="D49" s="97">
        <v>0</v>
      </c>
      <c r="E49" s="160">
        <v>11150.578000000001</v>
      </c>
      <c r="F49" s="105">
        <v>39136.986111111109</v>
      </c>
      <c r="G49" s="105">
        <v>39139.423611111109</v>
      </c>
      <c r="H49" s="105">
        <v>39136.9375</v>
      </c>
      <c r="I49" s="105">
        <v>39139.208333333336</v>
      </c>
      <c r="J49" s="97" t="s">
        <v>435</v>
      </c>
      <c r="N49" s="59">
        <v>39137</v>
      </c>
      <c r="O49" t="s">
        <v>507</v>
      </c>
      <c r="P49">
        <v>1</v>
      </c>
      <c r="Q49">
        <v>38.35</v>
      </c>
      <c r="R49" s="159">
        <v>38.35</v>
      </c>
      <c r="S49" s="91">
        <v>39136.991666666669</v>
      </c>
      <c r="T49" s="91">
        <v>39138.845833333333</v>
      </c>
      <c r="U49" s="91">
        <v>39136.9375</v>
      </c>
      <c r="V49" s="91">
        <v>39139.208333333336</v>
      </c>
      <c r="W49" t="s">
        <v>435</v>
      </c>
      <c r="AB49" s="161">
        <f t="shared" si="0"/>
        <v>0.99657250453305268</v>
      </c>
    </row>
    <row r="50" spans="1:28" x14ac:dyDescent="0.2">
      <c r="A50" s="150">
        <v>39137</v>
      </c>
      <c r="B50" s="97" t="s">
        <v>507</v>
      </c>
      <c r="C50" s="97">
        <v>1</v>
      </c>
      <c r="D50" s="97">
        <v>4666.2800000000007</v>
      </c>
      <c r="N50" s="59"/>
    </row>
    <row r="51" spans="1:28" x14ac:dyDescent="0.2">
      <c r="A51" s="150">
        <v>39138</v>
      </c>
      <c r="B51" s="97" t="s">
        <v>507</v>
      </c>
      <c r="C51" s="97">
        <v>1</v>
      </c>
      <c r="D51" s="97">
        <v>5157.1499999999996</v>
      </c>
      <c r="N51" s="59"/>
    </row>
    <row r="52" spans="1:28" x14ac:dyDescent="0.2">
      <c r="A52" s="150">
        <v>39139</v>
      </c>
      <c r="B52" s="97" t="s">
        <v>507</v>
      </c>
      <c r="C52" s="97">
        <v>0.4</v>
      </c>
      <c r="D52" s="97">
        <v>1327.1480000000001</v>
      </c>
      <c r="N52" s="59"/>
    </row>
    <row r="53" spans="1:28" x14ac:dyDescent="0.2">
      <c r="A53" s="150">
        <v>39142</v>
      </c>
      <c r="B53" s="97" t="s">
        <v>508</v>
      </c>
      <c r="C53" s="97">
        <v>1</v>
      </c>
      <c r="D53" s="97">
        <v>6413.13</v>
      </c>
      <c r="E53" s="160">
        <v>7742.7390000000005</v>
      </c>
      <c r="F53" s="105">
        <v>39142.298611111109</v>
      </c>
      <c r="G53" s="105">
        <v>39143.361111111109</v>
      </c>
      <c r="H53" s="105">
        <v>39142.1875</v>
      </c>
      <c r="I53" s="105">
        <v>39142.6875</v>
      </c>
      <c r="J53" s="97" t="s">
        <v>437</v>
      </c>
      <c r="K53" s="97">
        <v>2</v>
      </c>
      <c r="N53" s="59">
        <v>39142</v>
      </c>
      <c r="O53" t="s">
        <v>508</v>
      </c>
      <c r="P53">
        <v>1</v>
      </c>
      <c r="Q53">
        <v>789.62600000000009</v>
      </c>
      <c r="R53" s="159">
        <v>789.62600000000009</v>
      </c>
      <c r="S53" s="91">
        <v>39142.303472222222</v>
      </c>
      <c r="T53" s="91">
        <v>39142.65</v>
      </c>
      <c r="U53" s="91">
        <v>39142.1875</v>
      </c>
      <c r="V53" s="91">
        <v>39142.6875</v>
      </c>
      <c r="W53" t="s">
        <v>436</v>
      </c>
      <c r="X53">
        <v>2</v>
      </c>
      <c r="AB53" s="161">
        <f t="shared" si="0"/>
        <v>0.90745520145938441</v>
      </c>
    </row>
    <row r="54" spans="1:28" x14ac:dyDescent="0.2">
      <c r="A54" s="150">
        <v>39143</v>
      </c>
      <c r="B54" s="97" t="s">
        <v>508</v>
      </c>
      <c r="C54" s="97">
        <v>0.3</v>
      </c>
      <c r="D54" s="97">
        <v>1329.6090000000002</v>
      </c>
      <c r="H54" s="105">
        <v>39142.958333333336</v>
      </c>
      <c r="I54" s="105">
        <v>39143.5</v>
      </c>
      <c r="N54" s="59"/>
    </row>
    <row r="55" spans="1:28" x14ac:dyDescent="0.2">
      <c r="A55" s="150">
        <v>39183</v>
      </c>
      <c r="B55" s="97" t="s">
        <v>509</v>
      </c>
      <c r="C55" s="97">
        <v>0.67</v>
      </c>
      <c r="D55" s="97">
        <v>4526.8617000000004</v>
      </c>
      <c r="E55" s="160">
        <v>4551.6097</v>
      </c>
      <c r="F55" s="105">
        <v>39183.520833333336</v>
      </c>
      <c r="G55" s="105">
        <v>39184.260416666664</v>
      </c>
      <c r="H55" s="105">
        <v>39183.270833333336</v>
      </c>
      <c r="I55" s="105">
        <v>39184.1875</v>
      </c>
      <c r="J55" s="97" t="s">
        <v>436</v>
      </c>
      <c r="K55" s="97">
        <v>7</v>
      </c>
      <c r="N55" s="59">
        <v>39183</v>
      </c>
      <c r="O55" t="s">
        <v>509</v>
      </c>
      <c r="P55">
        <v>0.7</v>
      </c>
      <c r="Q55">
        <v>318.95499999999998</v>
      </c>
      <c r="R55" s="159">
        <v>510.48699999999997</v>
      </c>
      <c r="S55" s="91">
        <v>39183.515972222223</v>
      </c>
      <c r="T55" s="91">
        <v>39184.109027777777</v>
      </c>
      <c r="U55" s="91">
        <v>39183.270833333336</v>
      </c>
      <c r="V55" s="91">
        <v>39184.1875</v>
      </c>
      <c r="W55" t="s">
        <v>436</v>
      </c>
      <c r="X55">
        <v>7</v>
      </c>
      <c r="AB55" s="161">
        <f t="shared" si="0"/>
        <v>0.89915502799462521</v>
      </c>
    </row>
    <row r="56" spans="1:28" x14ac:dyDescent="0.2">
      <c r="A56" s="150">
        <v>39184</v>
      </c>
      <c r="B56" s="97" t="s">
        <v>509</v>
      </c>
      <c r="C56" s="97">
        <v>0.2</v>
      </c>
      <c r="D56" s="97">
        <v>24.748000000000001</v>
      </c>
      <c r="N56" s="59">
        <v>39184</v>
      </c>
      <c r="O56" t="s">
        <v>509</v>
      </c>
      <c r="P56">
        <v>0.3</v>
      </c>
      <c r="Q56">
        <v>191.53200000000001</v>
      </c>
    </row>
    <row r="57" spans="1:28" x14ac:dyDescent="0.2">
      <c r="A57" s="100">
        <v>39417</v>
      </c>
      <c r="B57" s="97" t="s">
        <v>444</v>
      </c>
      <c r="C57" s="97">
        <v>0.8</v>
      </c>
      <c r="D57" s="97">
        <v>1143.2726400000001</v>
      </c>
      <c r="E57" s="160">
        <v>2256.6873600000004</v>
      </c>
      <c r="F57" s="105">
        <v>39417.545138888891</v>
      </c>
      <c r="G57" s="105">
        <v>39419.232638888891</v>
      </c>
      <c r="H57" s="105">
        <v>39417.458333333336</v>
      </c>
      <c r="I57" s="105">
        <v>39417.958333333336</v>
      </c>
      <c r="J57" s="97" t="s">
        <v>445</v>
      </c>
      <c r="K57" s="97">
        <v>3</v>
      </c>
      <c r="N57" s="57">
        <v>39417</v>
      </c>
      <c r="O57" t="s">
        <v>444</v>
      </c>
      <c r="P57">
        <v>1</v>
      </c>
      <c r="Q57">
        <v>0</v>
      </c>
      <c r="R57" s="159">
        <v>13.86</v>
      </c>
      <c r="S57" s="91">
        <v>39417.838888888888</v>
      </c>
      <c r="T57" s="91">
        <v>39419.236805555556</v>
      </c>
      <c r="U57" s="91">
        <v>39417.458333333336</v>
      </c>
      <c r="V57" s="91">
        <v>39417.958333333336</v>
      </c>
      <c r="W57" t="s">
        <v>445</v>
      </c>
      <c r="X57">
        <v>3</v>
      </c>
      <c r="AB57" s="161">
        <f t="shared" si="0"/>
        <v>0.99389574503303901</v>
      </c>
    </row>
    <row r="58" spans="1:28" x14ac:dyDescent="0.2">
      <c r="A58" s="100">
        <v>39418</v>
      </c>
      <c r="B58" s="97" t="s">
        <v>444</v>
      </c>
      <c r="C58" s="97">
        <v>1</v>
      </c>
      <c r="D58" s="97">
        <v>1093.2416000000001</v>
      </c>
      <c r="N58" s="57">
        <v>39418</v>
      </c>
      <c r="O58" t="s">
        <v>444</v>
      </c>
      <c r="P58">
        <v>1</v>
      </c>
      <c r="Q58">
        <v>0</v>
      </c>
    </row>
    <row r="59" spans="1:28" x14ac:dyDescent="0.2">
      <c r="A59" s="100">
        <v>39419</v>
      </c>
      <c r="B59" s="97" t="s">
        <v>444</v>
      </c>
      <c r="C59" s="97">
        <v>0.2</v>
      </c>
      <c r="D59" s="97">
        <v>20.173120000000001</v>
      </c>
      <c r="N59" s="57">
        <v>39419</v>
      </c>
      <c r="O59" t="s">
        <v>444</v>
      </c>
      <c r="P59">
        <v>1</v>
      </c>
      <c r="Q59">
        <v>13.86</v>
      </c>
    </row>
    <row r="60" spans="1:28" x14ac:dyDescent="0.2">
      <c r="A60" s="100">
        <v>39427</v>
      </c>
      <c r="B60" s="97" t="s">
        <v>443</v>
      </c>
      <c r="C60" s="97">
        <v>0.8</v>
      </c>
      <c r="D60" s="97">
        <v>8429.7241599999998</v>
      </c>
      <c r="E60" s="160">
        <v>8865.5652799999989</v>
      </c>
      <c r="F60" s="105">
        <v>39427.263888888891</v>
      </c>
      <c r="G60" s="105">
        <v>39428.1875</v>
      </c>
      <c r="H60" s="105">
        <v>39427.1875</v>
      </c>
      <c r="I60" s="105">
        <v>39427.729166666664</v>
      </c>
      <c r="J60" s="97" t="s">
        <v>446</v>
      </c>
      <c r="K60" s="97">
        <v>3</v>
      </c>
      <c r="N60" s="57">
        <v>39427</v>
      </c>
      <c r="O60" t="s">
        <v>443</v>
      </c>
      <c r="P60">
        <v>1</v>
      </c>
      <c r="Q60">
        <v>3504.1800000000003</v>
      </c>
      <c r="R60" s="159">
        <v>4300.0520000000006</v>
      </c>
      <c r="S60" s="91">
        <v>39427.42083333333</v>
      </c>
      <c r="T60" s="91">
        <v>39428.188888888886</v>
      </c>
      <c r="U60" s="91">
        <v>39427.1875</v>
      </c>
      <c r="V60" s="91">
        <v>39427.729166666664</v>
      </c>
      <c r="W60" t="s">
        <v>446</v>
      </c>
      <c r="X60">
        <v>3</v>
      </c>
      <c r="AB60" s="161">
        <f t="shared" si="0"/>
        <v>0.67338774107217558</v>
      </c>
    </row>
    <row r="61" spans="1:28" x14ac:dyDescent="0.2">
      <c r="A61" s="100">
        <v>39428</v>
      </c>
      <c r="B61" s="97" t="s">
        <v>443</v>
      </c>
      <c r="C61" s="97">
        <v>0.1</v>
      </c>
      <c r="D61" s="97">
        <v>435.84111999999999</v>
      </c>
      <c r="N61" s="57">
        <v>39428</v>
      </c>
      <c r="O61" t="s">
        <v>443</v>
      </c>
      <c r="P61">
        <v>0.2</v>
      </c>
      <c r="Q61">
        <v>795.87200000000007</v>
      </c>
    </row>
    <row r="62" spans="1:28" x14ac:dyDescent="0.2">
      <c r="A62" s="100">
        <v>39452</v>
      </c>
      <c r="B62" s="97" t="s">
        <v>442</v>
      </c>
      <c r="C62" s="97">
        <v>0</v>
      </c>
      <c r="D62" s="97">
        <v>0</v>
      </c>
      <c r="E62" s="160">
        <v>129.7824</v>
      </c>
      <c r="F62" s="105">
        <v>39452.739583333336</v>
      </c>
      <c r="G62" s="105">
        <v>39456.163194444445</v>
      </c>
      <c r="J62" s="97" t="s">
        <v>447</v>
      </c>
      <c r="N62" s="57">
        <v>39452</v>
      </c>
      <c r="O62" t="s">
        <v>442</v>
      </c>
      <c r="P62">
        <v>0</v>
      </c>
      <c r="Q62">
        <v>0</v>
      </c>
      <c r="R62" s="159">
        <v>296.60000000000002</v>
      </c>
      <c r="S62" s="91">
        <v>39452.743055555555</v>
      </c>
      <c r="T62" s="91">
        <v>39456.253472222219</v>
      </c>
      <c r="W62" t="s">
        <v>447</v>
      </c>
      <c r="AB62" s="161">
        <f t="shared" si="0"/>
        <v>0.30438029337045802</v>
      </c>
    </row>
    <row r="63" spans="1:28" x14ac:dyDescent="0.2">
      <c r="A63" s="100">
        <v>39453</v>
      </c>
      <c r="B63" s="97" t="s">
        <v>442</v>
      </c>
      <c r="C63" s="97">
        <v>1</v>
      </c>
      <c r="D63" s="97">
        <v>5.984</v>
      </c>
      <c r="N63" s="57">
        <v>39453</v>
      </c>
      <c r="O63" t="s">
        <v>442</v>
      </c>
      <c r="P63">
        <v>1</v>
      </c>
      <c r="Q63">
        <v>168.79999999999998</v>
      </c>
    </row>
    <row r="64" spans="1:28" x14ac:dyDescent="0.2">
      <c r="A64" s="100">
        <v>39454</v>
      </c>
      <c r="B64" s="97" t="s">
        <v>442</v>
      </c>
      <c r="C64" s="97">
        <v>1</v>
      </c>
      <c r="D64" s="97">
        <v>46.569600000000001</v>
      </c>
      <c r="N64" s="57">
        <v>39454</v>
      </c>
      <c r="O64" t="s">
        <v>442</v>
      </c>
      <c r="P64">
        <v>1</v>
      </c>
      <c r="Q64">
        <v>0</v>
      </c>
    </row>
    <row r="65" spans="1:28" x14ac:dyDescent="0.2">
      <c r="A65" s="100">
        <v>39455</v>
      </c>
      <c r="B65" s="97" t="s">
        <v>442</v>
      </c>
      <c r="C65" s="97">
        <v>1</v>
      </c>
      <c r="D65" s="97">
        <v>77.228800000000007</v>
      </c>
      <c r="N65" s="57">
        <v>39455</v>
      </c>
      <c r="O65" t="s">
        <v>442</v>
      </c>
      <c r="P65">
        <v>1</v>
      </c>
      <c r="Q65">
        <v>127.80000000000001</v>
      </c>
    </row>
    <row r="66" spans="1:28" x14ac:dyDescent="0.2">
      <c r="A66" s="100">
        <v>39456</v>
      </c>
      <c r="B66" s="97" t="s">
        <v>442</v>
      </c>
      <c r="C66" s="97">
        <v>0</v>
      </c>
      <c r="D66" s="97">
        <v>0</v>
      </c>
      <c r="N66" s="57">
        <v>39456</v>
      </c>
      <c r="O66" t="s">
        <v>442</v>
      </c>
      <c r="P66">
        <v>0</v>
      </c>
      <c r="Q66">
        <v>0</v>
      </c>
    </row>
    <row r="67" spans="1:28" x14ac:dyDescent="0.2">
      <c r="A67" s="100">
        <v>39495</v>
      </c>
      <c r="B67" s="97" t="s">
        <v>438</v>
      </c>
      <c r="C67" s="97">
        <v>0.75</v>
      </c>
      <c r="D67" s="97">
        <v>1964.2845000000002</v>
      </c>
      <c r="E67" s="160">
        <v>1964.2845000000002</v>
      </c>
      <c r="F67" s="105">
        <v>39495.142361111109</v>
      </c>
      <c r="G67" s="105">
        <v>39495.649305555555</v>
      </c>
      <c r="H67" s="105">
        <v>39495.0625</v>
      </c>
      <c r="I67" s="105">
        <v>39495.541666666664</v>
      </c>
      <c r="J67" s="97" t="s">
        <v>448</v>
      </c>
      <c r="K67" s="97" t="s">
        <v>449</v>
      </c>
      <c r="N67" s="57">
        <v>39495</v>
      </c>
      <c r="O67" t="s">
        <v>438</v>
      </c>
      <c r="P67">
        <v>1</v>
      </c>
      <c r="Q67">
        <v>0</v>
      </c>
      <c r="R67" s="159">
        <v>132.369</v>
      </c>
      <c r="S67" s="91">
        <v>39495.143055555556</v>
      </c>
      <c r="T67" s="91">
        <v>39496.242361111108</v>
      </c>
      <c r="U67" s="91">
        <v>39495.0625</v>
      </c>
      <c r="V67" s="91">
        <v>39496.5</v>
      </c>
      <c r="W67" t="s">
        <v>450</v>
      </c>
      <c r="X67" t="s">
        <v>449</v>
      </c>
      <c r="AB67" s="161">
        <f t="shared" ref="AB67:AB91" si="1">E67/(R67+E67)</f>
        <v>0.93686653517140528</v>
      </c>
    </row>
    <row r="68" spans="1:28" x14ac:dyDescent="0.2">
      <c r="A68" s="100"/>
      <c r="N68" s="57">
        <v>39496</v>
      </c>
      <c r="O68" t="s">
        <v>438</v>
      </c>
      <c r="P68">
        <v>0.3</v>
      </c>
      <c r="Q68">
        <v>132.369</v>
      </c>
    </row>
    <row r="69" spans="1:28" x14ac:dyDescent="0.2">
      <c r="A69" s="100">
        <v>39528</v>
      </c>
      <c r="B69" s="97" t="s">
        <v>452</v>
      </c>
      <c r="F69" s="105" t="s">
        <v>453</v>
      </c>
      <c r="N69" s="57">
        <v>39528</v>
      </c>
      <c r="O69" t="s">
        <v>452</v>
      </c>
      <c r="P69">
        <v>1</v>
      </c>
      <c r="Q69">
        <v>308</v>
      </c>
      <c r="R69" s="159">
        <v>308</v>
      </c>
      <c r="S69" s="91">
        <v>39528.248611111114</v>
      </c>
      <c r="T69" s="91">
        <v>39529.431944444441</v>
      </c>
      <c r="U69" s="91">
        <v>39528.208333333336</v>
      </c>
      <c r="V69" s="91">
        <v>39529.208333333336</v>
      </c>
      <c r="W69" t="s">
        <v>428</v>
      </c>
      <c r="X69">
        <v>12</v>
      </c>
      <c r="AB69" s="161">
        <f t="shared" si="1"/>
        <v>0</v>
      </c>
    </row>
    <row r="70" spans="1:28" x14ac:dyDescent="0.2">
      <c r="A70" s="100"/>
      <c r="N70" s="57">
        <v>39529</v>
      </c>
      <c r="O70" t="s">
        <v>452</v>
      </c>
      <c r="P70">
        <v>1</v>
      </c>
      <c r="Q70">
        <v>0</v>
      </c>
    </row>
    <row r="71" spans="1:28" x14ac:dyDescent="0.2">
      <c r="A71" s="100">
        <v>39532</v>
      </c>
      <c r="B71" s="97" t="s">
        <v>439</v>
      </c>
      <c r="C71" s="97">
        <v>1</v>
      </c>
      <c r="D71" s="97">
        <v>0</v>
      </c>
      <c r="E71" s="160">
        <v>0</v>
      </c>
      <c r="F71" s="105">
        <v>39532.28125</v>
      </c>
      <c r="G71" s="105">
        <v>39532.9375</v>
      </c>
      <c r="J71" s="97" t="s">
        <v>451</v>
      </c>
      <c r="N71" s="57">
        <v>39532</v>
      </c>
      <c r="O71" t="s">
        <v>454</v>
      </c>
      <c r="P71">
        <v>1</v>
      </c>
      <c r="Q71">
        <v>0</v>
      </c>
      <c r="R71" s="159">
        <v>10.56</v>
      </c>
      <c r="S71" s="91">
        <v>39532.285416666666</v>
      </c>
      <c r="T71" s="91">
        <v>39534.253472222219</v>
      </c>
      <c r="W71" t="s">
        <v>451</v>
      </c>
      <c r="AB71" s="161">
        <f t="shared" si="1"/>
        <v>0</v>
      </c>
    </row>
    <row r="72" spans="1:28" x14ac:dyDescent="0.2">
      <c r="A72" s="100">
        <v>39533</v>
      </c>
      <c r="B72" s="97" t="s">
        <v>440</v>
      </c>
      <c r="C72" s="97">
        <v>1</v>
      </c>
      <c r="D72" s="97">
        <v>389.8048</v>
      </c>
      <c r="E72" s="160">
        <v>389.8048</v>
      </c>
      <c r="F72" s="105">
        <v>39532.989583333336</v>
      </c>
      <c r="G72" s="105">
        <v>39533.732638888891</v>
      </c>
      <c r="N72" s="57">
        <v>39533</v>
      </c>
      <c r="O72" t="s">
        <v>454</v>
      </c>
      <c r="P72">
        <v>1</v>
      </c>
      <c r="Q72">
        <v>0</v>
      </c>
      <c r="AB72" s="161">
        <f t="shared" si="1"/>
        <v>1</v>
      </c>
    </row>
    <row r="73" spans="1:28" x14ac:dyDescent="0.2">
      <c r="A73" s="100">
        <v>39534</v>
      </c>
      <c r="B73" s="97" t="s">
        <v>441</v>
      </c>
      <c r="C73" s="97">
        <v>0.05</v>
      </c>
      <c r="D73" s="97">
        <v>260.09845999999999</v>
      </c>
      <c r="E73" s="160">
        <v>260.09845999999999</v>
      </c>
      <c r="F73" s="105">
        <v>39533.829861111109</v>
      </c>
      <c r="G73" s="105">
        <v>39534.232638888891</v>
      </c>
      <c r="N73" s="57">
        <v>39534</v>
      </c>
      <c r="O73" t="s">
        <v>454</v>
      </c>
      <c r="P73">
        <v>0.1</v>
      </c>
      <c r="Q73">
        <v>10.56</v>
      </c>
      <c r="AB73" s="161">
        <f t="shared" si="1"/>
        <v>1</v>
      </c>
    </row>
    <row r="74" spans="1:28" x14ac:dyDescent="0.2">
      <c r="A74" s="101">
        <v>39782</v>
      </c>
      <c r="B74" s="97" t="s">
        <v>456</v>
      </c>
      <c r="C74" s="97">
        <v>0.75</v>
      </c>
      <c r="D74" s="97">
        <v>2512.4392500000004</v>
      </c>
      <c r="E74" s="160">
        <v>7856.8443299999999</v>
      </c>
      <c r="F74" s="105">
        <v>39782.642361111109</v>
      </c>
      <c r="G74" s="105">
        <v>39783.506944444445</v>
      </c>
      <c r="H74" s="105">
        <v>39782.520833333336</v>
      </c>
      <c r="I74" s="105">
        <v>39783.583333333336</v>
      </c>
      <c r="J74" s="97" t="s">
        <v>428</v>
      </c>
      <c r="K74" s="97">
        <v>4</v>
      </c>
      <c r="N74" s="136">
        <v>39783</v>
      </c>
      <c r="O74" t="s">
        <v>456</v>
      </c>
      <c r="P74">
        <v>0.5</v>
      </c>
      <c r="Q74">
        <v>604.92499999999995</v>
      </c>
      <c r="R74" s="159">
        <v>604.92499999999995</v>
      </c>
      <c r="S74" s="91">
        <v>39782.647222222222</v>
      </c>
      <c r="T74" s="91">
        <v>39783.513194444444</v>
      </c>
      <c r="U74" s="91">
        <v>39782.520833333336</v>
      </c>
      <c r="V74" s="91">
        <v>39783.583333333336</v>
      </c>
      <c r="W74" t="s">
        <v>428</v>
      </c>
      <c r="X74">
        <v>4</v>
      </c>
      <c r="AB74" s="161">
        <f t="shared" si="1"/>
        <v>0.92851081417980474</v>
      </c>
    </row>
    <row r="75" spans="1:28" x14ac:dyDescent="0.2">
      <c r="A75" s="101">
        <v>39783</v>
      </c>
      <c r="B75" s="97" t="s">
        <v>456</v>
      </c>
      <c r="C75" s="97">
        <v>0.67</v>
      </c>
      <c r="D75" s="97">
        <v>5344.4050799999995</v>
      </c>
      <c r="N75" s="136"/>
    </row>
    <row r="76" spans="1:28" x14ac:dyDescent="0.2">
      <c r="A76" s="101">
        <v>39790</v>
      </c>
      <c r="B76" s="97" t="s">
        <v>457</v>
      </c>
      <c r="C76" s="97">
        <v>0.5</v>
      </c>
      <c r="D76" s="97">
        <v>1369.4602</v>
      </c>
      <c r="E76" s="160">
        <v>8358.2902479999993</v>
      </c>
      <c r="F76" s="105">
        <v>39790.65625</v>
      </c>
      <c r="G76" s="105">
        <v>39791.767361111109</v>
      </c>
      <c r="H76" s="105">
        <v>39790.5625</v>
      </c>
      <c r="I76" s="105">
        <v>39791.958333333336</v>
      </c>
      <c r="J76" s="97" t="s">
        <v>463</v>
      </c>
      <c r="K76" s="97">
        <v>4</v>
      </c>
      <c r="N76" s="136">
        <v>39790</v>
      </c>
      <c r="O76" t="s">
        <v>462</v>
      </c>
      <c r="P76">
        <v>0.6</v>
      </c>
      <c r="Q76">
        <v>1078.4099999999999</v>
      </c>
      <c r="R76" s="159">
        <v>3541.2941999999998</v>
      </c>
      <c r="S76" s="91">
        <v>39790.65625</v>
      </c>
      <c r="T76" s="91">
        <v>39791.926388888889</v>
      </c>
      <c r="U76" s="91">
        <v>39790.5625</v>
      </c>
      <c r="V76" s="91">
        <v>39791.958333333336</v>
      </c>
      <c r="W76" t="s">
        <v>463</v>
      </c>
      <c r="X76">
        <v>4</v>
      </c>
      <c r="AB76" s="161">
        <f t="shared" si="1"/>
        <v>0.70240185987375414</v>
      </c>
    </row>
    <row r="77" spans="1:28" x14ac:dyDescent="0.2">
      <c r="A77" s="101">
        <v>39791</v>
      </c>
      <c r="B77" s="97" t="s">
        <v>458</v>
      </c>
      <c r="C77" s="97">
        <v>0.67</v>
      </c>
      <c r="D77" s="97">
        <v>6820.8106479999997</v>
      </c>
      <c r="E77" s="160">
        <v>3527.5231520000002</v>
      </c>
      <c r="F77" s="105">
        <v>39791.815972222219</v>
      </c>
      <c r="G77" s="105">
        <v>39792.333333333336</v>
      </c>
      <c r="N77" s="136">
        <v>39791</v>
      </c>
      <c r="O77" t="s">
        <v>462</v>
      </c>
      <c r="P77">
        <v>0.9</v>
      </c>
      <c r="Q77">
        <v>2462.8842</v>
      </c>
      <c r="AB77" s="161">
        <f t="shared" si="1"/>
        <v>1</v>
      </c>
    </row>
    <row r="78" spans="1:28" x14ac:dyDescent="0.2">
      <c r="A78" s="101">
        <v>39792</v>
      </c>
      <c r="B78" s="97" t="s">
        <v>458</v>
      </c>
      <c r="C78" s="97">
        <v>0.25</v>
      </c>
      <c r="D78" s="97">
        <v>168.01940000000002</v>
      </c>
      <c r="N78" s="136"/>
    </row>
    <row r="79" spans="1:28" x14ac:dyDescent="0.2">
      <c r="A79" s="101">
        <v>39822</v>
      </c>
      <c r="B79" s="97" t="s">
        <v>459</v>
      </c>
      <c r="C79" s="97">
        <v>0.67</v>
      </c>
      <c r="D79" s="97">
        <v>7257.8620999999985</v>
      </c>
      <c r="E79" s="160">
        <v>7257.8620999999985</v>
      </c>
      <c r="F79" s="105">
        <v>39822.256944444445</v>
      </c>
      <c r="G79" s="105">
        <v>39822.684027777781</v>
      </c>
      <c r="H79" s="105">
        <v>39822.208333333336</v>
      </c>
      <c r="I79" s="105">
        <v>39822.75</v>
      </c>
      <c r="J79" s="97" t="s">
        <v>428</v>
      </c>
      <c r="K79" s="97">
        <v>3</v>
      </c>
      <c r="N79" s="83">
        <v>39822</v>
      </c>
      <c r="O79" t="s">
        <v>459</v>
      </c>
      <c r="P79">
        <v>0.67</v>
      </c>
      <c r="Q79">
        <v>1050.4930000000002</v>
      </c>
      <c r="R79" s="159">
        <v>1050.4930000000002</v>
      </c>
      <c r="S79" s="91">
        <v>39822.249305555553</v>
      </c>
      <c r="T79" s="91">
        <v>39822.706944444442</v>
      </c>
      <c r="U79" s="91">
        <v>39822.208333333336</v>
      </c>
      <c r="V79" s="91">
        <v>39822.75</v>
      </c>
      <c r="W79" t="s">
        <v>428</v>
      </c>
      <c r="X79">
        <v>3</v>
      </c>
      <c r="AB79" s="161">
        <f t="shared" si="1"/>
        <v>0.87356185582390422</v>
      </c>
    </row>
    <row r="80" spans="1:28" x14ac:dyDescent="0.2">
      <c r="A80" s="101">
        <v>39871</v>
      </c>
      <c r="B80" s="97" t="s">
        <v>460</v>
      </c>
      <c r="C80" s="97">
        <v>0.6</v>
      </c>
      <c r="D80" s="97">
        <v>3456.7620000000002</v>
      </c>
      <c r="E80" s="160">
        <v>3456.7620000000002</v>
      </c>
      <c r="F80" s="105">
        <v>39871.263888888891</v>
      </c>
      <c r="G80" s="105">
        <v>39871.614583333336</v>
      </c>
      <c r="H80" s="105" t="s">
        <v>464</v>
      </c>
      <c r="I80" s="105">
        <v>39871.25</v>
      </c>
      <c r="J80" s="97" t="s">
        <v>465</v>
      </c>
      <c r="K80" s="97" t="s">
        <v>449</v>
      </c>
      <c r="N80" s="83">
        <v>39871</v>
      </c>
      <c r="O80" t="s">
        <v>460</v>
      </c>
      <c r="P80">
        <v>0.6</v>
      </c>
      <c r="Q80">
        <v>246.15359999999998</v>
      </c>
      <c r="R80" s="159">
        <v>246.15359999999998</v>
      </c>
      <c r="S80" s="91">
        <v>39871.270138888889</v>
      </c>
      <c r="T80" s="91">
        <v>39871.534722222219</v>
      </c>
      <c r="U80" s="91">
        <v>39871</v>
      </c>
      <c r="V80" s="91">
        <v>39871.25</v>
      </c>
      <c r="W80" t="s">
        <v>465</v>
      </c>
      <c r="X80" t="s">
        <v>449</v>
      </c>
      <c r="AB80" s="161">
        <f t="shared" si="1"/>
        <v>0.93352438278636429</v>
      </c>
    </row>
    <row r="81" spans="1:28" x14ac:dyDescent="0.2">
      <c r="A81" s="101">
        <v>39900</v>
      </c>
      <c r="B81" s="97" t="s">
        <v>461</v>
      </c>
      <c r="C81" s="97">
        <v>0.8</v>
      </c>
      <c r="D81" s="97">
        <v>1080.2720000000002</v>
      </c>
      <c r="E81" s="160">
        <v>8185.9098800000011</v>
      </c>
      <c r="F81" s="105">
        <v>39900.791666666664</v>
      </c>
      <c r="G81" s="105">
        <v>39901.725694444445</v>
      </c>
      <c r="H81" s="105">
        <v>39900.729166666664</v>
      </c>
      <c r="I81" s="105">
        <v>39901.520833333336</v>
      </c>
      <c r="J81" s="97" t="s">
        <v>466</v>
      </c>
      <c r="K81" s="97">
        <v>5</v>
      </c>
      <c r="N81" s="83">
        <v>39892</v>
      </c>
      <c r="O81" t="s">
        <v>461</v>
      </c>
      <c r="P81">
        <v>1</v>
      </c>
      <c r="Q81" t="s">
        <v>467</v>
      </c>
      <c r="R81" s="159">
        <v>0</v>
      </c>
      <c r="S81" s="91">
        <v>39900.79583333333</v>
      </c>
      <c r="T81" s="91">
        <v>39901.661111111112</v>
      </c>
      <c r="U81" s="91">
        <v>39900.729166666664</v>
      </c>
      <c r="V81" s="91">
        <v>39901.520833333336</v>
      </c>
      <c r="W81" t="s">
        <v>466</v>
      </c>
      <c r="X81">
        <v>5</v>
      </c>
      <c r="AB81" s="161">
        <f t="shared" si="1"/>
        <v>1</v>
      </c>
    </row>
    <row r="82" spans="1:28" x14ac:dyDescent="0.2">
      <c r="A82" s="101">
        <v>39901</v>
      </c>
      <c r="B82" s="97" t="s">
        <v>461</v>
      </c>
      <c r="C82" s="97">
        <v>0.9</v>
      </c>
      <c r="D82" s="97">
        <v>7105.6378800000011</v>
      </c>
      <c r="N82" s="83"/>
    </row>
    <row r="83" spans="1:28" x14ac:dyDescent="0.2">
      <c r="A83" s="101">
        <v>39903</v>
      </c>
      <c r="B83" s="97" t="s">
        <v>455</v>
      </c>
      <c r="C83" s="97">
        <v>0</v>
      </c>
      <c r="D83" s="97">
        <v>0</v>
      </c>
      <c r="E83" s="160">
        <v>0</v>
      </c>
      <c r="F83" s="105">
        <v>39924.305555555555</v>
      </c>
      <c r="G83" s="105">
        <v>39924.538194444445</v>
      </c>
      <c r="J83" s="97" t="s">
        <v>468</v>
      </c>
      <c r="N83" s="60">
        <v>40146</v>
      </c>
      <c r="O83" t="s">
        <v>455</v>
      </c>
      <c r="P83">
        <v>1</v>
      </c>
      <c r="Q83">
        <v>0</v>
      </c>
      <c r="R83" s="159">
        <v>0</v>
      </c>
      <c r="S83" s="91">
        <v>39924.306944444441</v>
      </c>
      <c r="T83" s="91">
        <v>39924.525694444441</v>
      </c>
      <c r="W83" t="s">
        <v>468</v>
      </c>
    </row>
    <row r="84" spans="1:28" x14ac:dyDescent="0.2">
      <c r="A84" s="102">
        <v>40179</v>
      </c>
      <c r="B84" s="97" t="s">
        <v>470</v>
      </c>
      <c r="E84" s="160" t="s">
        <v>469</v>
      </c>
      <c r="F84" s="105">
        <v>40155.375</v>
      </c>
      <c r="G84" s="105">
        <v>40156.224305555559</v>
      </c>
      <c r="H84" s="105">
        <v>40155.1875</v>
      </c>
      <c r="I84" s="105">
        <v>40156.708333333336</v>
      </c>
      <c r="J84" s="97" t="s">
        <v>436</v>
      </c>
      <c r="K84" s="97">
        <v>3</v>
      </c>
      <c r="N84" s="60">
        <v>40155</v>
      </c>
      <c r="O84" t="s">
        <v>470</v>
      </c>
      <c r="P84">
        <v>1</v>
      </c>
      <c r="Q84">
        <v>2122.91</v>
      </c>
      <c r="R84" s="159">
        <v>2122.91</v>
      </c>
      <c r="S84" s="91">
        <v>40155.400694444441</v>
      </c>
      <c r="T84" s="91">
        <v>40156.071527777778</v>
      </c>
      <c r="U84" s="91">
        <v>40155.1875</v>
      </c>
      <c r="V84" s="91">
        <v>40156.708333333336</v>
      </c>
      <c r="W84" t="s">
        <v>436</v>
      </c>
      <c r="X84">
        <v>3</v>
      </c>
    </row>
    <row r="85" spans="1:28" x14ac:dyDescent="0.2">
      <c r="A85" s="102"/>
      <c r="N85" s="60">
        <v>40156</v>
      </c>
      <c r="O85" t="s">
        <v>470</v>
      </c>
      <c r="P85">
        <v>0</v>
      </c>
      <c r="Q85">
        <v>0</v>
      </c>
    </row>
    <row r="86" spans="1:28" x14ac:dyDescent="0.2">
      <c r="A86" s="101">
        <v>40201</v>
      </c>
      <c r="B86" s="97" t="s">
        <v>471</v>
      </c>
      <c r="C86" s="97">
        <v>0</v>
      </c>
      <c r="D86" s="97">
        <v>0</v>
      </c>
      <c r="E86" s="160">
        <v>55.281600000000005</v>
      </c>
      <c r="F86" s="105">
        <v>40201.611111111109</v>
      </c>
      <c r="G86" s="105">
        <v>40203.086805555555</v>
      </c>
      <c r="J86" s="97" t="s">
        <v>472</v>
      </c>
      <c r="N86" s="60">
        <v>40203</v>
      </c>
      <c r="O86" t="s">
        <v>471</v>
      </c>
      <c r="P86">
        <v>0</v>
      </c>
      <c r="Q86">
        <v>0</v>
      </c>
      <c r="R86" s="159">
        <v>0</v>
      </c>
      <c r="S86" s="91">
        <v>40201.603472222225</v>
      </c>
      <c r="T86" s="91">
        <v>40203.293749999997</v>
      </c>
      <c r="W86" t="s">
        <v>472</v>
      </c>
      <c r="AB86" s="161">
        <f t="shared" si="1"/>
        <v>1</v>
      </c>
    </row>
    <row r="87" spans="1:28" x14ac:dyDescent="0.2">
      <c r="A87" s="101">
        <v>40202</v>
      </c>
      <c r="B87" s="97" t="s">
        <v>471</v>
      </c>
      <c r="C87" s="97">
        <v>1</v>
      </c>
      <c r="D87" s="97">
        <v>55.281600000000005</v>
      </c>
      <c r="N87" s="60"/>
    </row>
    <row r="88" spans="1:28" x14ac:dyDescent="0.2">
      <c r="A88" s="101">
        <v>40203</v>
      </c>
      <c r="B88" s="97" t="s">
        <v>471</v>
      </c>
      <c r="C88" s="97">
        <v>0</v>
      </c>
      <c r="D88" s="97">
        <v>0</v>
      </c>
      <c r="N88" s="60"/>
    </row>
    <row r="89" spans="1:28" x14ac:dyDescent="0.2">
      <c r="A89" s="102">
        <v>40218</v>
      </c>
      <c r="B89" s="97" t="s">
        <v>473</v>
      </c>
      <c r="C89" s="97">
        <v>1</v>
      </c>
      <c r="D89" s="97">
        <v>11531.144</v>
      </c>
      <c r="E89" s="160">
        <v>12922.3488</v>
      </c>
      <c r="F89" s="105">
        <v>40218.170138888891</v>
      </c>
      <c r="G89" s="105">
        <v>40219.461805555555</v>
      </c>
      <c r="H89" s="105">
        <v>40217.791666666664</v>
      </c>
      <c r="I89" s="105">
        <v>40218.1875</v>
      </c>
      <c r="J89" s="97" t="s">
        <v>428</v>
      </c>
      <c r="K89" s="97">
        <v>8</v>
      </c>
      <c r="N89" s="60">
        <v>40240</v>
      </c>
      <c r="O89" t="s">
        <v>473</v>
      </c>
      <c r="P89">
        <v>1</v>
      </c>
      <c r="Q89" t="s">
        <v>469</v>
      </c>
      <c r="R89" s="159" t="s">
        <v>469</v>
      </c>
      <c r="S89" s="91">
        <v>40218.115277777775</v>
      </c>
      <c r="T89" s="91">
        <v>40219.390972222223</v>
      </c>
      <c r="U89" s="91">
        <v>40217.791666666664</v>
      </c>
      <c r="V89" s="91">
        <v>40218.1875</v>
      </c>
      <c r="W89" t="s">
        <v>428</v>
      </c>
      <c r="X89">
        <v>8</v>
      </c>
    </row>
    <row r="90" spans="1:28" x14ac:dyDescent="0.2">
      <c r="A90" s="102">
        <v>40219</v>
      </c>
      <c r="B90" s="97" t="s">
        <v>473</v>
      </c>
      <c r="C90" s="97">
        <v>0.8</v>
      </c>
      <c r="D90" s="97">
        <v>1391.2048</v>
      </c>
      <c r="N90" s="60"/>
    </row>
    <row r="91" spans="1:28" x14ac:dyDescent="0.2">
      <c r="A91" s="102">
        <v>40246</v>
      </c>
      <c r="B91" s="97" t="s">
        <v>474</v>
      </c>
      <c r="C91" s="97">
        <v>0</v>
      </c>
      <c r="D91" s="97">
        <v>0</v>
      </c>
      <c r="E91" s="160">
        <v>52.8</v>
      </c>
      <c r="F91" s="105">
        <v>40246.680555555555</v>
      </c>
      <c r="G91" s="105">
        <v>40248.1875</v>
      </c>
      <c r="J91" s="97" t="s">
        <v>447</v>
      </c>
      <c r="N91" s="60">
        <v>40247</v>
      </c>
      <c r="O91" t="s">
        <v>474</v>
      </c>
      <c r="P91">
        <v>1</v>
      </c>
      <c r="Q91">
        <v>4.4000000000000004</v>
      </c>
      <c r="R91" s="159">
        <v>4.4000000000000004</v>
      </c>
      <c r="S91" s="91">
        <v>40246.647222222222</v>
      </c>
      <c r="T91" s="91">
        <v>40248.262499999997</v>
      </c>
      <c r="W91" t="s">
        <v>447</v>
      </c>
      <c r="AB91" s="161">
        <f t="shared" si="1"/>
        <v>0.92307692307692313</v>
      </c>
    </row>
    <row r="92" spans="1:28" x14ac:dyDescent="0.2">
      <c r="A92" s="102">
        <v>40247</v>
      </c>
      <c r="B92" s="97" t="s">
        <v>474</v>
      </c>
      <c r="C92" s="97">
        <v>1</v>
      </c>
      <c r="D92" s="97">
        <v>52.8</v>
      </c>
      <c r="N92" s="60"/>
    </row>
    <row r="93" spans="1:28" x14ac:dyDescent="0.2">
      <c r="A93" s="102">
        <v>40248</v>
      </c>
      <c r="B93" s="97" t="s">
        <v>474</v>
      </c>
      <c r="C93" s="97">
        <v>0</v>
      </c>
      <c r="D93" s="97">
        <v>0</v>
      </c>
      <c r="N93" s="60"/>
    </row>
    <row r="94" spans="1:28" x14ac:dyDescent="0.2">
      <c r="A94" s="102">
        <v>40267</v>
      </c>
      <c r="B94" s="97" t="s">
        <v>476</v>
      </c>
      <c r="C94" s="97">
        <v>0</v>
      </c>
      <c r="D94" s="97">
        <v>0</v>
      </c>
      <c r="E94" s="160">
        <v>0</v>
      </c>
      <c r="F94" s="105">
        <v>40276.222222222219</v>
      </c>
      <c r="G94" s="105">
        <v>40276.53125</v>
      </c>
      <c r="H94" s="105">
        <v>40275.541666666664</v>
      </c>
      <c r="I94" s="105">
        <v>40276.291666666664</v>
      </c>
      <c r="J94" s="97" t="s">
        <v>475</v>
      </c>
      <c r="N94" s="60">
        <v>40267</v>
      </c>
      <c r="O94" t="s">
        <v>476</v>
      </c>
      <c r="P94">
        <v>0</v>
      </c>
      <c r="Q94">
        <v>0</v>
      </c>
      <c r="R94" s="159">
        <v>0</v>
      </c>
      <c r="S94" s="91">
        <v>40276.224999999999</v>
      </c>
      <c r="T94" s="91">
        <v>40276.53402777778</v>
      </c>
    </row>
    <row r="95" spans="1:28" x14ac:dyDescent="0.2">
      <c r="A95" s="102">
        <v>40532</v>
      </c>
      <c r="B95" s="97" t="s">
        <v>569</v>
      </c>
      <c r="F95" s="105">
        <v>40532.743055555555</v>
      </c>
      <c r="G95" s="105">
        <v>40533.538194444445</v>
      </c>
      <c r="H95" s="105">
        <v>40532.770833333336</v>
      </c>
      <c r="I95" s="105">
        <v>40533.375</v>
      </c>
      <c r="J95" s="97" t="s">
        <v>480</v>
      </c>
      <c r="K95" s="97">
        <v>1</v>
      </c>
      <c r="N95" s="86">
        <v>40589</v>
      </c>
      <c r="O95" t="s">
        <v>482</v>
      </c>
      <c r="P95">
        <v>0</v>
      </c>
      <c r="Q95">
        <v>0</v>
      </c>
      <c r="R95" s="159">
        <v>0</v>
      </c>
      <c r="S95" s="91">
        <v>40590.593055555553</v>
      </c>
      <c r="T95" s="91">
        <v>40592.204861111109</v>
      </c>
    </row>
    <row r="96" spans="1:28" x14ac:dyDescent="0.2">
      <c r="A96" s="102">
        <v>40533</v>
      </c>
      <c r="B96" s="97" t="s">
        <v>569</v>
      </c>
      <c r="N96" s="60">
        <v>40532</v>
      </c>
      <c r="S96" s="91" t="s">
        <v>481</v>
      </c>
      <c r="U96" s="91">
        <v>40532.770833333336</v>
      </c>
      <c r="V96" s="91">
        <v>40533.375</v>
      </c>
      <c r="W96" t="s">
        <v>480</v>
      </c>
      <c r="X96">
        <v>1</v>
      </c>
    </row>
    <row r="97" spans="1:11" x14ac:dyDescent="0.2">
      <c r="A97" s="151">
        <v>40574</v>
      </c>
      <c r="B97" s="97" t="s">
        <v>477</v>
      </c>
      <c r="C97" s="97">
        <v>0</v>
      </c>
      <c r="D97" s="97">
        <v>0</v>
      </c>
      <c r="E97" s="160">
        <v>0</v>
      </c>
      <c r="F97" s="105">
        <v>40574.399305555555</v>
      </c>
      <c r="G97" s="105">
        <v>40576.555555555555</v>
      </c>
      <c r="H97" s="105">
        <v>40574.041666666664</v>
      </c>
      <c r="I97" s="105">
        <v>40576.375</v>
      </c>
      <c r="J97" s="97" t="s">
        <v>483</v>
      </c>
      <c r="K97" s="97">
        <v>18</v>
      </c>
    </row>
    <row r="98" spans="1:11" x14ac:dyDescent="0.2">
      <c r="A98" s="151">
        <v>40575</v>
      </c>
      <c r="B98" s="97" t="s">
        <v>477</v>
      </c>
    </row>
    <row r="99" spans="1:11" x14ac:dyDescent="0.2">
      <c r="A99" s="151">
        <v>40580</v>
      </c>
      <c r="B99" s="97" t="s">
        <v>477</v>
      </c>
      <c r="C99" s="97" t="s">
        <v>484</v>
      </c>
      <c r="D99" s="97" t="s">
        <v>485</v>
      </c>
    </row>
    <row r="100" spans="1:11" x14ac:dyDescent="0.2">
      <c r="A100" s="151">
        <v>40594</v>
      </c>
      <c r="B100" s="97" t="s">
        <v>478</v>
      </c>
      <c r="C100" s="97">
        <v>0</v>
      </c>
      <c r="D100" s="97">
        <v>0</v>
      </c>
      <c r="E100" s="160">
        <v>0</v>
      </c>
      <c r="F100" s="105">
        <v>40594.40625</v>
      </c>
      <c r="G100" s="105">
        <v>40596.381944444445</v>
      </c>
      <c r="H100" s="105">
        <v>40594.395833333336</v>
      </c>
      <c r="I100" s="105">
        <v>40596.5</v>
      </c>
      <c r="J100" s="97" t="s">
        <v>486</v>
      </c>
      <c r="K100" s="97">
        <v>6</v>
      </c>
    </row>
    <row r="101" spans="1:11" x14ac:dyDescent="0.2">
      <c r="A101" s="151">
        <v>40595</v>
      </c>
      <c r="B101" s="97" t="s">
        <v>478</v>
      </c>
    </row>
    <row r="102" spans="1:11" x14ac:dyDescent="0.2">
      <c r="A102" s="151">
        <v>40596</v>
      </c>
      <c r="B102" s="97" t="s">
        <v>478</v>
      </c>
    </row>
    <row r="103" spans="1:11" x14ac:dyDescent="0.2">
      <c r="A103" s="151">
        <v>40632</v>
      </c>
      <c r="B103" s="97" t="s">
        <v>479</v>
      </c>
      <c r="C103" s="97">
        <v>0</v>
      </c>
      <c r="D103" s="97">
        <v>0</v>
      </c>
      <c r="E103" s="160">
        <v>0</v>
      </c>
      <c r="F103" s="105">
        <v>40652.78125</v>
      </c>
      <c r="G103" s="105">
        <v>40653.368055555555</v>
      </c>
    </row>
    <row r="292" spans="14:14" x14ac:dyDescent="0.2">
      <c r="N292" s="47"/>
    </row>
    <row r="293" spans="14:14" x14ac:dyDescent="0.2">
      <c r="N293" s="61"/>
    </row>
    <row r="294" spans="14:14" x14ac:dyDescent="0.2">
      <c r="N294" s="61"/>
    </row>
    <row r="295" spans="14:14" x14ac:dyDescent="0.2">
      <c r="N295" s="61"/>
    </row>
    <row r="296" spans="14:14" x14ac:dyDescent="0.2">
      <c r="N296" s="61"/>
    </row>
    <row r="297" spans="14:14" x14ac:dyDescent="0.2">
      <c r="N297" s="61"/>
    </row>
    <row r="298" spans="14:14" x14ac:dyDescent="0.2">
      <c r="N298" s="61"/>
    </row>
    <row r="299" spans="14:14" x14ac:dyDescent="0.2">
      <c r="N299" s="61"/>
    </row>
    <row r="300" spans="14:14" x14ac:dyDescent="0.2">
      <c r="N300" s="61"/>
    </row>
    <row r="301" spans="14:14" x14ac:dyDescent="0.2">
      <c r="N301" s="61"/>
    </row>
    <row r="302" spans="14:14" x14ac:dyDescent="0.2">
      <c r="N302" s="61"/>
    </row>
    <row r="303" spans="14:14" x14ac:dyDescent="0.2">
      <c r="N303" s="61"/>
    </row>
    <row r="304" spans="14:14" x14ac:dyDescent="0.2">
      <c r="N304" s="61"/>
    </row>
    <row r="305" spans="14:14" x14ac:dyDescent="0.2">
      <c r="N305" s="61"/>
    </row>
    <row r="306" spans="14:14" x14ac:dyDescent="0.2">
      <c r="N306" s="61"/>
    </row>
    <row r="307" spans="14:14" x14ac:dyDescent="0.2">
      <c r="N307" s="61"/>
    </row>
    <row r="308" spans="14:14" x14ac:dyDescent="0.2">
      <c r="N308" s="61"/>
    </row>
    <row r="309" spans="14:14" x14ac:dyDescent="0.2">
      <c r="N309" s="61"/>
    </row>
    <row r="310" spans="14:14" x14ac:dyDescent="0.2">
      <c r="N310" s="61"/>
    </row>
    <row r="311" spans="14:14" x14ac:dyDescent="0.2">
      <c r="N311" s="61"/>
    </row>
    <row r="312" spans="14:14" x14ac:dyDescent="0.2">
      <c r="N312" s="61"/>
    </row>
    <row r="313" spans="14:14" x14ac:dyDescent="0.2">
      <c r="N313" s="61"/>
    </row>
    <row r="314" spans="14:14" x14ac:dyDescent="0.2">
      <c r="N314" s="61"/>
    </row>
    <row r="315" spans="14:14" x14ac:dyDescent="0.2">
      <c r="N315" s="61"/>
    </row>
    <row r="316" spans="14:14" x14ac:dyDescent="0.2">
      <c r="N316" s="61"/>
    </row>
    <row r="317" spans="14:14" x14ac:dyDescent="0.2">
      <c r="N317" s="61"/>
    </row>
    <row r="318" spans="14:14" x14ac:dyDescent="0.2">
      <c r="N318" s="61"/>
    </row>
    <row r="319" spans="14:14" x14ac:dyDescent="0.2">
      <c r="N319" s="61"/>
    </row>
    <row r="320" spans="14:14" x14ac:dyDescent="0.2">
      <c r="N320" s="61"/>
    </row>
    <row r="321" spans="14:14" x14ac:dyDescent="0.2">
      <c r="N321" s="61"/>
    </row>
    <row r="322" spans="14:14" x14ac:dyDescent="0.2">
      <c r="N322" s="61"/>
    </row>
    <row r="323" spans="14:14" x14ac:dyDescent="0.2">
      <c r="N323" s="61"/>
    </row>
    <row r="324" spans="14:14" x14ac:dyDescent="0.2">
      <c r="N324" s="61"/>
    </row>
    <row r="325" spans="14:14" x14ac:dyDescent="0.2">
      <c r="N325" s="61"/>
    </row>
    <row r="326" spans="14:14" x14ac:dyDescent="0.2">
      <c r="N326" s="61"/>
    </row>
    <row r="327" spans="14:14" x14ac:dyDescent="0.2">
      <c r="N327" s="61"/>
    </row>
    <row r="328" spans="14:14" x14ac:dyDescent="0.2">
      <c r="N328" s="61"/>
    </row>
    <row r="329" spans="14:14" x14ac:dyDescent="0.2">
      <c r="N329" s="61"/>
    </row>
    <row r="330" spans="14:14" x14ac:dyDescent="0.2">
      <c r="N330" s="61"/>
    </row>
    <row r="331" spans="14:14" x14ac:dyDescent="0.2">
      <c r="N331" s="61"/>
    </row>
    <row r="332" spans="14:14" x14ac:dyDescent="0.2">
      <c r="N332" s="61"/>
    </row>
    <row r="333" spans="14:14" x14ac:dyDescent="0.2">
      <c r="N333" s="61"/>
    </row>
    <row r="334" spans="14:14" x14ac:dyDescent="0.2">
      <c r="N334" s="61"/>
    </row>
    <row r="335" spans="14:14" x14ac:dyDescent="0.2">
      <c r="N335" s="61"/>
    </row>
    <row r="336" spans="14:14" x14ac:dyDescent="0.2">
      <c r="N336" s="61"/>
    </row>
    <row r="337" spans="14:14" x14ac:dyDescent="0.2">
      <c r="N337" s="61"/>
    </row>
    <row r="338" spans="14:14" x14ac:dyDescent="0.2">
      <c r="N338" s="61"/>
    </row>
    <row r="339" spans="14:14" x14ac:dyDescent="0.2">
      <c r="N339" s="61"/>
    </row>
    <row r="340" spans="14:14" x14ac:dyDescent="0.2">
      <c r="N340" s="61"/>
    </row>
    <row r="341" spans="14:14" x14ac:dyDescent="0.2">
      <c r="N341" s="61"/>
    </row>
    <row r="342" spans="14:14" x14ac:dyDescent="0.2">
      <c r="N342" s="61"/>
    </row>
    <row r="343" spans="14:14" x14ac:dyDescent="0.2">
      <c r="N343" s="61"/>
    </row>
    <row r="344" spans="14:14" x14ac:dyDescent="0.2">
      <c r="N344" s="61"/>
    </row>
    <row r="345" spans="14:14" x14ac:dyDescent="0.2">
      <c r="N345" s="61"/>
    </row>
    <row r="346" spans="14:14" x14ac:dyDescent="0.2">
      <c r="N346" s="61"/>
    </row>
    <row r="347" spans="14:14" x14ac:dyDescent="0.2">
      <c r="N347" s="61"/>
    </row>
    <row r="348" spans="14:14" x14ac:dyDescent="0.2">
      <c r="N348" s="61"/>
    </row>
    <row r="349" spans="14:14" x14ac:dyDescent="0.2">
      <c r="N349" s="61"/>
    </row>
    <row r="350" spans="14:14" x14ac:dyDescent="0.2">
      <c r="N350" s="61"/>
    </row>
    <row r="351" spans="14:14" x14ac:dyDescent="0.2">
      <c r="N351" s="61"/>
    </row>
    <row r="352" spans="14:14" x14ac:dyDescent="0.2">
      <c r="N352" s="61"/>
    </row>
    <row r="353" spans="14:14" x14ac:dyDescent="0.2">
      <c r="N353" s="61"/>
    </row>
    <row r="354" spans="14:14" x14ac:dyDescent="0.2">
      <c r="N354" s="61"/>
    </row>
    <row r="355" spans="14:14" x14ac:dyDescent="0.2">
      <c r="N355" s="61"/>
    </row>
    <row r="356" spans="14:14" x14ac:dyDescent="0.2">
      <c r="N356" s="61"/>
    </row>
    <row r="357" spans="14:14" x14ac:dyDescent="0.2">
      <c r="N357" s="61"/>
    </row>
    <row r="358" spans="14:14" x14ac:dyDescent="0.2">
      <c r="N358" s="61"/>
    </row>
  </sheetData>
  <sortState ref="N2:X1368">
    <sortCondition ref="O2:O1368"/>
    <sortCondition ref="N2:N136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outfall deicer usage</vt:lpstr>
      <vt:lpstr>cargo deicer usage</vt:lpstr>
      <vt:lpstr>summary</vt:lpstr>
      <vt:lpstr>cargo deicer usage (2)</vt:lpstr>
      <vt:lpstr>raw daily usage 2002-2011</vt:lpstr>
      <vt:lpstr>cargo</vt:lpstr>
      <vt:lpstr>dailies compiled</vt:lpstr>
      <vt:lpstr>glycol usage by storm summary</vt:lpstr>
      <vt:lpstr>storm comparisons</vt:lpstr>
    </vt:vector>
  </TitlesOfParts>
  <Company>US Geological Survey, WRD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 Rutter</dc:creator>
  <cp:lastModifiedBy>Rutter, Troy D.</cp:lastModifiedBy>
  <dcterms:created xsi:type="dcterms:W3CDTF">2011-11-14T13:53:54Z</dcterms:created>
  <dcterms:modified xsi:type="dcterms:W3CDTF">2014-01-17T19:28:51Z</dcterms:modified>
</cp:coreProperties>
</file>