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42c44b83a4bbc46/Documents/3D Printing/Robotics and Androids/BB8/James BB8 Project v5 JDV2/"/>
    </mc:Choice>
  </mc:AlternateContent>
  <xr:revisionPtr revIDLastSave="351" documentId="11_BE9DE99AA47B2B8EE8586A6619BF5A40F3477B36" xr6:coauthVersionLast="47" xr6:coauthVersionMax="47" xr10:uidLastSave="{7E37FDFA-7215-407B-AB34-5A724F0196BC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1'!$A$2:$Z$100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" i="1" l="1"/>
  <c r="I2" i="1"/>
  <c r="E14" i="1"/>
  <c r="E47" i="1"/>
  <c r="E44" i="1"/>
  <c r="E40" i="1"/>
  <c r="E109" i="1"/>
  <c r="E77" i="1"/>
  <c r="E18" i="1"/>
  <c r="E17" i="1"/>
  <c r="E5" i="1"/>
  <c r="H96" i="1"/>
  <c r="E99" i="1"/>
  <c r="E98" i="1"/>
  <c r="E89" i="1"/>
  <c r="E13" i="1"/>
  <c r="E12" i="1"/>
  <c r="E11" i="1"/>
  <c r="E105" i="1"/>
  <c r="E104" i="1"/>
  <c r="E103" i="1"/>
  <c r="E102" i="1"/>
  <c r="E38" i="1"/>
  <c r="E37" i="1"/>
  <c r="E34" i="1"/>
  <c r="E35" i="1"/>
  <c r="E36" i="1"/>
  <c r="E10" i="1"/>
  <c r="E107" i="1"/>
  <c r="E108" i="1"/>
  <c r="E106" i="1"/>
  <c r="E100" i="1" l="1"/>
  <c r="H100" i="1"/>
  <c r="H94" i="1"/>
  <c r="E94" i="1"/>
  <c r="H93" i="1"/>
  <c r="E93" i="1"/>
  <c r="H92" i="1"/>
  <c r="E92" i="1"/>
  <c r="H91" i="1"/>
  <c r="E91" i="1"/>
  <c r="H90" i="1"/>
  <c r="E90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H50" i="1"/>
  <c r="E50" i="1"/>
  <c r="H49" i="1"/>
  <c r="E49" i="1"/>
  <c r="H46" i="1"/>
  <c r="E46" i="1"/>
  <c r="H42" i="1"/>
  <c r="E42" i="1"/>
  <c r="E33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6" i="1"/>
  <c r="E16" i="1"/>
  <c r="H9" i="1"/>
  <c r="E9" i="1"/>
  <c r="H8" i="1"/>
  <c r="E8" i="1"/>
  <c r="H7" i="1"/>
  <c r="E7" i="1"/>
  <c r="H6" i="1"/>
  <c r="E6" i="1"/>
  <c r="H4" i="1"/>
  <c r="E4" i="1"/>
  <c r="E96" i="1" l="1"/>
</calcChain>
</file>

<file path=xl/sharedStrings.xml><?xml version="1.0" encoding="utf-8"?>
<sst xmlns="http://schemas.openxmlformats.org/spreadsheetml/2006/main" count="200" uniqueCount="190">
  <si>
    <t>BOM</t>
  </si>
  <si>
    <t>Part</t>
  </si>
  <si>
    <t>Total needed</t>
  </si>
  <si>
    <t>Purchase</t>
  </si>
  <si>
    <t>Cost per</t>
  </si>
  <si>
    <t>Cost total</t>
  </si>
  <si>
    <t>URL</t>
  </si>
  <si>
    <t xml:space="preserve">Total: </t>
  </si>
  <si>
    <t>ADAFRUIT</t>
  </si>
  <si>
    <t>Hall effect Sensor</t>
  </si>
  <si>
    <t>MPU</t>
  </si>
  <si>
    <t>Trinket m0</t>
  </si>
  <si>
    <t>AMAZON</t>
  </si>
  <si>
    <t>12v Lithium Battery</t>
  </si>
  <si>
    <t>300MM lazy susan</t>
  </si>
  <si>
    <t>608zz</t>
  </si>
  <si>
    <t>Amp</t>
  </si>
  <si>
    <t>Fuse block</t>
  </si>
  <si>
    <t>Micro to A adapter</t>
  </si>
  <si>
    <r>
      <rPr>
        <u/>
        <sz val="10"/>
        <color rgb="FF000000"/>
        <rFont val="Helvetica Neue"/>
      </rPr>
      <t>https://www.amazon.com/Rankie-Female-Adapter-Convertor-3-Pack/dp/B00YOX4JU6/ref=sr_1_5?dchild=1&amp;keywords=usb+micro+to+a&amp;qid=1605115291&amp;sr=8-5</t>
    </r>
  </si>
  <si>
    <t>https://www.amazon.com/Uxcell-a15011600ux0235-Linear-Rotary-Potentiometer/dp/B01DKCUVMQ/ref=pd_sbs_3?pd_rd_w=iJOsP&amp;pf_rd_p=ed1e2146-ecfe-435e-b3b5-d79fa072fd58&amp;pf_rd_r=PR4ARDBJH4DEE6G7NEVB&amp;pd_rd_r=e6d7904b-86f9-4452-b0e9-2910b174a9a0&amp;pd_rd_wg=67EG8&amp;pd_rd_i=B01DKCUVMQ&amp;psc=1</t>
  </si>
  <si>
    <t>Power Remote On/Off Controller</t>
  </si>
  <si>
    <t>https://www.amazon.com/dp/B07P4DZ2JT?ref=ppx_pop_mob_ap_share&amp;fbclid=IwAR0Y2YoV4knb8Y1EO2xa4_k3FkLoVVx2kLqCoORXz7u3tUYBU5lXqbAnp0Y</t>
  </si>
  <si>
    <t>Power Switch (Optional)</t>
  </si>
  <si>
    <r>
      <rPr>
        <u/>
        <sz val="10"/>
        <color rgb="FF000000"/>
        <rFont val="Helvetica Neue"/>
      </rPr>
      <t>https://www.amazon.com/Gardner-Bender-GSW-10-Electrical-Terminal/dp/B000HOT1CM/ref=sr_1_17?dchild=1&amp;keywords=Industrial%2BSwitches&amp;pd_rd_r=bd4f72bc-4f32-4c5b-aa1a-762c7179de32&amp;pd_rd_w=xQ3Ne&amp;pd_rd_wg=wjMsP&amp;pf_rd_p=38a965f3-b23e-4758-a3d6-c2ae05b961f3&amp;pf_rd_r=M8BH6NHAZRNDQJW6E9PP&amp;pid=Q1gG8Eh&amp;refinements=p_n_feature_eight_browse-bin%3A18644646011&amp;s=industrial&amp;sr=1-17&amp;th=1</t>
    </r>
  </si>
  <si>
    <t>https://www.amazon.com/PDI-HV2060MG-Voltage-Digital-Helicopter-Airplane/dp/B07PSLD9P9/ref=sr_1_9?dchild=1&amp;keywords=60kg+servo&amp;qid=1605115344&amp;sr=8-9</t>
  </si>
  <si>
    <t>Slipring</t>
  </si>
  <si>
    <r>
      <rPr>
        <u/>
        <sz val="10"/>
        <color rgb="FF000000"/>
        <rFont val="Helvetica Neue"/>
      </rPr>
      <t>https://www.amazon.com/Taidacent-Conductive-Collector-Electrical-Commutator/dp/B07NW9PT4P/ref=sr_1_8?dchild=1&amp;keywords=slip+ring&amp;qid=1605115570&amp;sr=8-8</t>
    </r>
  </si>
  <si>
    <t>Small Buck</t>
  </si>
  <si>
    <r>
      <rPr>
        <u/>
        <sz val="10"/>
        <color rgb="FF000000"/>
        <rFont val="Helvetica Neue"/>
      </rPr>
      <t>https://www.amazon.com/gp/product/B07CVBG8CT/ref=ppx_yo_dt_b_search_asin_title?ie=UTF8&amp;psc=1</t>
    </r>
  </si>
  <si>
    <t>Voltage Sensor</t>
  </si>
  <si>
    <r>
      <rPr>
        <u/>
        <sz val="10"/>
        <color rgb="FF000000"/>
        <rFont val="Helvetica Neue"/>
      </rPr>
      <t>https://www.amazon.com/HiLetgo-Voltage-Detection-Arduino-Electronic/dp/B01HTC4XKY/ref=sr_1_2?dchild=1&amp;keywords=voltage+sensor+arduino&amp;qid=1605114883&amp;s=hi&amp;sr=1-2</t>
    </r>
  </si>
  <si>
    <t>Worm gear motor (65rpm)</t>
  </si>
  <si>
    <r>
      <rPr>
        <u/>
        <sz val="10"/>
        <color rgb="FF000000"/>
        <rFont val="Helvetica Neue"/>
      </rPr>
      <t>https://www.amazon.com/gp/product/B07KLMM49K/ref=ppx_yo_dt_b_search_asin_title?ie=UTF8&amp;psc=1</t>
    </r>
  </si>
  <si>
    <t>Transducers</t>
  </si>
  <si>
    <t>https://amzn.to/3qkbLBZ</t>
  </si>
  <si>
    <t>1" 3.5mm headphone cable (right angle)</t>
  </si>
  <si>
    <t>https://amzn.to/3swwPqX</t>
  </si>
  <si>
    <t>3.5 mm groud loop isolator</t>
  </si>
  <si>
    <t>https://amzn.to/2LSiDrh</t>
  </si>
  <si>
    <t>Female Pin Headers</t>
  </si>
  <si>
    <t>https://www.amazon.com/dp/B01DLX6RSQ/ref=cm_sw_r_cp_api_glt_fabc_ina53cGbVKJT0JX</t>
  </si>
  <si>
    <t>ANDYMARK</t>
  </si>
  <si>
    <t>NeveRest Classic 60 Gearmotor</t>
  </si>
  <si>
    <r>
      <rPr>
        <u/>
        <sz val="10"/>
        <color rgb="FF000000"/>
        <rFont val="Helvetica Neue"/>
      </rPr>
      <t>https://www.andymark.com/products/neverest-classic-60-gearmotor?Power%20Connector=Anderson%20Powerpole%2015A%20(am-3103)&amp;quantity=1</t>
    </r>
  </si>
  <si>
    <t>DF ROBOT</t>
  </si>
  <si>
    <t>Motor Driver 12A</t>
  </si>
  <si>
    <r>
      <rPr>
        <u/>
        <sz val="10"/>
        <color rgb="FF000000"/>
        <rFont val="Helvetica Neue"/>
      </rPr>
      <t>https://www.dfrobot.com/product-1861.html</t>
    </r>
  </si>
  <si>
    <t>MCMASTER CARR</t>
  </si>
  <si>
    <t>#4 screw x .5” (100pk)</t>
  </si>
  <si>
    <r>
      <rPr>
        <u/>
        <sz val="10"/>
        <color rgb="FF000000"/>
        <rFont val="Helvetica Neue"/>
      </rPr>
      <t>https://www.mcmaster.com/90190A108</t>
    </r>
  </si>
  <si>
    <t>#4 screw x .75” (100pk)</t>
  </si>
  <si>
    <r>
      <rPr>
        <u/>
        <sz val="10"/>
        <color rgb="FF000000"/>
        <rFont val="Helvetica Neue"/>
      </rPr>
      <t>https://www.mcmaster.com/90190A113</t>
    </r>
  </si>
  <si>
    <t>#4 screw 1/4" long (100pk)</t>
  </si>
  <si>
    <t>https://www.mcmaster.com/90190A106/</t>
  </si>
  <si>
    <t>#6 washers (100pk)</t>
  </si>
  <si>
    <r>
      <rPr>
        <u/>
        <sz val="10"/>
        <color rgb="FF000000"/>
        <rFont val="Helvetica Neue"/>
      </rPr>
      <t>https://www.mcmaster.com/92141A008</t>
    </r>
  </si>
  <si>
    <t>#10 nuts (100pk)</t>
  </si>
  <si>
    <r>
      <rPr>
        <u/>
        <sz val="10"/>
        <color rgb="FF000000"/>
        <rFont val="Helvetica Neue"/>
      </rPr>
      <t>https://www.mcmaster.com/91841A195</t>
    </r>
  </si>
  <si>
    <t>#10 rod ends (RH Thread)</t>
  </si>
  <si>
    <r>
      <rPr>
        <u/>
        <sz val="10"/>
        <color rgb="FF000000"/>
        <rFont val="Helvetica Neue"/>
      </rPr>
      <t>https://www.mcmaster.com/60645K31</t>
    </r>
  </si>
  <si>
    <t>#10 threaded rod (will cut to length)</t>
  </si>
  <si>
    <r>
      <rPr>
        <u/>
        <sz val="10"/>
        <color rgb="FF000000"/>
        <rFont val="Helvetica Neue"/>
      </rPr>
      <t>https://www.mcmaster.com/90032A048</t>
    </r>
  </si>
  <si>
    <t xml:space="preserve">#10 x 2” </t>
  </si>
  <si>
    <r>
      <rPr>
        <u/>
        <sz val="10"/>
        <color rgb="FF000000"/>
        <rFont val="Helvetica Neue"/>
      </rPr>
      <t>https://www.mcmaster.com/92949A275</t>
    </r>
  </si>
  <si>
    <t>1/4"-20 x 1” (50pk)</t>
  </si>
  <si>
    <r>
      <rPr>
        <u/>
        <sz val="10"/>
        <color rgb="FF000000"/>
        <rFont val="Helvetica Neue"/>
      </rPr>
      <t>https://www.mcmaster.com/92949A542</t>
    </r>
  </si>
  <si>
    <t>1/4”-20 x 7/16” (50pk)</t>
  </si>
  <si>
    <r>
      <rPr>
        <u/>
        <sz val="10"/>
        <color rgb="FF000000"/>
        <rFont val="Helvetica Neue"/>
      </rPr>
      <t>https://www.mcmaster.com/92949A833</t>
    </r>
  </si>
  <si>
    <t>6-32 x .375” (100pk)</t>
  </si>
  <si>
    <r>
      <rPr>
        <u/>
        <sz val="10"/>
        <color rgb="FF000000"/>
        <rFont val="Helvetica Neue"/>
      </rPr>
      <t>https://www.mcmaster.com/92949A146</t>
    </r>
  </si>
  <si>
    <t>6-32 x .5” (100pk)</t>
  </si>
  <si>
    <r>
      <rPr>
        <u/>
        <sz val="10"/>
        <color rgb="FF000000"/>
        <rFont val="Helvetica Neue"/>
      </rPr>
      <t>https://www.mcmaster.com/92949A148</t>
    </r>
  </si>
  <si>
    <t>6-32 x .75” (100pk)</t>
  </si>
  <si>
    <r>
      <rPr>
        <u/>
        <sz val="10"/>
        <color rgb="FF000000"/>
        <rFont val="Helvetica Neue"/>
      </rPr>
      <t>https://www.mcmaster.com/92949A151</t>
    </r>
  </si>
  <si>
    <t>6-32 x 1” (100pk)</t>
  </si>
  <si>
    <r>
      <rPr>
        <u/>
        <sz val="10"/>
        <color rgb="FF000000"/>
        <rFont val="Helvetica Neue"/>
      </rPr>
      <t>https://www.mcmaster.com/92949A153</t>
    </r>
  </si>
  <si>
    <t>10-32 square nuts (100pk)</t>
  </si>
  <si>
    <r>
      <rPr>
        <u/>
        <sz val="10"/>
        <color rgb="FF000000"/>
        <rFont val="Helvetica Neue"/>
      </rPr>
      <t>https://www.mcmaster.com/94855A283</t>
    </r>
  </si>
  <si>
    <t>10-32 x 1.25” FH (25pk)</t>
  </si>
  <si>
    <r>
      <rPr>
        <u/>
        <sz val="10"/>
        <color rgb="FF000000"/>
        <rFont val="Helvetica Neue"/>
      </rPr>
      <t>https://www.mcmaster.com/91253A012</t>
    </r>
  </si>
  <si>
    <t>10-32 x 2” flat head (10pk)</t>
  </si>
  <si>
    <r>
      <rPr>
        <u/>
        <sz val="10"/>
        <color rgb="FF000000"/>
        <rFont val="Helvetica Neue"/>
      </rPr>
      <t>https://www.mcmaster.com/90585A299</t>
    </r>
  </si>
  <si>
    <t>M3 lock nut (100pk)</t>
  </si>
  <si>
    <r>
      <rPr>
        <u/>
        <sz val="10"/>
        <color rgb="FF000000"/>
        <rFont val="Helvetica Neue"/>
      </rPr>
      <t>https://www.mcmaster.com/90576A102</t>
    </r>
  </si>
  <si>
    <t>M3 x 10 (100 pk)</t>
  </si>
  <si>
    <r>
      <rPr>
        <u/>
        <sz val="10"/>
        <color rgb="FF000000"/>
        <rFont val="Helvetica Neue"/>
      </rPr>
      <t>https://www.mcmaster.com/92095A182</t>
    </r>
  </si>
  <si>
    <t>M3 x 25mm (50pk)</t>
  </si>
  <si>
    <r>
      <rPr>
        <u/>
        <sz val="10"/>
        <color rgb="FF000000"/>
        <rFont val="Helvetica Neue"/>
      </rPr>
      <t>https://www.mcmaster.com/92095A186</t>
    </r>
  </si>
  <si>
    <t>M4 nut (100 pk)</t>
  </si>
  <si>
    <r>
      <rPr>
        <u/>
        <sz val="10"/>
        <color rgb="FF000000"/>
        <rFont val="Helvetica Neue"/>
      </rPr>
      <t>https://www.mcmaster.com/90592A090</t>
    </r>
  </si>
  <si>
    <t>M4 x 45mm (25pk)</t>
  </si>
  <si>
    <r>
      <rPr>
        <u/>
        <sz val="10"/>
        <color rgb="FF000000"/>
        <rFont val="Helvetica Neue"/>
      </rPr>
      <t>https://www.mcmaster.com/92095A205</t>
    </r>
  </si>
  <si>
    <t>M5 flange nut (100pk)</t>
  </si>
  <si>
    <r>
      <rPr>
        <u/>
        <sz val="10"/>
        <color rgb="FF000000"/>
        <rFont val="Helvetica Neue"/>
      </rPr>
      <t>https://www.mcmaster.com/97400A858</t>
    </r>
  </si>
  <si>
    <t>M5 x 35mm Flat Head (25pk)</t>
  </si>
  <si>
    <r>
      <rPr>
        <u/>
        <sz val="10"/>
        <color rgb="FF000000"/>
        <rFont val="Helvetica Neue"/>
      </rPr>
      <t>https://www.mcmaster.com/92125A222</t>
    </r>
  </si>
  <si>
    <t>M5 x 55 Flat Head (25pk)</t>
  </si>
  <si>
    <t>https://www.mcmaster.com/92125A218</t>
  </si>
  <si>
    <t>M8 lock nut (50pk)</t>
  </si>
  <si>
    <r>
      <rPr>
        <u/>
        <sz val="10"/>
        <color rgb="FF000000"/>
        <rFont val="Helvetica Neue"/>
      </rPr>
      <t>https://www.mcmaster.com/97131A140</t>
    </r>
  </si>
  <si>
    <t>M8 x 50mm (25pk)</t>
  </si>
  <si>
    <r>
      <rPr>
        <u/>
        <sz val="10"/>
        <color rgb="FF000000"/>
        <rFont val="Helvetica Neue"/>
      </rPr>
      <t>https://www.mcmaster.com/91280A546</t>
    </r>
  </si>
  <si>
    <t>M8 x 55mm (25pk)</t>
  </si>
  <si>
    <r>
      <rPr>
        <u/>
        <sz val="10"/>
        <color rgb="FF000000"/>
        <rFont val="Helvetica Neue"/>
      </rPr>
      <t>https://www.mcmaster.com/91280A548</t>
    </r>
  </si>
  <si>
    <t>SERVOCITY</t>
  </si>
  <si>
    <t>0.375" to 6mm Set Screw Shaft Coupler</t>
  </si>
  <si>
    <r>
      <rPr>
        <u/>
        <sz val="10"/>
        <color rgb="FF000000"/>
        <rFont val="Helvetica Neue"/>
      </rPr>
      <t>https://www.servocity.com/0-375-to-6mm-set-screw-shaft-coupler/</t>
    </r>
  </si>
  <si>
    <t>1” HD Hub</t>
  </si>
  <si>
    <r>
      <rPr>
        <u/>
        <sz val="10"/>
        <color rgb="FF000000"/>
        <rFont val="Helvetica Neue"/>
      </rPr>
      <t>https://www.servocity.com/1-bore-face-tapped-heavy-duty-clamping-hub-1-50-pattern/</t>
    </r>
  </si>
  <si>
    <t>1” ID bearing</t>
  </si>
  <si>
    <r>
      <rPr>
        <u/>
        <sz val="10"/>
        <color rgb="FF000000"/>
        <rFont val="Helvetica Neue"/>
      </rPr>
      <t>https://www.servocity.com/1-id-x-1-245-od-flanged-ball-bearing/</t>
    </r>
  </si>
  <si>
    <t>1” stainless tube cut to 6.75”</t>
  </si>
  <si>
    <r>
      <rPr>
        <u/>
        <sz val="10"/>
        <color rgb="FF000000"/>
        <rFont val="Helvetica Neue"/>
      </rPr>
      <t>https://www.servocity.com/1-00-x-8-00-stainless-steel-tubing/</t>
    </r>
  </si>
  <si>
    <t>118rpm motor</t>
  </si>
  <si>
    <r>
      <rPr>
        <u/>
        <sz val="10"/>
        <color rgb="FF000000"/>
        <rFont val="Helvetica Neue"/>
      </rPr>
      <t>https://www.servocity.com/118-rpm-hd-premium-planetary-gear-motor/</t>
    </r>
  </si>
  <si>
    <t>1621rpm motor</t>
  </si>
  <si>
    <r>
      <rPr>
        <u/>
        <sz val="10"/>
        <color rgb="FF000000"/>
        <rFont val="Helvetica Neue"/>
      </rPr>
      <t>https://www.servocity.com/1-621-rpm-hd-premium-planetary-gear-motor/</t>
    </r>
  </si>
  <si>
    <t>16t sprocket</t>
  </si>
  <si>
    <r>
      <rPr>
        <u/>
        <sz val="10"/>
        <color rgb="FF000000"/>
        <rFont val="Helvetica Neue"/>
      </rPr>
      <t>https://www.servocity.com/16-tooth-0-770-aluminum-hub-mount-sprocket-0-250-pitch/</t>
    </r>
  </si>
  <si>
    <t>3/8" alu, tube</t>
  </si>
  <si>
    <r>
      <rPr>
        <u/>
        <sz val="10"/>
        <color rgb="FF000000"/>
        <rFont val="Helvetica Neue"/>
      </rPr>
      <t>https://www.servocity.com/0-375-3-8-x-12-00-aluminum-tubing/</t>
    </r>
  </si>
  <si>
    <t>3/8" bore clamp</t>
  </si>
  <si>
    <r>
      <rPr>
        <u/>
        <sz val="10"/>
        <color rgb="FF000000"/>
        <rFont val="Helvetica Neue"/>
      </rPr>
      <t>https://www.servocity.com/0-375-0-770-clamping-hub/</t>
    </r>
  </si>
  <si>
    <t>3/8" ID x 5/8" OD Non-Flanged Ball Bearing (2pk)</t>
  </si>
  <si>
    <r>
      <rPr>
        <u/>
        <sz val="10"/>
        <color rgb="FF000000"/>
        <rFont val="Helvetica Neue"/>
      </rPr>
      <t>https://www.servocity.com/3-8-id-x-5-8-od-non-flanged-ball-bearing-2-pack/</t>
    </r>
  </si>
  <si>
    <t>32mm clamp</t>
  </si>
  <si>
    <t>https://www.servocity.com/32mm-bore-bottom-tapped-clamping-mount/</t>
  </si>
  <si>
    <t>40t sprocket</t>
  </si>
  <si>
    <r>
      <rPr>
        <u/>
        <sz val="10"/>
        <color rgb="FF000000"/>
        <rFont val="Helvetica Neue"/>
      </rPr>
      <t>https://www.servocity.com/40-tooth-1-50-aluminum-hub-mount-sprockets-0-250-pitch/</t>
    </r>
  </si>
  <si>
    <t>6mm d hub</t>
  </si>
  <si>
    <r>
      <rPr>
        <u/>
        <sz val="10"/>
        <color rgb="FF000000"/>
        <rFont val="Helvetica Neue"/>
      </rPr>
      <t>https://www.servocity.com/6mm-bore-set-screw-d-hub-tapped-0-770-pattern/</t>
    </r>
  </si>
  <si>
    <t>8mm hub</t>
  </si>
  <si>
    <r>
      <rPr>
        <u/>
        <sz val="10"/>
        <color rgb="FF000000"/>
        <rFont val="Helvetica Neue"/>
      </rPr>
      <t>https://www.servocity.com/8mm-0-700-set-screw-hub/</t>
    </r>
  </si>
  <si>
    <t>Chain</t>
  </si>
  <si>
    <r>
      <rPr>
        <u/>
        <sz val="10"/>
        <color rgb="FF000000"/>
        <rFont val="Helvetica Neue"/>
      </rPr>
      <t>https://www.servocity.com/0-250-chain-5-feet/</t>
    </r>
  </si>
  <si>
    <t>Chain Tool (breaker)</t>
  </si>
  <si>
    <t>https://www.servocity.com/0-250-pitch-chain-tool/</t>
  </si>
  <si>
    <t>JST-PH ENC Cable to breakouts</t>
  </si>
  <si>
    <t>https://www.andymark.com/products/hall-effect-encoder-cable-encoder-connector-to-split-end-connector</t>
  </si>
  <si>
    <t>50cm Female to Female dupont</t>
  </si>
  <si>
    <t>Amazon.com: EDGELEC 120pcs 10cm Dupont Wire Female to Female Breadboard Jumper Wires 3.9 inch 1pin-1pin 2.54mm Connector Multicolored Ribbon Cables DIY Wires Length 10 15 20 30 40 50 100cm Optional: Home Audio &amp; Theater</t>
  </si>
  <si>
    <t>https://www.pololu.com/product/2440</t>
  </si>
  <si>
    <t>POLOLU Robotics and Electronics</t>
  </si>
  <si>
    <t>Screw Terminal Block: 2-Pin, 5 mm Pitch</t>
  </si>
  <si>
    <t>https://www.pololu.com/product/1025</t>
  </si>
  <si>
    <t>(2.54 mm) Female Header: 2x5-Pin, Straight</t>
  </si>
  <si>
    <t>https://www.pololu.com/product/1015</t>
  </si>
  <si>
    <t>(2.54 mm) Female Header: 1x5-Pin, Straight</t>
  </si>
  <si>
    <t>https://www.adafruit.com/product/2886</t>
  </si>
  <si>
    <t>Header Kit for Feather - 12-pin and 16-pin Female Header Set</t>
  </si>
  <si>
    <t>Assembled Adafruit HUZZAH32 – ESP32 Feather Board - with Stacking Headers</t>
  </si>
  <si>
    <t>Adafruit Feather 32u4 RFM69HCW Packet Radio - 868 or 915 MHz - RadioFruit</t>
  </si>
  <si>
    <t>https://www.amazon.com/2-54MM-Female-Single-Connector-300mm/dp/B01IZAHR5M/ref=sr_1_27?dchild=1&amp;keywords=jst-xh&amp;qid=1625352683&amp;s=electronics&amp;sr=1-27</t>
  </si>
  <si>
    <t>15 Sets JST XH 2.54MM 4 PIN Female Single Connector with 300mm Wire 1007 26AWG</t>
  </si>
  <si>
    <t>20 PCS 3 PIN JST XH Female Connector on One Side - 200mm 1007 26 AWG &amp; 20 PCS 3 PIN JST XH Male Connector</t>
  </si>
  <si>
    <t>https://www.amazon.com/2-54MM-Female-Single-Connector-Wires/dp/B07FBHKY8G/ref=sr_1_6?dchild=1&amp;keywords=jst-xh+3+pin&amp;qid=1625353868&amp;s=electronics&amp;sr=1-6</t>
  </si>
  <si>
    <t>https://www.amazon.com/LATTECH-Female-Connector-Electric-Length/dp/B07NTY4972/ref=sr_1_19?dchild=1&amp;keywords=jst-xh+2+pin&amp;qid=1625353908&amp;s=electronics&amp;sr=1-19</t>
  </si>
  <si>
    <t>30 PCS 2 PIN JST XH Female Connector on Both Side - 200mm 1007 26 AWG &amp; 60 PCS 2 PIN JST XH Male Connector</t>
  </si>
  <si>
    <t>12v Stronger Amperage</t>
  </si>
  <si>
    <t>https://www.pololu.com/product/3782</t>
  </si>
  <si>
    <t>5V, 3.2A Step-Down Voltage Regulator D36V28F5</t>
  </si>
  <si>
    <t>6V, 2.7A Step-Down Voltage Regulator D36V28F6</t>
  </si>
  <si>
    <t>https://www.pololu.com/product/3783</t>
  </si>
  <si>
    <t>https://www.pololu.com/product/3785</t>
  </si>
  <si>
    <t>9V, 2.6A Step-Down Voltage Regulator D36V28F9</t>
  </si>
  <si>
    <t>https://www.adafruit.com/product/1938</t>
  </si>
  <si>
    <t>NeoPixel Diffused 5mm Through-Hole LED - 5 Pack</t>
  </si>
  <si>
    <t>NeoPixel Jewel - 7 x 5050 RGB LED with Integrated Drivers</t>
  </si>
  <si>
    <t>https://www.adafruit.com/product/2226</t>
  </si>
  <si>
    <t>NeoPixel Stick - 8 x 5050 RGBW LEDs - Warm White - ~3000K</t>
  </si>
  <si>
    <t>https://www.adafruit.com/product/2867</t>
  </si>
  <si>
    <t>Total Cost:</t>
  </si>
  <si>
    <t>24v Lithium Battery (24V 28ah electric bicycle Li-ion battery 500W)</t>
  </si>
  <si>
    <t>https://www.adafruit.com</t>
  </si>
  <si>
    <t>https://www.amazon.com</t>
  </si>
  <si>
    <t>https://www.ebay.com</t>
  </si>
  <si>
    <t>https://www.active-robots.com/1-4-id-x-1-2-od-non-flanged-ball-bearing-2-pack.html</t>
  </si>
  <si>
    <t>Alternative via Active Robots website (UK)</t>
  </si>
  <si>
    <t>https://www.adafruit.com/product/5000</t>
  </si>
  <si>
    <t>https://www.andymark.com/products/hall-effect-encoder-cable-with-4-pin-connector</t>
  </si>
  <si>
    <t>SPARKFUN Electronics</t>
  </si>
  <si>
    <t>SparkFun Qwiic MP3 Trigger</t>
  </si>
  <si>
    <t>Qwiic Cable - Grove Adapter (100mm)</t>
  </si>
  <si>
    <t>https://www.sparkfun.com/products/19030</t>
  </si>
  <si>
    <t>https://www.sparkfun.com/products/15109</t>
  </si>
  <si>
    <t>Adafruit Feather Proto M0</t>
  </si>
  <si>
    <t>https://www.adafruit.com/product/2771</t>
  </si>
  <si>
    <t>Servos (BB Series)</t>
  </si>
  <si>
    <t>Pot (200k)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</si>
</sst>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0"/>
  </numFmts>
  <fonts count="19"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sz val="10"/>
      <color rgb="FF000000"/>
      <name val="Helvetica Neue"/>
    </font>
    <font>
      <u/>
      <sz val="10"/>
      <color rgb="FF000000"/>
      <name val="Helvetica Neue"/>
    </font>
    <font>
      <sz val="10"/>
      <color theme="1"/>
      <name val="Helvetica Neue"/>
    </font>
    <font>
      <u/>
      <sz val="10"/>
      <color rgb="FF000000"/>
      <name val="Helvetica Neue"/>
    </font>
    <font>
      <b/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theme="10"/>
      <name val="Helvetica Neue"/>
    </font>
    <font>
      <b/>
      <sz val="14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DBDBDB"/>
        <bgColor rgb="FFDBDBDB"/>
      </patternFill>
    </fill>
  </fills>
  <borders count="1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6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horizontal="left" vertical="center" wrapText="1"/>
    </xf>
    <xf numFmtId="49" fontId="2" fillId="4" borderId="2" xfId="0" applyNumberFormat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4" borderId="4" xfId="0" applyFont="1" applyFill="1" applyBorder="1" applyAlignment="1">
      <alignment vertical="top" wrapText="1"/>
    </xf>
    <xf numFmtId="164" fontId="0" fillId="4" borderId="4" xfId="0" applyNumberFormat="1" applyFont="1" applyFill="1" applyBorder="1" applyAlignment="1">
      <alignment vertical="top" wrapText="1"/>
    </xf>
    <xf numFmtId="49" fontId="0" fillId="4" borderId="4" xfId="0" applyNumberFormat="1" applyFont="1" applyFill="1" applyBorder="1" applyAlignment="1">
      <alignment vertical="top"/>
    </xf>
    <xf numFmtId="49" fontId="0" fillId="4" borderId="4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164" fontId="0" fillId="0" borderId="6" xfId="0" applyNumberFormat="1" applyFont="1" applyBorder="1" applyAlignment="1">
      <alignment vertical="top" wrapText="1"/>
    </xf>
    <xf numFmtId="49" fontId="4" fillId="0" borderId="6" xfId="0" applyNumberFormat="1" applyFont="1" applyBorder="1" applyAlignment="1">
      <alignment vertical="top" wrapText="1"/>
    </xf>
    <xf numFmtId="49" fontId="2" fillId="5" borderId="7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164" fontId="0" fillId="0" borderId="9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49" fontId="6" fillId="0" borderId="9" xfId="0" applyNumberFormat="1" applyFont="1" applyBorder="1" applyAlignment="1">
      <alignment vertical="top" wrapText="1"/>
    </xf>
    <xf numFmtId="0" fontId="7" fillId="0" borderId="8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right" vertical="top" wrapText="1"/>
    </xf>
    <xf numFmtId="164" fontId="7" fillId="0" borderId="9" xfId="0" applyNumberFormat="1" applyFont="1" applyBorder="1" applyAlignment="1">
      <alignment horizontal="right" vertical="top" wrapText="1"/>
    </xf>
    <xf numFmtId="164" fontId="7" fillId="0" borderId="9" xfId="0" applyNumberFormat="1" applyFont="1" applyBorder="1" applyAlignment="1">
      <alignment horizontal="right" vertical="top" wrapText="1"/>
    </xf>
    <xf numFmtId="49" fontId="8" fillId="0" borderId="9" xfId="0" applyNumberFormat="1" applyFont="1" applyBorder="1" applyAlignment="1">
      <alignment vertical="top"/>
    </xf>
    <xf numFmtId="0" fontId="9" fillId="0" borderId="9" xfId="0" applyFont="1" applyBorder="1" applyAlignment="1">
      <alignment vertical="top" wrapText="1"/>
    </xf>
    <xf numFmtId="49" fontId="10" fillId="0" borderId="9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49" fontId="11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164" fontId="0" fillId="4" borderId="9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/>
    </xf>
    <xf numFmtId="49" fontId="0" fillId="4" borderId="9" xfId="0" applyNumberFormat="1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2" fillId="5" borderId="7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64" fontId="0" fillId="0" borderId="9" xfId="0" applyNumberFormat="1" applyFont="1" applyBorder="1" applyAlignment="1">
      <alignment vertical="top" wrapText="1"/>
    </xf>
    <xf numFmtId="49" fontId="12" fillId="0" borderId="9" xfId="0" applyNumberFormat="1" applyFont="1" applyBorder="1" applyAlignment="1">
      <alignment vertical="top"/>
    </xf>
    <xf numFmtId="0" fontId="2" fillId="5" borderId="7" xfId="0" applyFont="1" applyFill="1" applyBorder="1" applyAlignment="1">
      <alignment vertical="top" wrapText="1"/>
    </xf>
    <xf numFmtId="0" fontId="13" fillId="0" borderId="9" xfId="0" applyFont="1" applyBorder="1" applyAlignment="1">
      <alignment vertical="top"/>
    </xf>
    <xf numFmtId="49" fontId="0" fillId="0" borderId="9" xfId="0" applyNumberFormat="1" applyFont="1" applyBorder="1" applyAlignment="1">
      <alignment vertical="top" wrapText="1"/>
    </xf>
    <xf numFmtId="49" fontId="2" fillId="4" borderId="7" xfId="0" applyNumberFormat="1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164" fontId="0" fillId="0" borderId="10" xfId="0" applyNumberFormat="1" applyFont="1" applyBorder="1" applyAlignment="1">
      <alignment vertical="top" wrapText="1"/>
    </xf>
    <xf numFmtId="49" fontId="15" fillId="0" borderId="11" xfId="0" applyNumberFormat="1" applyFont="1" applyBorder="1" applyAlignment="1">
      <alignment vertical="top"/>
    </xf>
    <xf numFmtId="49" fontId="16" fillId="0" borderId="10" xfId="0" applyNumberFormat="1" applyFont="1" applyBorder="1" applyAlignment="1">
      <alignment vertical="top" wrapText="1"/>
    </xf>
    <xf numFmtId="0" fontId="0" fillId="0" borderId="9" xfId="0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17" fillId="0" borderId="9" xfId="1" applyNumberFormat="1" applyBorder="1" applyAlignment="1">
      <alignment vertical="top"/>
    </xf>
    <xf numFmtId="0" fontId="0" fillId="0" borderId="14" xfId="0" applyFont="1" applyBorder="1" applyAlignment="1">
      <alignment vertical="top" wrapText="1"/>
    </xf>
    <xf numFmtId="164" fontId="18" fillId="0" borderId="16" xfId="0" applyNumberFormat="1" applyFont="1" applyBorder="1" applyAlignment="1">
      <alignment vertical="top" wrapText="1"/>
    </xf>
    <xf numFmtId="0" fontId="18" fillId="0" borderId="15" xfId="0" applyFont="1" applyBorder="1" applyAlignment="1">
      <alignment horizontal="right" vertical="top"/>
    </xf>
    <xf numFmtId="0" fontId="0" fillId="0" borderId="13" xfId="0" applyFont="1" applyBorder="1" applyAlignment="1">
      <alignment vertical="top" wrapText="1"/>
    </xf>
    <xf numFmtId="49" fontId="14" fillId="0" borderId="9" xfId="0" applyNumberFormat="1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4" borderId="8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49" fontId="17" fillId="0" borderId="6" xfId="1" applyNumberFormat="1" applyBorder="1" applyAlignment="1">
      <alignment vertical="top"/>
    </xf>
    <xf numFmtId="0" fontId="17" fillId="0" borderId="9" xfId="1" applyBorder="1" applyAlignment="1">
      <alignment vertical="top"/>
    </xf>
    <xf numFmtId="49" fontId="2" fillId="5" borderId="7" xfId="0" applyNumberFormat="1" applyFont="1" applyFill="1" applyBorder="1" applyAlignment="1">
      <alignment horizontal="right"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49" fontId="5" fillId="0" borderId="12" xfId="0" applyNumberFormat="1" applyFont="1" applyBorder="1" applyAlignment="1">
      <alignment horizontal="center" vertical="top" wrapText="1"/>
    </xf>
    <xf numFmtId="49" fontId="5" fillId="0" borderId="10" xfId="0" applyNumberFormat="1" applyFont="1" applyBorder="1" applyAlignment="1">
      <alignment horizontal="center" vertical="top" wrapText="1"/>
    </xf>
    <xf numFmtId="49" fontId="5" fillId="0" borderId="12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0" fillId="0" borderId="12" xfId="0" applyNumberFormat="1" applyFont="1" applyBorder="1" applyAlignment="1">
      <alignment vertical="top"/>
    </xf>
    <xf numFmtId="49" fontId="0" fillId="0" borderId="10" xfId="0" applyNumberFormat="1" applyFont="1" applyBorder="1" applyAlignment="1">
      <alignment vertical="top"/>
    </xf>
    <xf numFmtId="49" fontId="5" fillId="0" borderId="12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 wrapText="1"/>
    </xf>
    <xf numFmtId="49" fontId="5" fillId="0" borderId="12" xfId="0" applyNumberFormat="1" applyFont="1" applyBorder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17" fillId="0" borderId="12" xfId="1" applyNumberFormat="1" applyBorder="1" applyAlignment="1">
      <alignment horizontal="left" vertical="top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164" fontId="0" fillId="0" borderId="18" xfId="0" applyNumberFormat="1" applyFont="1" applyBorder="1" applyAlignment="1">
      <alignment vertical="top" wrapText="1"/>
    </xf>
    <xf numFmtId="49" fontId="17" fillId="0" borderId="18" xfId="1" applyNumberFormat="1" applyBorder="1" applyAlignment="1">
      <alignment vertical="top"/>
    </xf>
    <xf numFmtId="49" fontId="4" fillId="0" borderId="18" xfId="0" applyNumberFormat="1" applyFont="1" applyBorder="1" applyAlignment="1">
      <alignment vertical="top" wrapText="1"/>
    </xf>
    <xf numFmtId="164" fontId="0" fillId="0" borderId="0" xfId="0" applyNumberFormat="1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dp/B01DLX6RSQ/ref=cm_sw_r_cp_api_glt_fabc_ina53cGbVKJT0JX" TargetMode="External"/><Relationship Id="rId21" Type="http://schemas.openxmlformats.org/officeDocument/2006/relationships/hyperlink" Target="https://www.servocity.com/40-tooth-1-50-aluminum-hub-mount-sprockets-0-250-pitch/" TargetMode="External"/><Relationship Id="rId42" Type="http://schemas.openxmlformats.org/officeDocument/2006/relationships/hyperlink" Target="https://www.mcmaster.com/92949A153" TargetMode="External"/><Relationship Id="rId47" Type="http://schemas.openxmlformats.org/officeDocument/2006/relationships/hyperlink" Target="https://www.mcmaster.com/92949A542" TargetMode="External"/><Relationship Id="rId63" Type="http://schemas.openxmlformats.org/officeDocument/2006/relationships/hyperlink" Target="https://www.amazon.com/dp/B07P4DZ2JT?ref=ppx_pop_mob_ap_share&amp;fbclid=IwAR0Y2YoV4knb8Y1EO2xa4_k3FkLoVVx2kLqCoORXz7u3tUYBU5lXqbAnp0Y" TargetMode="External"/><Relationship Id="rId68" Type="http://schemas.openxmlformats.org/officeDocument/2006/relationships/hyperlink" Target="https://www.amazon.com/Sackorange-Skateboard-Bearings-Miniature-Bearings%EF%BC%88Pack/dp/B07216D1SZ/ref=sr_1_3?dchild=1&amp;keywords=608zz&amp;qid=1605652328&amp;sr=8-3" TargetMode="External"/><Relationship Id="rId16" Type="http://schemas.openxmlformats.org/officeDocument/2006/relationships/hyperlink" Target="https://www.servocity.com/16-tooth-0-770-aluminum-hub-mount-sprocket-0-250-pitch/" TargetMode="External"/><Relationship Id="rId11" Type="http://schemas.openxmlformats.org/officeDocument/2006/relationships/hyperlink" Target="https://www.servocity.com/1-bore-face-tapped-heavy-duty-clamping-hub-1-50-pattern/" TargetMode="External"/><Relationship Id="rId24" Type="http://schemas.openxmlformats.org/officeDocument/2006/relationships/hyperlink" Target="https://www.servocity.com/0-250-chain-5-feet/" TargetMode="External"/><Relationship Id="rId32" Type="http://schemas.openxmlformats.org/officeDocument/2006/relationships/hyperlink" Target="https://www.mcmaster.com/92125A222" TargetMode="External"/><Relationship Id="rId37" Type="http://schemas.openxmlformats.org/officeDocument/2006/relationships/hyperlink" Target="https://www.mcmaster.com/92095A182" TargetMode="External"/><Relationship Id="rId40" Type="http://schemas.openxmlformats.org/officeDocument/2006/relationships/hyperlink" Target="https://www.mcmaster.com/91253A012" TargetMode="External"/><Relationship Id="rId45" Type="http://schemas.openxmlformats.org/officeDocument/2006/relationships/hyperlink" Target="https://www.mcmaster.com/92949A146" TargetMode="External"/><Relationship Id="rId53" Type="http://schemas.openxmlformats.org/officeDocument/2006/relationships/hyperlink" Target="https://www.mcmaster.com/90190A106/" TargetMode="External"/><Relationship Id="rId58" Type="http://schemas.openxmlformats.org/officeDocument/2006/relationships/hyperlink" Target="https://www.amazon.com/HiLetgo-Voltage-Detection-Arduino-Electronic/dp/B01HTC4XKY/ref=sr_1_2?dchild=1&amp;keywords=voltage+sensor+arduino&amp;qid=1605114883&amp;s=hi&amp;sr=1-2" TargetMode="External"/><Relationship Id="rId66" Type="http://schemas.openxmlformats.org/officeDocument/2006/relationships/hyperlink" Target="https://www.amazon.com/WATERWICH-Standard-Circuit-Waterproof-Protection/dp/B07CWNTJL5/ref=sr_1_7?dchild=1&amp;keywords=4+way+fuse+block&amp;qid=1609882320&amp;sr=8-7" TargetMode="External"/><Relationship Id="rId74" Type="http://schemas.openxmlformats.org/officeDocument/2006/relationships/hyperlink" Target="https://www.active-robots.com/1-4-id-x-1-2-od-non-flanged-ball-bearing-2-pack.html" TargetMode="External"/><Relationship Id="rId5" Type="http://schemas.openxmlformats.org/officeDocument/2006/relationships/hyperlink" Target="https://amzn.to/3swwPqX" TargetMode="External"/><Relationship Id="rId61" Type="http://schemas.openxmlformats.org/officeDocument/2006/relationships/hyperlink" Target="https://www.amazon.com/PDI-HV2060MG-Voltage-Digital-Helicopter-Airplane/dp/B07PSLD9P9/ref=sr_1_9?dchild=1&amp;keywords=60kg+servo&amp;qid=1605115344&amp;sr=8-9" TargetMode="External"/><Relationship Id="rId19" Type="http://schemas.openxmlformats.org/officeDocument/2006/relationships/hyperlink" Target="https://www.servocity.com/3-8-id-x-5-8-od-non-flanged-ball-bearing-2-pack/" TargetMode="External"/><Relationship Id="rId14" Type="http://schemas.openxmlformats.org/officeDocument/2006/relationships/hyperlink" Target="https://www.servocity.com/118-rpm-hd-premium-planetary-gear-motor/" TargetMode="External"/><Relationship Id="rId22" Type="http://schemas.openxmlformats.org/officeDocument/2006/relationships/hyperlink" Target="https://www.servocity.com/6mm-bore-set-screw-d-hub-tapped-0-770-pattern/" TargetMode="External"/><Relationship Id="rId27" Type="http://schemas.openxmlformats.org/officeDocument/2006/relationships/hyperlink" Target="https://www.andymark.com/products/hall-effect-encoder-cable-encoder-connector-to-split-end-connector" TargetMode="External"/><Relationship Id="rId30" Type="http://schemas.openxmlformats.org/officeDocument/2006/relationships/hyperlink" Target="https://www.mcmaster.com/97131A140" TargetMode="External"/><Relationship Id="rId35" Type="http://schemas.openxmlformats.org/officeDocument/2006/relationships/hyperlink" Target="https://www.mcmaster.com/90592A090" TargetMode="External"/><Relationship Id="rId43" Type="http://schemas.openxmlformats.org/officeDocument/2006/relationships/hyperlink" Target="https://www.mcmaster.com/92949A151" TargetMode="External"/><Relationship Id="rId48" Type="http://schemas.openxmlformats.org/officeDocument/2006/relationships/hyperlink" Target="https://www.mcmaster.com/92949A275" TargetMode="External"/><Relationship Id="rId56" Type="http://schemas.openxmlformats.org/officeDocument/2006/relationships/hyperlink" Target="https://www.adafruit.com/product/3619?gclid=CjwKCAjwlYCHBhAQEiwA4K21m4TpC7aGzgnD7XMSK_dWDlHQVGViO9ecgyYqRCS5WCzmNwtQRH3iVRoC4rAQAvD_BwE&amp;fbclid=IwAR0JMxfnqvg8s9OaVPiJ10IO5OeyOn4Zr-BntrRBuwo0qOLvueeUsuNvTqA" TargetMode="External"/><Relationship Id="rId64" Type="http://schemas.openxmlformats.org/officeDocument/2006/relationships/hyperlink" Target="https://www.amazon.com/Uxcell-a15011600ux0235-Linear-Rotary-Potentiometer/dp/B01DKCUVMQ/ref=pd_sbs_3?pd_rd_w=iJOsP&amp;pf_rd_p=ed1e2146-ecfe-435e-b3b5-d79fa072fd58&amp;pf_rd_r=PR4ARDBJH4DEE6G7NEVB&amp;pd_rd_r=e6d7904b-86f9-4452-b0e9-2910b174a9a0&amp;pd_rd_wg=67EG8&amp;pd_rd_i=B01DKCUVMQ&amp;psc=1" TargetMode="External"/><Relationship Id="rId69" Type="http://schemas.openxmlformats.org/officeDocument/2006/relationships/hyperlink" Target="https://www.amazon.com/gp/product/B01L8EHD6K/ref=ppx_yo_dt_b_search_asin_title?ie=UTF8&amp;psc=1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dfrobot.com/product-1861.html" TargetMode="External"/><Relationship Id="rId51" Type="http://schemas.openxmlformats.org/officeDocument/2006/relationships/hyperlink" Target="https://www.mcmaster.com/91841A195" TargetMode="External"/><Relationship Id="rId72" Type="http://schemas.openxmlformats.org/officeDocument/2006/relationships/hyperlink" Target="https://www.ebay.com/itm/313551938183?hash=item490126e287:g:gzQAAOSwZ6tfSGYj" TargetMode="External"/><Relationship Id="rId3" Type="http://schemas.openxmlformats.org/officeDocument/2006/relationships/hyperlink" Target="https://www.adafruit.com/product/3886" TargetMode="External"/><Relationship Id="rId12" Type="http://schemas.openxmlformats.org/officeDocument/2006/relationships/hyperlink" Target="https://www.servocity.com/1-id-x-1-245-od-flanged-ball-bearing/" TargetMode="External"/><Relationship Id="rId17" Type="http://schemas.openxmlformats.org/officeDocument/2006/relationships/hyperlink" Target="https://www.servocity.com/0-375-3-8-x-12-00-aluminum-tubing/" TargetMode="External"/><Relationship Id="rId25" Type="http://schemas.openxmlformats.org/officeDocument/2006/relationships/hyperlink" Target="https://www.servocity.com/0-250-pitch-chain-tool/" TargetMode="External"/><Relationship Id="rId33" Type="http://schemas.openxmlformats.org/officeDocument/2006/relationships/hyperlink" Target="https://www.mcmaster.com/97400A858" TargetMode="External"/><Relationship Id="rId38" Type="http://schemas.openxmlformats.org/officeDocument/2006/relationships/hyperlink" Target="https://www.mcmaster.com/90576A102" TargetMode="External"/><Relationship Id="rId46" Type="http://schemas.openxmlformats.org/officeDocument/2006/relationships/hyperlink" Target="https://www.mcmaster.com/92949A833" TargetMode="External"/><Relationship Id="rId59" Type="http://schemas.openxmlformats.org/officeDocument/2006/relationships/hyperlink" Target="https://www.amazon.com/gp/product/B07CVBG8CT/ref=ppx_yo_dt_b_search_asin_title?ie=UTF8&amp;psc=1" TargetMode="External"/><Relationship Id="rId67" Type="http://schemas.openxmlformats.org/officeDocument/2006/relationships/hyperlink" Target="https://www.amazon.com/gp/product/B01N1UHTU1/ref=ppx_yo_dt_b_search_asin_title?ie=UTF8&amp;psc=1" TargetMode="External"/><Relationship Id="rId20" Type="http://schemas.openxmlformats.org/officeDocument/2006/relationships/hyperlink" Target="https://www.servocity.com/32mm-bore-bottom-tapped-clamping-mount/" TargetMode="External"/><Relationship Id="rId41" Type="http://schemas.openxmlformats.org/officeDocument/2006/relationships/hyperlink" Target="https://www.mcmaster.com/94855A283" TargetMode="External"/><Relationship Id="rId54" Type="http://schemas.openxmlformats.org/officeDocument/2006/relationships/hyperlink" Target="https://www.mcmaster.com/90190A113" TargetMode="External"/><Relationship Id="rId62" Type="http://schemas.openxmlformats.org/officeDocument/2006/relationships/hyperlink" Target="https://www.amazon.com/Gardner-Bender-GSW-10-Electrical-Terminal/dp/B000HOT1CM/ref=sr_1_17?dchild=1&amp;keywords=Industrial%2BSwitches&amp;pd_rd_r=bd4f72bc-4f32-4c5b-aa1a-762c7179de32&amp;pd_rd_w=xQ3Ne&amp;pd_rd_wg=wjMsP&amp;pf_rd_p=38a965f3-b23e-4758-a3d6-c2ae05b961f3&amp;pf_rd_r=M8BH6NHAZRNDQJW6E9PP&amp;pid=Q1gG8Eh&amp;refinements=p_n_feature_eight_browse-bin%3A18644646011&amp;s=industrial&amp;sr=1-17&amp;th=1" TargetMode="External"/><Relationship Id="rId70" Type="http://schemas.openxmlformats.org/officeDocument/2006/relationships/hyperlink" Target="https://www.amazon.com/gp/product/B00JK06CK8/ref=ppx_yo_dt_b_search_asin_title?ie=UTF8&amp;psc=1" TargetMode="External"/><Relationship Id="rId75" Type="http://schemas.openxmlformats.org/officeDocument/2006/relationships/hyperlink" Target="https://www.sparkfun.com/products/19030" TargetMode="External"/><Relationship Id="rId1" Type="http://schemas.openxmlformats.org/officeDocument/2006/relationships/hyperlink" Target="https://www.adafruit.com/product/5000" TargetMode="External"/><Relationship Id="rId6" Type="http://schemas.openxmlformats.org/officeDocument/2006/relationships/hyperlink" Target="https://amzn.to/2LSiDrh" TargetMode="External"/><Relationship Id="rId15" Type="http://schemas.openxmlformats.org/officeDocument/2006/relationships/hyperlink" Target="https://www.servocity.com/1-621-rpm-hd-premium-planetary-gear-motor/" TargetMode="External"/><Relationship Id="rId23" Type="http://schemas.openxmlformats.org/officeDocument/2006/relationships/hyperlink" Target="https://www.servocity.com/8mm-0-700-set-screw-hub/" TargetMode="External"/><Relationship Id="rId28" Type="http://schemas.openxmlformats.org/officeDocument/2006/relationships/hyperlink" Target="https://www.mcmaster.com/91280A548" TargetMode="External"/><Relationship Id="rId36" Type="http://schemas.openxmlformats.org/officeDocument/2006/relationships/hyperlink" Target="https://www.mcmaster.com/92095A186" TargetMode="External"/><Relationship Id="rId49" Type="http://schemas.openxmlformats.org/officeDocument/2006/relationships/hyperlink" Target="https://www.mcmaster.com/90032A048" TargetMode="External"/><Relationship Id="rId57" Type="http://schemas.openxmlformats.org/officeDocument/2006/relationships/hyperlink" Target="https://www.amazon.com/gp/product/B07KLMM49K/ref=ppx_yo_dt_b_search_asin_title?ie=UTF8&amp;psc=1" TargetMode="External"/><Relationship Id="rId10" Type="http://schemas.openxmlformats.org/officeDocument/2006/relationships/hyperlink" Target="https://www.servocity.com/0-375-to-6mm-set-screw-shaft-coupler/" TargetMode="External"/><Relationship Id="rId31" Type="http://schemas.openxmlformats.org/officeDocument/2006/relationships/hyperlink" Target="https://www.mcmaster.com/92125A218" TargetMode="External"/><Relationship Id="rId44" Type="http://schemas.openxmlformats.org/officeDocument/2006/relationships/hyperlink" Target="https://www.mcmaster.com/92949A148" TargetMode="External"/><Relationship Id="rId52" Type="http://schemas.openxmlformats.org/officeDocument/2006/relationships/hyperlink" Target="https://www.mcmaster.com/92141A008" TargetMode="External"/><Relationship Id="rId60" Type="http://schemas.openxmlformats.org/officeDocument/2006/relationships/hyperlink" Target="https://www.amazon.com/Taidacent-Conductive-Collector-Electrical-Commutator/dp/B07NW9PT4P/ref=sr_1_8?dchild=1&amp;keywords=slip+ring&amp;qid=1605115570&amp;sr=8-8" TargetMode="External"/><Relationship Id="rId65" Type="http://schemas.openxmlformats.org/officeDocument/2006/relationships/hyperlink" Target="https://www.amazon.com/Rankie-Female-Adapter-Convertor-3-Pack/dp/B00YOX4JU6/ref=sr_1_5?dchild=1&amp;keywords=usb+micro+to+a&amp;qid=1605115291&amp;sr=8-5" TargetMode="External"/><Relationship Id="rId73" Type="http://schemas.openxmlformats.org/officeDocument/2006/relationships/hyperlink" Target="https://www.ebay.com/itm/373419267114?hash=item56f185d42a:g:5cYAAOSwmCxfzxCO" TargetMode="External"/><Relationship Id="rId4" Type="http://schemas.openxmlformats.org/officeDocument/2006/relationships/hyperlink" Target="https://amzn.to/3qkbLBZ" TargetMode="External"/><Relationship Id="rId9" Type="http://schemas.openxmlformats.org/officeDocument/2006/relationships/hyperlink" Target="https://www.mcmaster.com/90190A108" TargetMode="External"/><Relationship Id="rId13" Type="http://schemas.openxmlformats.org/officeDocument/2006/relationships/hyperlink" Target="https://www.servocity.com/1-00-x-8-00-stainless-steel-tubing/" TargetMode="External"/><Relationship Id="rId18" Type="http://schemas.openxmlformats.org/officeDocument/2006/relationships/hyperlink" Target="https://www.servocity.com/0-375-0-770-clamping-hub/" TargetMode="External"/><Relationship Id="rId39" Type="http://schemas.openxmlformats.org/officeDocument/2006/relationships/hyperlink" Target="https://www.mcmaster.com/90585A299" TargetMode="External"/><Relationship Id="rId34" Type="http://schemas.openxmlformats.org/officeDocument/2006/relationships/hyperlink" Target="https://www.mcmaster.com/92095A205" TargetMode="External"/><Relationship Id="rId50" Type="http://schemas.openxmlformats.org/officeDocument/2006/relationships/hyperlink" Target="https://www.mcmaster.com/60645K31" TargetMode="External"/><Relationship Id="rId55" Type="http://schemas.openxmlformats.org/officeDocument/2006/relationships/hyperlink" Target="https://www.amazon.com/EDGELEC-Breadboard-1pin-1pin-Connector-Multicolored/dp/B07GCZBH51/ref=sr_1_6?dchild=1&amp;keywords=Dupont%2B2.54mm%2B2-Pin%2BTwisted%2Bon%2BFemale%2Bto%2BFemale&amp;qid=1623348565&amp;sr=8-6&amp;th=1" TargetMode="External"/><Relationship Id="rId76" Type="http://schemas.openxmlformats.org/officeDocument/2006/relationships/hyperlink" Target="https://www.sparkfun.com/products/15109" TargetMode="External"/><Relationship Id="rId7" Type="http://schemas.openxmlformats.org/officeDocument/2006/relationships/hyperlink" Target="https://www.andymark.com/products/neverest-classic-60-gearmotor?Power%20Connector=Anderson%20Powerpole%2015A%20(am-3103)&amp;quantity=1" TargetMode="External"/><Relationship Id="rId71" Type="http://schemas.openxmlformats.org/officeDocument/2006/relationships/hyperlink" Target="https://www.adafruit.com/product/3500" TargetMode="External"/><Relationship Id="rId2" Type="http://schemas.openxmlformats.org/officeDocument/2006/relationships/hyperlink" Target="https://www.adafruit.com/product/158" TargetMode="External"/><Relationship Id="rId29" Type="http://schemas.openxmlformats.org/officeDocument/2006/relationships/hyperlink" Target="https://www.mcmaster.com/91280A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showGridLines="0" tabSelected="1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G116" sqref="G116"/>
    </sheetView>
  </sheetViews>
  <sheetFormatPr defaultColWidth="14.42578125" defaultRowHeight="19.5" customHeight="1"/>
  <cols>
    <col min="1" max="1" width="73.85546875" bestFit="1" customWidth="1"/>
    <col min="2" max="2" width="11" customWidth="1"/>
    <col min="3" max="3" width="12.42578125" customWidth="1"/>
    <col min="4" max="4" width="11.85546875" customWidth="1"/>
    <col min="5" max="5" width="13" customWidth="1"/>
    <col min="6" max="6" width="37.5703125" style="61" customWidth="1"/>
    <col min="7" max="7" width="9" customWidth="1"/>
    <col min="8" max="8" width="0.42578125" customWidth="1"/>
    <col min="9" max="9" width="12.28515625" customWidth="1"/>
    <col min="10" max="26" width="16.28515625" customWidth="1"/>
  </cols>
  <sheetData>
    <row r="1" spans="1:26" ht="19.5" customHeigh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  <c r="H2" s="5"/>
      <c r="I2" s="6">
        <f>SUM(E109,E100,E96,E77,E47,E44,E40,E14)</f>
        <v>1261.1500000000001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7" t="s">
        <v>8</v>
      </c>
      <c r="B3" s="8"/>
      <c r="C3" s="9"/>
      <c r="D3" s="10"/>
      <c r="E3" s="10"/>
      <c r="F3" s="11"/>
      <c r="G3" s="9"/>
      <c r="H3" s="12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38" t="s">
        <v>152</v>
      </c>
      <c r="B4" s="13">
        <v>1</v>
      </c>
      <c r="C4" s="14">
        <v>1</v>
      </c>
      <c r="D4" s="15">
        <v>24.95</v>
      </c>
      <c r="E4" s="15">
        <f t="shared" ref="E4:E13" si="0">D4*C4</f>
        <v>24.95</v>
      </c>
      <c r="F4" s="63" t="s">
        <v>179</v>
      </c>
      <c r="G4" s="14"/>
      <c r="H4" s="16" t="str">
        <f t="shared" ref="H4:H9" si="1">IF(F4&gt;0,LEFT(F4,20),"ZZZ")</f>
        <v>https://www.adafruit</v>
      </c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66" customFormat="1" ht="19.5" customHeight="1">
      <c r="A5" s="38" t="s">
        <v>186</v>
      </c>
      <c r="B5" s="80">
        <v>1</v>
      </c>
      <c r="C5" s="81">
        <v>1</v>
      </c>
      <c r="D5" s="82">
        <v>19.95</v>
      </c>
      <c r="E5" s="15">
        <f t="shared" si="0"/>
        <v>19.95</v>
      </c>
      <c r="F5" s="83" t="s">
        <v>187</v>
      </c>
      <c r="G5" s="81"/>
      <c r="H5" s="84"/>
      <c r="I5" s="81"/>
    </row>
    <row r="6" spans="1:26" ht="19.5" customHeight="1">
      <c r="A6" s="17" t="s">
        <v>9</v>
      </c>
      <c r="B6" s="18">
        <v>1</v>
      </c>
      <c r="C6" s="19">
        <v>1</v>
      </c>
      <c r="D6" s="20">
        <v>2</v>
      </c>
      <c r="E6" s="20">
        <f t="shared" si="0"/>
        <v>2</v>
      </c>
      <c r="F6" s="53" t="s">
        <v>174</v>
      </c>
      <c r="G6" s="19"/>
      <c r="H6" s="22" t="str">
        <f t="shared" si="1"/>
        <v>https://www.adafruit</v>
      </c>
      <c r="I6" s="1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38" t="s">
        <v>151</v>
      </c>
      <c r="B7" s="18">
        <v>2</v>
      </c>
      <c r="C7" s="19">
        <v>2</v>
      </c>
      <c r="D7" s="20">
        <v>21.95</v>
      </c>
      <c r="E7" s="20">
        <f t="shared" si="0"/>
        <v>43.9</v>
      </c>
      <c r="F7" s="53" t="s">
        <v>174</v>
      </c>
      <c r="G7" s="19"/>
      <c r="H7" s="22" t="str">
        <f t="shared" si="1"/>
        <v>https://www.adafruit</v>
      </c>
      <c r="I7" s="1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7" t="s">
        <v>10</v>
      </c>
      <c r="B8" s="18">
        <v>1</v>
      </c>
      <c r="C8" s="19">
        <v>1</v>
      </c>
      <c r="D8" s="20">
        <v>6.95</v>
      </c>
      <c r="E8" s="20">
        <f t="shared" si="0"/>
        <v>6.95</v>
      </c>
      <c r="F8" s="53" t="s">
        <v>174</v>
      </c>
      <c r="G8" s="19"/>
      <c r="H8" s="22" t="str">
        <f t="shared" si="1"/>
        <v>https://www.adafruit</v>
      </c>
      <c r="I8" s="1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38" t="s">
        <v>11</v>
      </c>
      <c r="B9" s="18">
        <v>1</v>
      </c>
      <c r="C9" s="19">
        <v>1</v>
      </c>
      <c r="D9" s="20">
        <v>8.9499999999999993</v>
      </c>
      <c r="E9" s="20">
        <f t="shared" si="0"/>
        <v>8.9499999999999993</v>
      </c>
      <c r="F9" s="53" t="s">
        <v>174</v>
      </c>
      <c r="G9" s="19"/>
      <c r="H9" s="22" t="str">
        <f t="shared" si="1"/>
        <v>https://www.adafruit</v>
      </c>
      <c r="I9" s="1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51" customFormat="1" ht="19.5" customHeight="1">
      <c r="A10" s="38" t="s">
        <v>150</v>
      </c>
      <c r="B10" s="39">
        <v>2</v>
      </c>
      <c r="C10" s="37">
        <v>2</v>
      </c>
      <c r="D10" s="40">
        <v>0.95</v>
      </c>
      <c r="E10" s="40">
        <f t="shared" si="0"/>
        <v>1.9</v>
      </c>
      <c r="F10" s="21" t="s">
        <v>149</v>
      </c>
      <c r="G10" s="37"/>
      <c r="H10" s="22"/>
      <c r="I10" s="37"/>
    </row>
    <row r="11" spans="1:26" s="52" customFormat="1" ht="19.5" customHeight="1">
      <c r="A11" s="38" t="s">
        <v>167</v>
      </c>
      <c r="B11" s="39">
        <v>2</v>
      </c>
      <c r="C11" s="37">
        <v>2</v>
      </c>
      <c r="D11" s="40">
        <v>4.95</v>
      </c>
      <c r="E11" s="40">
        <f t="shared" si="0"/>
        <v>9.9</v>
      </c>
      <c r="F11" s="21" t="s">
        <v>166</v>
      </c>
      <c r="G11" s="37"/>
      <c r="H11" s="22"/>
      <c r="I11" s="37"/>
    </row>
    <row r="12" spans="1:26" s="52" customFormat="1" ht="19.5" customHeight="1">
      <c r="A12" s="38" t="s">
        <v>168</v>
      </c>
      <c r="B12" s="39">
        <v>1</v>
      </c>
      <c r="C12" s="37">
        <v>1</v>
      </c>
      <c r="D12" s="40">
        <v>5.95</v>
      </c>
      <c r="E12" s="40">
        <f t="shared" si="0"/>
        <v>5.95</v>
      </c>
      <c r="F12" s="21" t="s">
        <v>169</v>
      </c>
      <c r="G12" s="37"/>
      <c r="H12" s="22"/>
      <c r="I12" s="37"/>
    </row>
    <row r="13" spans="1:26" s="52" customFormat="1" ht="19.5" customHeight="1">
      <c r="A13" s="38" t="s">
        <v>170</v>
      </c>
      <c r="B13" s="39">
        <v>2</v>
      </c>
      <c r="C13" s="37">
        <v>2</v>
      </c>
      <c r="D13" s="40">
        <v>7.95</v>
      </c>
      <c r="E13" s="40">
        <f t="shared" si="0"/>
        <v>15.9</v>
      </c>
      <c r="F13" s="21" t="s">
        <v>171</v>
      </c>
      <c r="G13" s="37"/>
      <c r="H13" s="22"/>
      <c r="I13" s="37"/>
    </row>
    <row r="14" spans="1:26" ht="19.5" customHeight="1">
      <c r="A14" s="38"/>
      <c r="B14" s="23"/>
      <c r="C14" s="24"/>
      <c r="D14" s="25"/>
      <c r="E14" s="26">
        <f>SUM(E4:E13)</f>
        <v>140.35000000000002</v>
      </c>
      <c r="F14" s="27"/>
      <c r="G14" s="28"/>
      <c r="H14" s="29"/>
      <c r="I14" s="28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9.5" customHeight="1">
      <c r="A15" s="31" t="s">
        <v>12</v>
      </c>
      <c r="B15" s="32"/>
      <c r="C15" s="33"/>
      <c r="D15" s="34"/>
      <c r="E15" s="34"/>
      <c r="F15" s="35"/>
      <c r="G15" s="33"/>
      <c r="H15" s="36"/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7" t="s">
        <v>13</v>
      </c>
      <c r="B16" s="18">
        <v>1</v>
      </c>
      <c r="C16" s="19"/>
      <c r="D16" s="20">
        <v>112.99</v>
      </c>
      <c r="E16" s="20">
        <f t="shared" ref="E16:E31" si="2">D16*C16</f>
        <v>0</v>
      </c>
      <c r="F16" s="53" t="s">
        <v>175</v>
      </c>
      <c r="G16" s="37"/>
      <c r="H16" s="22" t="str">
        <f t="shared" ref="H16:H31" si="3">IF(F16&gt;0,LEFT(F16,20),"ZZZ")</f>
        <v>https://www.amazon.c</v>
      </c>
      <c r="I16" s="1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51" customFormat="1" ht="19.5" customHeight="1">
      <c r="A17" s="38" t="s">
        <v>159</v>
      </c>
      <c r="B17" s="39">
        <v>1</v>
      </c>
      <c r="C17" s="37"/>
      <c r="D17" s="40">
        <v>60</v>
      </c>
      <c r="E17" s="40">
        <f t="shared" si="2"/>
        <v>0</v>
      </c>
      <c r="F17" s="53" t="s">
        <v>176</v>
      </c>
      <c r="G17" s="53"/>
      <c r="H17" s="22"/>
      <c r="I17" s="37"/>
    </row>
    <row r="18" spans="1:26" s="51" customFormat="1" ht="19.5" customHeight="1">
      <c r="A18" s="38" t="s">
        <v>173</v>
      </c>
      <c r="B18" s="39">
        <v>1</v>
      </c>
      <c r="C18" s="37">
        <v>1</v>
      </c>
      <c r="D18" s="40">
        <v>100</v>
      </c>
      <c r="E18" s="40">
        <f t="shared" si="2"/>
        <v>100</v>
      </c>
      <c r="F18" s="53" t="s">
        <v>176</v>
      </c>
      <c r="G18" s="53"/>
      <c r="H18" s="22"/>
      <c r="I18" s="37"/>
    </row>
    <row r="19" spans="1:26" ht="19.5" customHeight="1">
      <c r="A19" s="17" t="s">
        <v>14</v>
      </c>
      <c r="B19" s="18">
        <v>1</v>
      </c>
      <c r="C19" s="19">
        <v>1</v>
      </c>
      <c r="D19" s="20">
        <v>21.99</v>
      </c>
      <c r="E19" s="20">
        <f t="shared" si="2"/>
        <v>21.99</v>
      </c>
      <c r="F19" s="53" t="s">
        <v>175</v>
      </c>
      <c r="G19" s="37"/>
      <c r="H19" s="22" t="str">
        <f t="shared" si="3"/>
        <v>https://www.amazon.c</v>
      </c>
      <c r="I19" s="1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7" t="s">
        <v>15</v>
      </c>
      <c r="B20" s="18">
        <v>4</v>
      </c>
      <c r="C20" s="19">
        <v>1</v>
      </c>
      <c r="D20" s="20">
        <v>9.7899999999999991</v>
      </c>
      <c r="E20" s="20">
        <f t="shared" si="2"/>
        <v>9.7899999999999991</v>
      </c>
      <c r="F20" s="53" t="s">
        <v>175</v>
      </c>
      <c r="G20" s="37"/>
      <c r="H20" s="22" t="str">
        <f t="shared" si="3"/>
        <v>https://www.amazon.c</v>
      </c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7" t="s">
        <v>16</v>
      </c>
      <c r="B21" s="18">
        <v>1</v>
      </c>
      <c r="C21" s="19">
        <v>1</v>
      </c>
      <c r="D21" s="20">
        <v>16.989999999999998</v>
      </c>
      <c r="E21" s="20">
        <f t="shared" si="2"/>
        <v>16.989999999999998</v>
      </c>
      <c r="F21" s="53" t="s">
        <v>175</v>
      </c>
      <c r="G21" s="37"/>
      <c r="H21" s="22" t="str">
        <f t="shared" si="3"/>
        <v>https://www.amazon.c</v>
      </c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38" t="s">
        <v>17</v>
      </c>
      <c r="B22" s="39">
        <v>1</v>
      </c>
      <c r="C22" s="37">
        <v>0</v>
      </c>
      <c r="D22" s="40">
        <v>9.99</v>
      </c>
      <c r="E22" s="20">
        <f t="shared" si="2"/>
        <v>0</v>
      </c>
      <c r="F22" s="64" t="s">
        <v>175</v>
      </c>
      <c r="G22" s="37"/>
      <c r="H22" s="22" t="str">
        <f t="shared" si="3"/>
        <v>https://www.amazon.c</v>
      </c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7" t="s">
        <v>18</v>
      </c>
      <c r="B23" s="18">
        <v>1</v>
      </c>
      <c r="C23" s="19">
        <v>1</v>
      </c>
      <c r="D23" s="20">
        <v>4.96</v>
      </c>
      <c r="E23" s="20">
        <f t="shared" si="2"/>
        <v>4.96</v>
      </c>
      <c r="F23" s="21" t="s">
        <v>19</v>
      </c>
      <c r="G23" s="37"/>
      <c r="H23" s="22" t="str">
        <f t="shared" si="3"/>
        <v>https://www.amazon.c</v>
      </c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7" t="s">
        <v>189</v>
      </c>
      <c r="B24" s="18">
        <v>1</v>
      </c>
      <c r="C24" s="19">
        <v>1</v>
      </c>
      <c r="D24" s="40">
        <v>7.42</v>
      </c>
      <c r="E24" s="20">
        <f t="shared" si="2"/>
        <v>7.42</v>
      </c>
      <c r="F24" s="41" t="s">
        <v>20</v>
      </c>
      <c r="G24" s="37"/>
      <c r="H24" s="22" t="str">
        <f t="shared" si="3"/>
        <v>https://www.amazon.c</v>
      </c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42" t="s">
        <v>21</v>
      </c>
      <c r="B25" s="39">
        <v>1</v>
      </c>
      <c r="C25" s="37">
        <v>1</v>
      </c>
      <c r="D25" s="40">
        <v>23</v>
      </c>
      <c r="E25" s="20">
        <f t="shared" si="2"/>
        <v>23</v>
      </c>
      <c r="F25" s="43" t="s">
        <v>22</v>
      </c>
      <c r="G25" s="37"/>
      <c r="H25" s="22" t="str">
        <f t="shared" si="3"/>
        <v>https://www.amazon.c</v>
      </c>
      <c r="I25" s="3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7" t="s">
        <v>23</v>
      </c>
      <c r="B26" s="18">
        <v>1</v>
      </c>
      <c r="C26" s="19">
        <v>1</v>
      </c>
      <c r="D26" s="20">
        <v>5.55</v>
      </c>
      <c r="E26" s="20">
        <f t="shared" si="2"/>
        <v>5.55</v>
      </c>
      <c r="F26" s="21" t="s">
        <v>24</v>
      </c>
      <c r="G26" s="37"/>
      <c r="H26" s="22" t="str">
        <f t="shared" si="3"/>
        <v>https://www.amazon.c</v>
      </c>
      <c r="I26" s="1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7" t="s">
        <v>188</v>
      </c>
      <c r="B27" s="18">
        <v>2</v>
      </c>
      <c r="C27" s="19">
        <v>2</v>
      </c>
      <c r="D27" s="20">
        <v>42.99</v>
      </c>
      <c r="E27" s="20">
        <f t="shared" si="2"/>
        <v>85.98</v>
      </c>
      <c r="F27" s="58" t="s">
        <v>25</v>
      </c>
      <c r="G27" s="37"/>
      <c r="H27" s="22" t="str">
        <f t="shared" si="3"/>
        <v>https://www.amazon.c</v>
      </c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7" t="s">
        <v>26</v>
      </c>
      <c r="B28" s="18">
        <v>2</v>
      </c>
      <c r="C28" s="19">
        <v>2</v>
      </c>
      <c r="D28" s="20">
        <v>17.71</v>
      </c>
      <c r="E28" s="20">
        <f t="shared" si="2"/>
        <v>35.42</v>
      </c>
      <c r="F28" s="21" t="s">
        <v>27</v>
      </c>
      <c r="G28" s="37"/>
      <c r="H28" s="22" t="str">
        <f t="shared" si="3"/>
        <v>https://www.amazon.c</v>
      </c>
      <c r="I28" s="1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7" t="s">
        <v>28</v>
      </c>
      <c r="B29" s="18">
        <v>1</v>
      </c>
      <c r="C29" s="19">
        <v>1</v>
      </c>
      <c r="D29" s="20">
        <v>11.99</v>
      </c>
      <c r="E29" s="20">
        <f t="shared" si="2"/>
        <v>11.99</v>
      </c>
      <c r="F29" s="21" t="s">
        <v>29</v>
      </c>
      <c r="G29" s="37"/>
      <c r="H29" s="22" t="str">
        <f t="shared" si="3"/>
        <v>https://www.amazon.c</v>
      </c>
      <c r="I29" s="1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7" t="s">
        <v>30</v>
      </c>
      <c r="B30" s="18">
        <v>1</v>
      </c>
      <c r="C30" s="19">
        <v>1</v>
      </c>
      <c r="D30" s="20">
        <v>5.39</v>
      </c>
      <c r="E30" s="20">
        <f t="shared" si="2"/>
        <v>5.39</v>
      </c>
      <c r="F30" s="21" t="s">
        <v>31</v>
      </c>
      <c r="G30" s="37"/>
      <c r="H30" s="22" t="str">
        <f t="shared" si="3"/>
        <v>https://www.amazon.c</v>
      </c>
      <c r="I30" s="1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7" t="s">
        <v>32</v>
      </c>
      <c r="B31" s="18">
        <v>1</v>
      </c>
      <c r="C31" s="19">
        <v>1</v>
      </c>
      <c r="D31" s="20">
        <v>29.29</v>
      </c>
      <c r="E31" s="20">
        <f t="shared" si="2"/>
        <v>29.29</v>
      </c>
      <c r="F31" s="21" t="s">
        <v>33</v>
      </c>
      <c r="G31" s="37"/>
      <c r="H31" s="22" t="str">
        <f t="shared" si="3"/>
        <v>https://www.amazon.c</v>
      </c>
      <c r="I31" s="1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38" t="s">
        <v>34</v>
      </c>
      <c r="B32" s="39">
        <v>2</v>
      </c>
      <c r="C32" s="37">
        <v>2</v>
      </c>
      <c r="D32" s="40">
        <v>24.17</v>
      </c>
      <c r="E32" s="20">
        <f t="shared" ref="E32:E34" si="4">D32*C32</f>
        <v>48.34</v>
      </c>
      <c r="F32" s="75" t="s">
        <v>35</v>
      </c>
      <c r="G32" s="76"/>
      <c r="H32" s="44"/>
      <c r="I32" s="1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38" t="s">
        <v>36</v>
      </c>
      <c r="B33" s="39">
        <v>1</v>
      </c>
      <c r="C33" s="37">
        <v>1</v>
      </c>
      <c r="D33" s="40">
        <v>5.99</v>
      </c>
      <c r="E33" s="20">
        <f>D33*C33</f>
        <v>5.99</v>
      </c>
      <c r="F33" s="75" t="s">
        <v>37</v>
      </c>
      <c r="G33" s="76"/>
      <c r="H33" s="44"/>
      <c r="I33" s="1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38" t="s">
        <v>38</v>
      </c>
      <c r="B34" s="39">
        <v>1</v>
      </c>
      <c r="C34" s="37">
        <v>1</v>
      </c>
      <c r="D34" s="40">
        <v>11.99</v>
      </c>
      <c r="E34" s="40">
        <f t="shared" si="4"/>
        <v>11.99</v>
      </c>
      <c r="F34" s="75" t="s">
        <v>39</v>
      </c>
      <c r="G34" s="76"/>
      <c r="H34" s="44"/>
      <c r="I34" s="1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8" t="s">
        <v>40</v>
      </c>
      <c r="B35" s="39">
        <v>1</v>
      </c>
      <c r="C35" s="37">
        <v>1</v>
      </c>
      <c r="D35" s="40">
        <v>5.6</v>
      </c>
      <c r="E35" s="40">
        <f t="shared" ref="E35" si="5">D35*C35</f>
        <v>5.6</v>
      </c>
      <c r="F35" s="75" t="s">
        <v>41</v>
      </c>
      <c r="G35" s="76"/>
      <c r="H35" s="44"/>
      <c r="I35" s="1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51" customFormat="1" ht="32.25" customHeight="1">
      <c r="A36" s="38" t="s">
        <v>154</v>
      </c>
      <c r="B36" s="39">
        <v>1</v>
      </c>
      <c r="C36" s="37">
        <v>1</v>
      </c>
      <c r="D36" s="40">
        <v>8.99</v>
      </c>
      <c r="E36" s="40">
        <f t="shared" ref="E36:E38" si="6">D36*C36</f>
        <v>8.99</v>
      </c>
      <c r="F36" s="75" t="s">
        <v>153</v>
      </c>
      <c r="G36" s="76"/>
      <c r="H36" s="44"/>
      <c r="I36" s="37"/>
    </row>
    <row r="37" spans="1:26" s="51" customFormat="1" ht="29.25" customHeight="1">
      <c r="A37" s="38" t="s">
        <v>155</v>
      </c>
      <c r="B37" s="39">
        <v>1</v>
      </c>
      <c r="C37" s="37">
        <v>1</v>
      </c>
      <c r="D37" s="40">
        <v>7.99</v>
      </c>
      <c r="E37" s="40">
        <f t="shared" si="6"/>
        <v>7.99</v>
      </c>
      <c r="F37" s="75" t="s">
        <v>156</v>
      </c>
      <c r="G37" s="76"/>
      <c r="H37" s="44"/>
      <c r="I37" s="37"/>
    </row>
    <row r="38" spans="1:26" s="51" customFormat="1" ht="26.25" customHeight="1">
      <c r="A38" s="38" t="s">
        <v>158</v>
      </c>
      <c r="B38" s="39">
        <v>1</v>
      </c>
      <c r="C38" s="37">
        <v>1</v>
      </c>
      <c r="D38" s="40">
        <v>7.99</v>
      </c>
      <c r="E38" s="40">
        <f t="shared" si="6"/>
        <v>7.99</v>
      </c>
      <c r="F38" s="75" t="s">
        <v>157</v>
      </c>
      <c r="G38" s="76"/>
      <c r="H38" s="44"/>
      <c r="I38" s="37"/>
    </row>
    <row r="39" spans="1:26" ht="19.5" customHeight="1">
      <c r="A39" s="17" t="s">
        <v>140</v>
      </c>
      <c r="B39" s="18">
        <v>1</v>
      </c>
      <c r="C39" s="19">
        <v>1</v>
      </c>
      <c r="D39" s="20">
        <v>5</v>
      </c>
      <c r="E39" s="20">
        <v>5</v>
      </c>
      <c r="F39" s="77" t="s">
        <v>141</v>
      </c>
      <c r="G39" s="78"/>
      <c r="H39" s="44"/>
      <c r="I39" s="1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38"/>
      <c r="B40" s="23"/>
      <c r="C40" s="24"/>
      <c r="D40" s="26"/>
      <c r="E40" s="26">
        <f>SUM(E16:E39)</f>
        <v>459.66000000000008</v>
      </c>
      <c r="F40" s="27"/>
      <c r="G40" s="28"/>
      <c r="H40" s="29"/>
      <c r="I40" s="28"/>
    </row>
    <row r="41" spans="1:26" ht="19.5" customHeight="1">
      <c r="A41" s="45" t="s">
        <v>42</v>
      </c>
      <c r="B41" s="32"/>
      <c r="C41" s="33"/>
      <c r="D41" s="34"/>
      <c r="E41" s="34"/>
      <c r="F41" s="35"/>
      <c r="G41" s="33"/>
      <c r="H41" s="36"/>
      <c r="I41" s="3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7" t="s">
        <v>43</v>
      </c>
      <c r="B42" s="18">
        <v>1</v>
      </c>
      <c r="C42" s="19">
        <v>1</v>
      </c>
      <c r="D42" s="20">
        <v>31.5</v>
      </c>
      <c r="E42" s="20">
        <f>D42*C42</f>
        <v>31.5</v>
      </c>
      <c r="F42" s="21" t="s">
        <v>44</v>
      </c>
      <c r="G42" s="19"/>
      <c r="H42" s="22" t="str">
        <f>IF(F42&gt;0,LEFT(F42,20),"ZZZ")</f>
        <v>https://www.andymark</v>
      </c>
      <c r="I42" s="1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52" customFormat="1" ht="19.5" customHeight="1">
      <c r="A43" s="17" t="s">
        <v>138</v>
      </c>
      <c r="B43" s="18">
        <v>1</v>
      </c>
      <c r="C43" s="19">
        <v>1</v>
      </c>
      <c r="D43" s="20">
        <v>5</v>
      </c>
      <c r="E43" s="20">
        <v>5</v>
      </c>
      <c r="F43" s="69" t="s">
        <v>139</v>
      </c>
      <c r="G43" s="70"/>
      <c r="H43" s="22"/>
      <c r="I43" s="37"/>
    </row>
    <row r="44" spans="1:26" ht="19.5" customHeight="1">
      <c r="A44" s="38" t="s">
        <v>180</v>
      </c>
      <c r="B44" s="39"/>
      <c r="C44" s="37"/>
      <c r="D44" s="40"/>
      <c r="E44" s="40">
        <f>SUM(E42:E43)</f>
        <v>36.5</v>
      </c>
      <c r="F44" s="73"/>
      <c r="G44" s="74"/>
      <c r="H44" s="44"/>
      <c r="I44" s="1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45" t="s">
        <v>45</v>
      </c>
      <c r="B45" s="32"/>
      <c r="C45" s="33"/>
      <c r="D45" s="34"/>
      <c r="E45" s="34"/>
      <c r="F45" s="35"/>
      <c r="G45" s="33"/>
      <c r="H45" s="36"/>
      <c r="I45" s="3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38" t="s">
        <v>46</v>
      </c>
      <c r="B46" s="18">
        <v>2</v>
      </c>
      <c r="C46" s="19">
        <v>2</v>
      </c>
      <c r="D46" s="20">
        <v>29</v>
      </c>
      <c r="E46" s="20">
        <f>D46*C46</f>
        <v>58</v>
      </c>
      <c r="F46" s="71" t="s">
        <v>47</v>
      </c>
      <c r="G46" s="72"/>
      <c r="H46" s="44" t="str">
        <f>IF(F46&gt;0,LEFT(F46,20),"ZZZ")</f>
        <v>https://www.dfrobot.</v>
      </c>
      <c r="I46" s="1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38"/>
      <c r="B47" s="18"/>
      <c r="C47" s="19"/>
      <c r="D47" s="20"/>
      <c r="E47" s="20">
        <f>SUM(E46)</f>
        <v>58</v>
      </c>
      <c r="F47" s="73"/>
      <c r="G47" s="74"/>
      <c r="H47" s="44"/>
      <c r="I47" s="1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45" t="s">
        <v>48</v>
      </c>
      <c r="B48" s="32"/>
      <c r="C48" s="33"/>
      <c r="D48" s="34"/>
      <c r="E48" s="34"/>
      <c r="F48" s="35"/>
      <c r="G48" s="33"/>
      <c r="H48" s="36"/>
      <c r="I48" s="3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7" t="s">
        <v>49</v>
      </c>
      <c r="B49" s="18">
        <v>6</v>
      </c>
      <c r="C49" s="19">
        <v>1</v>
      </c>
      <c r="D49" s="20">
        <v>2.4</v>
      </c>
      <c r="E49" s="20">
        <f t="shared" ref="E49:E50" si="7">D49*C49</f>
        <v>2.4</v>
      </c>
      <c r="F49" s="71" t="s">
        <v>50</v>
      </c>
      <c r="G49" s="72"/>
      <c r="H49" s="22" t="str">
        <f t="shared" ref="H49:H76" si="8">IF(F49&gt;0,LEFT(F49,20),"ZZZ")</f>
        <v>https://www.mcmaster</v>
      </c>
      <c r="I49" s="1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7" t="s">
        <v>51</v>
      </c>
      <c r="B50" s="18">
        <v>8</v>
      </c>
      <c r="C50" s="19">
        <v>1</v>
      </c>
      <c r="D50" s="20">
        <v>2.94</v>
      </c>
      <c r="E50" s="20">
        <f t="shared" si="7"/>
        <v>2.94</v>
      </c>
      <c r="F50" s="71" t="s">
        <v>52</v>
      </c>
      <c r="G50" s="72"/>
      <c r="H50" s="22" t="str">
        <f t="shared" si="8"/>
        <v>https://www.mcmaster</v>
      </c>
      <c r="I50" s="19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38" t="s">
        <v>53</v>
      </c>
      <c r="B51" s="39">
        <v>25</v>
      </c>
      <c r="C51" s="37">
        <v>1</v>
      </c>
      <c r="D51" s="40">
        <v>2.19</v>
      </c>
      <c r="E51" s="40">
        <v>2.19</v>
      </c>
      <c r="F51" s="71" t="s">
        <v>54</v>
      </c>
      <c r="G51" s="72"/>
      <c r="H51" s="22" t="str">
        <f t="shared" si="8"/>
        <v>https://www.mcmaster</v>
      </c>
      <c r="I51" s="1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38" t="s">
        <v>55</v>
      </c>
      <c r="B52" s="18">
        <v>100</v>
      </c>
      <c r="C52" s="19">
        <v>1</v>
      </c>
      <c r="D52" s="20">
        <v>1.2</v>
      </c>
      <c r="E52" s="20">
        <f t="shared" ref="E52:E76" si="9">D52*C52</f>
        <v>1.2</v>
      </c>
      <c r="F52" s="71" t="s">
        <v>56</v>
      </c>
      <c r="G52" s="72"/>
      <c r="H52" s="22" t="str">
        <f t="shared" si="8"/>
        <v>https://www.mcmaster</v>
      </c>
      <c r="I52" s="19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7" t="s">
        <v>57</v>
      </c>
      <c r="B53" s="18">
        <v>2</v>
      </c>
      <c r="C53" s="19">
        <v>1</v>
      </c>
      <c r="D53" s="20">
        <v>3.77</v>
      </c>
      <c r="E53" s="20">
        <f t="shared" si="9"/>
        <v>3.77</v>
      </c>
      <c r="F53" s="71" t="s">
        <v>58</v>
      </c>
      <c r="G53" s="72"/>
      <c r="H53" s="22" t="str">
        <f t="shared" si="8"/>
        <v>https://www.mcmaster</v>
      </c>
      <c r="I53" s="19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7" t="s">
        <v>59</v>
      </c>
      <c r="B54" s="18">
        <v>4</v>
      </c>
      <c r="C54" s="19">
        <v>4</v>
      </c>
      <c r="D54" s="20">
        <v>3.59</v>
      </c>
      <c r="E54" s="20">
        <f t="shared" si="9"/>
        <v>14.36</v>
      </c>
      <c r="F54" s="21" t="s">
        <v>60</v>
      </c>
      <c r="G54" s="19"/>
      <c r="H54" s="22" t="str">
        <f t="shared" si="8"/>
        <v>https://www.mcmaster</v>
      </c>
      <c r="I54" s="19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7" t="s">
        <v>61</v>
      </c>
      <c r="B55" s="18">
        <v>1</v>
      </c>
      <c r="C55" s="19">
        <v>1</v>
      </c>
      <c r="D55" s="20">
        <v>1.1399999999999999</v>
      </c>
      <c r="E55" s="20">
        <f t="shared" si="9"/>
        <v>1.1399999999999999</v>
      </c>
      <c r="F55" s="21" t="s">
        <v>62</v>
      </c>
      <c r="G55" s="19"/>
      <c r="H55" s="22" t="str">
        <f t="shared" si="8"/>
        <v>https://www.mcmaster</v>
      </c>
      <c r="I55" s="1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38" t="s">
        <v>63</v>
      </c>
      <c r="B56" s="18">
        <v>1</v>
      </c>
      <c r="C56" s="19">
        <v>1</v>
      </c>
      <c r="D56" s="20">
        <v>2.65</v>
      </c>
      <c r="E56" s="20">
        <f t="shared" si="9"/>
        <v>2.65</v>
      </c>
      <c r="F56" s="21" t="s">
        <v>64</v>
      </c>
      <c r="G56" s="19"/>
      <c r="H56" s="22" t="str">
        <f t="shared" si="8"/>
        <v>https://www.mcmaster</v>
      </c>
      <c r="I56" s="1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38" t="s">
        <v>65</v>
      </c>
      <c r="B57" s="18">
        <v>8</v>
      </c>
      <c r="C57" s="19">
        <v>1</v>
      </c>
      <c r="D57" s="20">
        <v>8.49</v>
      </c>
      <c r="E57" s="20">
        <f t="shared" si="9"/>
        <v>8.49</v>
      </c>
      <c r="F57" s="21" t="s">
        <v>66</v>
      </c>
      <c r="G57" s="19"/>
      <c r="H57" s="22" t="str">
        <f t="shared" si="8"/>
        <v>https://www.mcmaster</v>
      </c>
      <c r="I57" s="1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38" t="s">
        <v>67</v>
      </c>
      <c r="B58" s="18">
        <v>4</v>
      </c>
      <c r="C58" s="19">
        <v>1</v>
      </c>
      <c r="D58" s="20">
        <v>6.03</v>
      </c>
      <c r="E58" s="20">
        <f t="shared" si="9"/>
        <v>6.03</v>
      </c>
      <c r="F58" s="21" t="s">
        <v>68</v>
      </c>
      <c r="G58" s="19"/>
      <c r="H58" s="22" t="str">
        <f t="shared" si="8"/>
        <v>https://www.mcmaster</v>
      </c>
      <c r="I58" s="19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38" t="s">
        <v>69</v>
      </c>
      <c r="B59" s="18">
        <v>4</v>
      </c>
      <c r="C59" s="19">
        <v>1</v>
      </c>
      <c r="D59" s="20">
        <v>3.72</v>
      </c>
      <c r="E59" s="20">
        <f t="shared" si="9"/>
        <v>3.72</v>
      </c>
      <c r="F59" s="21" t="s">
        <v>70</v>
      </c>
      <c r="G59" s="19"/>
      <c r="H59" s="22" t="str">
        <f t="shared" si="8"/>
        <v>https://www.mcmaster</v>
      </c>
      <c r="I59" s="19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38" t="s">
        <v>71</v>
      </c>
      <c r="B60" s="18">
        <v>4</v>
      </c>
      <c r="C60" s="19">
        <v>1</v>
      </c>
      <c r="D60" s="20">
        <v>3.72</v>
      </c>
      <c r="E60" s="20">
        <f t="shared" si="9"/>
        <v>3.72</v>
      </c>
      <c r="F60" s="21" t="s">
        <v>72</v>
      </c>
      <c r="G60" s="19"/>
      <c r="H60" s="22" t="str">
        <f t="shared" si="8"/>
        <v>https://www.mcmaster</v>
      </c>
      <c r="I60" s="19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38" t="s">
        <v>73</v>
      </c>
      <c r="B61" s="18">
        <v>4</v>
      </c>
      <c r="C61" s="19">
        <v>1</v>
      </c>
      <c r="D61" s="20">
        <v>4.41</v>
      </c>
      <c r="E61" s="20">
        <f t="shared" si="9"/>
        <v>4.41</v>
      </c>
      <c r="F61" s="21" t="s">
        <v>74</v>
      </c>
      <c r="G61" s="19"/>
      <c r="H61" s="22" t="str">
        <f t="shared" si="8"/>
        <v>https://www.mcmaster</v>
      </c>
      <c r="I61" s="1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38" t="s">
        <v>75</v>
      </c>
      <c r="B62" s="39">
        <v>12</v>
      </c>
      <c r="C62" s="19">
        <v>1</v>
      </c>
      <c r="D62" s="20">
        <v>5.42</v>
      </c>
      <c r="E62" s="20">
        <f t="shared" si="9"/>
        <v>5.42</v>
      </c>
      <c r="F62" s="21" t="s">
        <v>76</v>
      </c>
      <c r="G62" s="19"/>
      <c r="H62" s="22" t="str">
        <f t="shared" si="8"/>
        <v>https://www.mcmaster</v>
      </c>
      <c r="I62" s="1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7" t="s">
        <v>77</v>
      </c>
      <c r="B63" s="18">
        <v>8</v>
      </c>
      <c r="C63" s="19">
        <v>1</v>
      </c>
      <c r="D63" s="20">
        <v>3.39</v>
      </c>
      <c r="E63" s="20">
        <f t="shared" si="9"/>
        <v>3.39</v>
      </c>
      <c r="F63" s="21" t="s">
        <v>78</v>
      </c>
      <c r="G63" s="19"/>
      <c r="H63" s="22" t="str">
        <f t="shared" si="8"/>
        <v>https://www.mcmaster</v>
      </c>
      <c r="I63" s="1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7" t="s">
        <v>79</v>
      </c>
      <c r="B64" s="18">
        <v>4</v>
      </c>
      <c r="C64" s="19">
        <v>1</v>
      </c>
      <c r="D64" s="20">
        <v>5.0199999999999996</v>
      </c>
      <c r="E64" s="20">
        <f t="shared" si="9"/>
        <v>5.0199999999999996</v>
      </c>
      <c r="F64" s="21" t="s">
        <v>80</v>
      </c>
      <c r="G64" s="19"/>
      <c r="H64" s="22" t="str">
        <f t="shared" si="8"/>
        <v>https://www.mcmaster</v>
      </c>
      <c r="I64" s="19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38" t="s">
        <v>81</v>
      </c>
      <c r="B65" s="18">
        <v>6</v>
      </c>
      <c r="C65" s="19">
        <v>1</v>
      </c>
      <c r="D65" s="20">
        <v>6.21</v>
      </c>
      <c r="E65" s="20">
        <f t="shared" si="9"/>
        <v>6.21</v>
      </c>
      <c r="F65" s="21" t="s">
        <v>82</v>
      </c>
      <c r="G65" s="19"/>
      <c r="H65" s="22" t="str">
        <f t="shared" si="8"/>
        <v>https://www.mcmaster</v>
      </c>
      <c r="I65" s="19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7" t="s">
        <v>83</v>
      </c>
      <c r="B66" s="18">
        <v>4</v>
      </c>
      <c r="C66" s="19">
        <v>1</v>
      </c>
      <c r="D66" s="20">
        <v>3.57</v>
      </c>
      <c r="E66" s="20">
        <f t="shared" si="9"/>
        <v>3.57</v>
      </c>
      <c r="F66" s="21" t="s">
        <v>84</v>
      </c>
      <c r="G66" s="19"/>
      <c r="H66" s="22" t="str">
        <f t="shared" si="8"/>
        <v>https://www.mcmaster</v>
      </c>
      <c r="I66" s="19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7" t="s">
        <v>85</v>
      </c>
      <c r="B67" s="18">
        <v>11</v>
      </c>
      <c r="C67" s="19">
        <v>1</v>
      </c>
      <c r="D67" s="20">
        <v>8.3800000000000008</v>
      </c>
      <c r="E67" s="20">
        <f t="shared" si="9"/>
        <v>8.3800000000000008</v>
      </c>
      <c r="F67" s="21" t="s">
        <v>86</v>
      </c>
      <c r="G67" s="19"/>
      <c r="H67" s="22" t="str">
        <f t="shared" si="8"/>
        <v>https://www.mcmaster</v>
      </c>
      <c r="I67" s="19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38" t="s">
        <v>87</v>
      </c>
      <c r="B68" s="18">
        <v>1</v>
      </c>
      <c r="C68" s="19">
        <v>1</v>
      </c>
      <c r="D68" s="20">
        <v>6.13</v>
      </c>
      <c r="E68" s="20">
        <f t="shared" si="9"/>
        <v>6.13</v>
      </c>
      <c r="F68" s="21" t="s">
        <v>88</v>
      </c>
      <c r="G68" s="19"/>
      <c r="H68" s="22" t="str">
        <f t="shared" si="8"/>
        <v>https://www.mcmaster</v>
      </c>
      <c r="I68" s="19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7" t="s">
        <v>89</v>
      </c>
      <c r="B69" s="18">
        <v>2</v>
      </c>
      <c r="C69" s="19">
        <v>1</v>
      </c>
      <c r="D69" s="20">
        <v>1.41</v>
      </c>
      <c r="E69" s="20">
        <f t="shared" si="9"/>
        <v>1.41</v>
      </c>
      <c r="F69" s="21" t="s">
        <v>90</v>
      </c>
      <c r="G69" s="19"/>
      <c r="H69" s="22" t="str">
        <f t="shared" si="8"/>
        <v>https://www.mcmaster</v>
      </c>
      <c r="I69" s="19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7" t="s">
        <v>91</v>
      </c>
      <c r="B70" s="46">
        <v>2</v>
      </c>
      <c r="C70" s="46">
        <v>1</v>
      </c>
      <c r="D70" s="47">
        <v>6.81</v>
      </c>
      <c r="E70" s="47">
        <f t="shared" si="9"/>
        <v>6.81</v>
      </c>
      <c r="F70" s="48" t="s">
        <v>92</v>
      </c>
      <c r="G70" s="46"/>
      <c r="H70" s="49" t="str">
        <f t="shared" si="8"/>
        <v>https://www.mcmaster</v>
      </c>
      <c r="I70" s="4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7" t="s">
        <v>93</v>
      </c>
      <c r="B71" s="39">
        <v>14</v>
      </c>
      <c r="C71" s="19">
        <v>1</v>
      </c>
      <c r="D71" s="20">
        <v>10.02</v>
      </c>
      <c r="E71" s="20">
        <f t="shared" si="9"/>
        <v>10.02</v>
      </c>
      <c r="F71" s="21" t="s">
        <v>94</v>
      </c>
      <c r="G71" s="19"/>
      <c r="H71" s="22" t="str">
        <f t="shared" si="8"/>
        <v>https://www.mcmaster</v>
      </c>
      <c r="I71" s="1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38" t="s">
        <v>95</v>
      </c>
      <c r="B72" s="18">
        <v>12</v>
      </c>
      <c r="C72" s="19">
        <v>1</v>
      </c>
      <c r="D72" s="20">
        <v>7.22</v>
      </c>
      <c r="E72" s="20">
        <f t="shared" si="9"/>
        <v>7.22</v>
      </c>
      <c r="F72" s="21" t="s">
        <v>96</v>
      </c>
      <c r="G72" s="19"/>
      <c r="H72" s="22" t="str">
        <f t="shared" si="8"/>
        <v>https://www.mcmaster</v>
      </c>
      <c r="I72" s="19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42" t="s">
        <v>97</v>
      </c>
      <c r="B73" s="39">
        <v>2</v>
      </c>
      <c r="C73" s="37">
        <v>1</v>
      </c>
      <c r="D73" s="40">
        <v>9.6300000000000008</v>
      </c>
      <c r="E73" s="20">
        <f t="shared" si="9"/>
        <v>9.6300000000000008</v>
      </c>
      <c r="F73" s="43" t="s">
        <v>98</v>
      </c>
      <c r="G73" s="19"/>
      <c r="H73" s="22" t="str">
        <f t="shared" si="8"/>
        <v>https://www.mcmaster</v>
      </c>
      <c r="I73" s="19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38" t="s">
        <v>99</v>
      </c>
      <c r="B74" s="18">
        <v>2</v>
      </c>
      <c r="C74" s="19">
        <v>1</v>
      </c>
      <c r="D74" s="20">
        <v>7.86</v>
      </c>
      <c r="E74" s="20">
        <f t="shared" si="9"/>
        <v>7.86</v>
      </c>
      <c r="F74" s="21" t="s">
        <v>100</v>
      </c>
      <c r="G74" s="19"/>
      <c r="H74" s="22" t="str">
        <f t="shared" si="8"/>
        <v>https://www.mcmaster</v>
      </c>
      <c r="I74" s="19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38" t="s">
        <v>101</v>
      </c>
      <c r="B75" s="18">
        <v>1</v>
      </c>
      <c r="C75" s="19">
        <v>1</v>
      </c>
      <c r="D75" s="20">
        <v>9.14</v>
      </c>
      <c r="E75" s="20">
        <f t="shared" si="9"/>
        <v>9.14</v>
      </c>
      <c r="F75" s="21" t="s">
        <v>102</v>
      </c>
      <c r="G75" s="19"/>
      <c r="H75" s="22" t="str">
        <f t="shared" si="8"/>
        <v>https://www.mcmaster</v>
      </c>
      <c r="I75" s="19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38" t="s">
        <v>103</v>
      </c>
      <c r="B76" s="18">
        <v>1</v>
      </c>
      <c r="C76" s="19">
        <v>1</v>
      </c>
      <c r="D76" s="20">
        <v>8.91</v>
      </c>
      <c r="E76" s="20">
        <f t="shared" si="9"/>
        <v>8.91</v>
      </c>
      <c r="F76" s="21" t="s">
        <v>104</v>
      </c>
      <c r="G76" s="19"/>
      <c r="H76" s="22" t="str">
        <f t="shared" si="8"/>
        <v>https://www.mcmaster</v>
      </c>
      <c r="I76" s="19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42"/>
      <c r="B77" s="39"/>
      <c r="C77" s="37"/>
      <c r="D77" s="40"/>
      <c r="E77" s="20">
        <f>SUM(E49:E76)</f>
        <v>156.13999999999996</v>
      </c>
      <c r="F77" s="50"/>
      <c r="G77" s="19"/>
      <c r="H77" s="44"/>
      <c r="I77" s="19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45" t="s">
        <v>105</v>
      </c>
      <c r="B78" s="32"/>
      <c r="C78" s="33"/>
      <c r="D78" s="34"/>
      <c r="E78" s="34"/>
      <c r="F78" s="35"/>
      <c r="G78" s="33"/>
      <c r="H78" s="36"/>
      <c r="I78" s="3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7" t="s">
        <v>106</v>
      </c>
      <c r="B79" s="18">
        <v>1</v>
      </c>
      <c r="C79" s="19">
        <v>1</v>
      </c>
      <c r="D79" s="20">
        <v>4.99</v>
      </c>
      <c r="E79" s="20">
        <f t="shared" ref="E79:E94" si="10">D79*C79</f>
        <v>4.99</v>
      </c>
      <c r="F79" s="21" t="s">
        <v>107</v>
      </c>
      <c r="G79" s="19"/>
      <c r="H79" s="22" t="str">
        <f t="shared" ref="H79:H94" si="11">IF(F79&gt;0,LEFT(F79,20),"ZZZ")</f>
        <v>https://www.servocit</v>
      </c>
      <c r="I79" s="19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7" t="s">
        <v>108</v>
      </c>
      <c r="B80" s="18">
        <v>3</v>
      </c>
      <c r="C80" s="19">
        <v>3</v>
      </c>
      <c r="D80" s="20">
        <v>14.99</v>
      </c>
      <c r="E80" s="20">
        <f t="shared" si="10"/>
        <v>44.97</v>
      </c>
      <c r="F80" s="21" t="s">
        <v>109</v>
      </c>
      <c r="G80" s="19"/>
      <c r="H80" s="22" t="str">
        <f t="shared" si="11"/>
        <v>https://www.servocit</v>
      </c>
      <c r="I80" s="19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7" t="s">
        <v>110</v>
      </c>
      <c r="B81" s="18">
        <v>8</v>
      </c>
      <c r="C81" s="19">
        <v>8</v>
      </c>
      <c r="D81" s="20">
        <v>9.99</v>
      </c>
      <c r="E81" s="20">
        <f t="shared" si="10"/>
        <v>79.92</v>
      </c>
      <c r="F81" s="21" t="s">
        <v>111</v>
      </c>
      <c r="G81" s="19"/>
      <c r="H81" s="22" t="str">
        <f t="shared" si="11"/>
        <v>https://www.servocit</v>
      </c>
      <c r="I81" s="19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7" t="s">
        <v>112</v>
      </c>
      <c r="B82" s="18">
        <v>2</v>
      </c>
      <c r="C82" s="19">
        <v>2</v>
      </c>
      <c r="D82" s="20">
        <v>8.69</v>
      </c>
      <c r="E82" s="20">
        <f t="shared" si="10"/>
        <v>17.38</v>
      </c>
      <c r="F82" s="21" t="s">
        <v>113</v>
      </c>
      <c r="G82" s="19"/>
      <c r="H82" s="22" t="str">
        <f t="shared" si="11"/>
        <v>https://www.servocit</v>
      </c>
      <c r="I82" s="19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38" t="s">
        <v>114</v>
      </c>
      <c r="B83" s="18">
        <v>1</v>
      </c>
      <c r="C83" s="19">
        <v>1</v>
      </c>
      <c r="D83" s="20">
        <v>39.99</v>
      </c>
      <c r="E83" s="20">
        <f t="shared" si="10"/>
        <v>39.99</v>
      </c>
      <c r="F83" s="21" t="s">
        <v>115</v>
      </c>
      <c r="G83" s="19"/>
      <c r="H83" s="22" t="str">
        <f t="shared" si="11"/>
        <v>https://www.servocit</v>
      </c>
      <c r="I83" s="19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38" t="s">
        <v>116</v>
      </c>
      <c r="B84" s="18">
        <v>1</v>
      </c>
      <c r="C84" s="19">
        <v>1</v>
      </c>
      <c r="D84" s="20">
        <v>39.99</v>
      </c>
      <c r="E84" s="20">
        <f t="shared" si="10"/>
        <v>39.99</v>
      </c>
      <c r="F84" s="21" t="s">
        <v>117</v>
      </c>
      <c r="G84" s="19"/>
      <c r="H84" s="22" t="str">
        <f t="shared" si="11"/>
        <v>https://www.servocit</v>
      </c>
      <c r="I84" s="19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7" t="s">
        <v>118</v>
      </c>
      <c r="B85" s="18">
        <v>1</v>
      </c>
      <c r="C85" s="19">
        <v>1</v>
      </c>
      <c r="D85" s="20">
        <v>3.99</v>
      </c>
      <c r="E85" s="20">
        <f t="shared" si="10"/>
        <v>3.99</v>
      </c>
      <c r="F85" s="21" t="s">
        <v>119</v>
      </c>
      <c r="G85" s="19"/>
      <c r="H85" s="22" t="str">
        <f t="shared" si="11"/>
        <v>https://www.servocit</v>
      </c>
      <c r="I85" s="19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7" t="s">
        <v>120</v>
      </c>
      <c r="B86" s="18">
        <v>1</v>
      </c>
      <c r="C86" s="19">
        <v>1</v>
      </c>
      <c r="D86" s="20">
        <v>4.09</v>
      </c>
      <c r="E86" s="20">
        <f t="shared" si="10"/>
        <v>4.09</v>
      </c>
      <c r="F86" s="21" t="s">
        <v>121</v>
      </c>
      <c r="G86" s="19"/>
      <c r="H86" s="22" t="str">
        <f t="shared" si="11"/>
        <v>https://www.servocit</v>
      </c>
      <c r="I86" s="19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7" t="s">
        <v>122</v>
      </c>
      <c r="B87" s="18">
        <v>1</v>
      </c>
      <c r="C87" s="19">
        <v>1</v>
      </c>
      <c r="D87" s="20">
        <v>6.99</v>
      </c>
      <c r="E87" s="20">
        <f t="shared" si="10"/>
        <v>6.99</v>
      </c>
      <c r="F87" s="21" t="s">
        <v>123</v>
      </c>
      <c r="G87" s="19"/>
      <c r="H87" s="22" t="str">
        <f t="shared" si="11"/>
        <v>https://www.servocit</v>
      </c>
      <c r="I87" s="19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38" t="s">
        <v>124</v>
      </c>
      <c r="B88" s="18">
        <v>4</v>
      </c>
      <c r="C88" s="19">
        <v>2</v>
      </c>
      <c r="D88" s="20">
        <v>2.79</v>
      </c>
      <c r="E88" s="20">
        <f t="shared" si="10"/>
        <v>5.58</v>
      </c>
      <c r="F88" s="21" t="s">
        <v>125</v>
      </c>
      <c r="G88" s="19"/>
      <c r="H88" s="22" t="str">
        <f t="shared" si="11"/>
        <v>https://www.servocit</v>
      </c>
      <c r="I88" s="19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s="62" customFormat="1" ht="19.5" customHeight="1">
      <c r="A89" s="65" t="s">
        <v>178</v>
      </c>
      <c r="B89" s="39">
        <v>2</v>
      </c>
      <c r="C89" s="37">
        <v>1</v>
      </c>
      <c r="D89" s="40">
        <v>16</v>
      </c>
      <c r="E89" s="40">
        <f t="shared" si="10"/>
        <v>16</v>
      </c>
      <c r="F89" s="79" t="s">
        <v>177</v>
      </c>
      <c r="G89" s="72"/>
      <c r="H89" s="22"/>
      <c r="I89" s="37"/>
    </row>
    <row r="90" spans="1:26" ht="19.5" customHeight="1">
      <c r="A90" s="38" t="s">
        <v>126</v>
      </c>
      <c r="B90" s="39">
        <v>4</v>
      </c>
      <c r="C90" s="37">
        <v>4</v>
      </c>
      <c r="D90" s="20">
        <v>6.99</v>
      </c>
      <c r="E90" s="20">
        <f t="shared" si="10"/>
        <v>27.96</v>
      </c>
      <c r="F90" s="41" t="s">
        <v>127</v>
      </c>
      <c r="G90" s="19"/>
      <c r="H90" s="22" t="str">
        <f t="shared" si="11"/>
        <v>https://www.servocit</v>
      </c>
      <c r="I90" s="19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7" t="s">
        <v>128</v>
      </c>
      <c r="B91" s="18">
        <v>1</v>
      </c>
      <c r="C91" s="19">
        <v>1</v>
      </c>
      <c r="D91" s="20">
        <v>6.39</v>
      </c>
      <c r="E91" s="20">
        <f t="shared" si="10"/>
        <v>6.39</v>
      </c>
      <c r="F91" s="21" t="s">
        <v>129</v>
      </c>
      <c r="G91" s="19"/>
      <c r="H91" s="22" t="str">
        <f t="shared" si="11"/>
        <v>https://www.servocit</v>
      </c>
      <c r="I91" s="19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7" t="s">
        <v>130</v>
      </c>
      <c r="B92" s="18">
        <v>2</v>
      </c>
      <c r="C92" s="19">
        <v>2</v>
      </c>
      <c r="D92" s="20">
        <v>6.99</v>
      </c>
      <c r="E92" s="20">
        <f t="shared" si="10"/>
        <v>13.98</v>
      </c>
      <c r="F92" s="21" t="s">
        <v>131</v>
      </c>
      <c r="G92" s="19"/>
      <c r="H92" s="22" t="str">
        <f t="shared" si="11"/>
        <v>https://www.servocit</v>
      </c>
      <c r="I92" s="19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7" t="s">
        <v>132</v>
      </c>
      <c r="B93" s="18">
        <v>1</v>
      </c>
      <c r="C93" s="19">
        <v>1</v>
      </c>
      <c r="D93" s="20">
        <v>5.99</v>
      </c>
      <c r="E93" s="20">
        <f t="shared" si="10"/>
        <v>5.99</v>
      </c>
      <c r="F93" s="21" t="s">
        <v>133</v>
      </c>
      <c r="G93" s="19"/>
      <c r="H93" s="22" t="str">
        <f t="shared" si="11"/>
        <v>https://www.servocit</v>
      </c>
      <c r="I93" s="19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7" t="s">
        <v>134</v>
      </c>
      <c r="B94" s="18">
        <v>1</v>
      </c>
      <c r="C94" s="19">
        <v>1</v>
      </c>
      <c r="D94" s="20">
        <v>5.99</v>
      </c>
      <c r="E94" s="20">
        <f t="shared" si="10"/>
        <v>5.99</v>
      </c>
      <c r="F94" s="21" t="s">
        <v>135</v>
      </c>
      <c r="G94" s="19"/>
      <c r="H94" s="22" t="str">
        <f t="shared" si="11"/>
        <v>https://www.servocit</v>
      </c>
      <c r="I94" s="19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s="52" customFormat="1" ht="19.5" customHeight="1">
      <c r="A95" s="38" t="s">
        <v>136</v>
      </c>
      <c r="B95" s="39">
        <v>1</v>
      </c>
      <c r="C95" s="37">
        <v>1</v>
      </c>
      <c r="D95" s="40">
        <v>25</v>
      </c>
      <c r="E95" s="40">
        <v>25</v>
      </c>
      <c r="F95" s="43" t="s">
        <v>137</v>
      </c>
      <c r="G95" s="19"/>
      <c r="H95" s="22"/>
      <c r="I95" s="37"/>
    </row>
    <row r="96" spans="1:26" s="66" customFormat="1" ht="19.5" customHeight="1">
      <c r="A96" s="38"/>
      <c r="B96" s="39"/>
      <c r="C96" s="39"/>
      <c r="D96" s="39"/>
      <c r="E96" s="40">
        <f>SUM(E79:E95)</f>
        <v>349.20000000000005</v>
      </c>
      <c r="F96" s="59"/>
      <c r="G96" s="39"/>
      <c r="H96" s="22" t="str">
        <f>IF(F91&gt;0,LEFT(F91,20),"ZZZ")</f>
        <v>https://www.servocit</v>
      </c>
      <c r="I96" s="37"/>
    </row>
    <row r="97" spans="1:26" s="66" customFormat="1" ht="19.5" customHeight="1">
      <c r="A97" s="45" t="s">
        <v>181</v>
      </c>
      <c r="B97" s="32"/>
      <c r="C97" s="32"/>
      <c r="D97" s="32"/>
      <c r="E97" s="32"/>
      <c r="F97" s="60"/>
      <c r="G97" s="32"/>
      <c r="H97" s="32"/>
      <c r="I97" s="32"/>
    </row>
    <row r="98" spans="1:26" s="66" customFormat="1" ht="19.5" customHeight="1">
      <c r="A98" s="38" t="s">
        <v>182</v>
      </c>
      <c r="B98" s="39">
        <v>1</v>
      </c>
      <c r="C98" s="39">
        <v>1</v>
      </c>
      <c r="D98" s="40">
        <v>20</v>
      </c>
      <c r="E98" s="40">
        <f t="shared" ref="E98:E99" si="12">D98*C98</f>
        <v>20</v>
      </c>
      <c r="F98" s="64" t="s">
        <v>184</v>
      </c>
      <c r="G98" s="39"/>
      <c r="H98" s="39"/>
      <c r="I98" s="39"/>
    </row>
    <row r="99" spans="1:26" s="66" customFormat="1" ht="19.5" customHeight="1">
      <c r="A99" s="38" t="s">
        <v>183</v>
      </c>
      <c r="B99" s="39">
        <v>1</v>
      </c>
      <c r="C99" s="39">
        <v>1</v>
      </c>
      <c r="D99" s="47">
        <v>1.5</v>
      </c>
      <c r="E99" s="40">
        <f t="shared" si="12"/>
        <v>1.5</v>
      </c>
      <c r="F99" s="64" t="s">
        <v>185</v>
      </c>
      <c r="G99" s="39"/>
      <c r="H99" s="39"/>
      <c r="I99" s="39"/>
    </row>
    <row r="100" spans="1:26" ht="19.5" customHeight="1">
      <c r="A100" s="38"/>
      <c r="B100" s="39"/>
      <c r="C100" s="39"/>
      <c r="D100" s="39"/>
      <c r="E100" s="40">
        <f>SUM((E98:E99))</f>
        <v>21.5</v>
      </c>
      <c r="F100" s="59"/>
      <c r="G100" s="39"/>
      <c r="H100" s="22" t="str">
        <f>IF(F95&gt;0,LEFT(F95,20),"ZZZ")</f>
        <v>https://www.servocit</v>
      </c>
      <c r="I100" s="19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s="51" customFormat="1" ht="19.5" customHeight="1">
      <c r="A101" s="45" t="s">
        <v>143</v>
      </c>
      <c r="B101" s="32"/>
      <c r="C101" s="32"/>
      <c r="D101" s="32"/>
      <c r="E101" s="32"/>
      <c r="F101" s="60"/>
      <c r="G101" s="32"/>
      <c r="H101" s="32"/>
      <c r="I101" s="32"/>
    </row>
    <row r="102" spans="1:26" s="51" customFormat="1" ht="19.5" customHeight="1">
      <c r="A102" s="38" t="s">
        <v>144</v>
      </c>
      <c r="B102" s="39">
        <v>1</v>
      </c>
      <c r="C102" s="39">
        <v>1</v>
      </c>
      <c r="D102" s="40">
        <v>1.5</v>
      </c>
      <c r="E102" s="40">
        <f t="shared" ref="E102:E105" si="13">D102*C102</f>
        <v>1.5</v>
      </c>
      <c r="F102" s="43" t="s">
        <v>142</v>
      </c>
      <c r="G102" s="39"/>
      <c r="H102" s="39"/>
      <c r="I102" s="39"/>
    </row>
    <row r="103" spans="1:26" s="51" customFormat="1" ht="19.5" customHeight="1">
      <c r="A103" s="38" t="s">
        <v>161</v>
      </c>
      <c r="B103" s="39">
        <v>1</v>
      </c>
      <c r="C103" s="39">
        <v>1</v>
      </c>
      <c r="D103" s="47">
        <v>11.95</v>
      </c>
      <c r="E103" s="40">
        <f t="shared" si="13"/>
        <v>11.95</v>
      </c>
      <c r="F103" s="43" t="s">
        <v>160</v>
      </c>
      <c r="G103" s="39"/>
      <c r="H103" s="39"/>
      <c r="I103" s="39"/>
    </row>
    <row r="104" spans="1:26" s="51" customFormat="1" ht="19.5" customHeight="1">
      <c r="A104" s="38" t="s">
        <v>162</v>
      </c>
      <c r="B104" s="39">
        <v>1</v>
      </c>
      <c r="C104" s="39">
        <v>1</v>
      </c>
      <c r="D104" s="47">
        <v>11.95</v>
      </c>
      <c r="E104" s="40">
        <f t="shared" si="13"/>
        <v>11.95</v>
      </c>
      <c r="F104" s="43" t="s">
        <v>163</v>
      </c>
      <c r="G104" s="39"/>
      <c r="H104" s="39"/>
      <c r="I104" s="39"/>
    </row>
    <row r="105" spans="1:26" s="51" customFormat="1" ht="19.5" customHeight="1">
      <c r="A105" s="38" t="s">
        <v>165</v>
      </c>
      <c r="B105" s="39">
        <v>1</v>
      </c>
      <c r="C105" s="39">
        <v>1</v>
      </c>
      <c r="D105" s="47">
        <v>11.95</v>
      </c>
      <c r="E105" s="40">
        <f t="shared" si="13"/>
        <v>11.95</v>
      </c>
      <c r="F105" s="43" t="s">
        <v>164</v>
      </c>
      <c r="G105" s="39"/>
      <c r="H105" s="39"/>
      <c r="I105" s="39"/>
    </row>
    <row r="106" spans="1:26" s="51" customFormat="1" ht="19.5" customHeight="1">
      <c r="A106" s="38" t="s">
        <v>146</v>
      </c>
      <c r="B106" s="39">
        <v>1</v>
      </c>
      <c r="C106" s="39">
        <v>1</v>
      </c>
      <c r="D106" s="39">
        <v>0.69</v>
      </c>
      <c r="E106" s="40">
        <f t="shared" ref="E106:E108" si="14">D106*C106</f>
        <v>0.69</v>
      </c>
      <c r="F106" s="59" t="s">
        <v>145</v>
      </c>
      <c r="G106" s="39"/>
      <c r="H106" s="39"/>
      <c r="I106" s="39"/>
    </row>
    <row r="107" spans="1:26" s="51" customFormat="1" ht="19.5" customHeight="1">
      <c r="A107" s="38" t="s">
        <v>148</v>
      </c>
      <c r="B107" s="39">
        <v>2</v>
      </c>
      <c r="C107" s="39">
        <v>2</v>
      </c>
      <c r="D107" s="39">
        <v>0.44</v>
      </c>
      <c r="E107" s="40">
        <f t="shared" ref="E107" si="15">D107*C107</f>
        <v>0.88</v>
      </c>
      <c r="F107" s="59" t="s">
        <v>147</v>
      </c>
      <c r="G107" s="39"/>
      <c r="H107" s="39"/>
      <c r="I107" s="39"/>
    </row>
    <row r="108" spans="1:26" s="51" customFormat="1" ht="19.5" customHeight="1">
      <c r="A108" s="38" t="s">
        <v>148</v>
      </c>
      <c r="B108" s="39">
        <v>2</v>
      </c>
      <c r="C108" s="39">
        <v>2</v>
      </c>
      <c r="D108" s="39">
        <v>0.44</v>
      </c>
      <c r="E108" s="40">
        <f t="shared" si="14"/>
        <v>0.88</v>
      </c>
      <c r="F108" s="59" t="s">
        <v>147</v>
      </c>
      <c r="G108" s="39"/>
      <c r="H108" s="39"/>
      <c r="I108" s="39"/>
    </row>
    <row r="109" spans="1:26" s="52" customFormat="1" ht="19.5" customHeight="1" thickBot="1">
      <c r="A109" s="38"/>
      <c r="B109" s="39"/>
      <c r="C109" s="54"/>
      <c r="D109" s="54"/>
      <c r="E109" s="85">
        <f>SUM(E102:E108)</f>
        <v>39.799999999999997</v>
      </c>
      <c r="F109" s="59"/>
      <c r="G109" s="39"/>
      <c r="H109" s="39"/>
      <c r="I109" s="39"/>
    </row>
    <row r="110" spans="1:26" ht="19.5" customHeight="1" thickBot="1">
      <c r="A110" s="51"/>
      <c r="B110" s="1"/>
      <c r="C110" s="57"/>
      <c r="D110" s="56" t="s">
        <v>172</v>
      </c>
      <c r="E110" s="55">
        <f>SUM(E109,E100,E96,E77,E47,E44,E40,E14)</f>
        <v>1261.1500000000001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</sheetData>
  <autoFilter ref="A2:Z100" xr:uid="{00000000-0009-0000-0000-000000000000}">
    <sortState xmlns:xlrd2="http://schemas.microsoft.com/office/spreadsheetml/2017/richdata2" ref="A2:Z100">
      <sortCondition ref="H2:H100"/>
      <sortCondition ref="A2:A100"/>
    </sortState>
  </autoFilter>
  <mergeCells count="19">
    <mergeCell ref="F89:G89"/>
    <mergeCell ref="F49:G49"/>
    <mergeCell ref="F50:G50"/>
    <mergeCell ref="F51:G51"/>
    <mergeCell ref="F52:G52"/>
    <mergeCell ref="F53:G53"/>
    <mergeCell ref="A1:I1"/>
    <mergeCell ref="F43:G43"/>
    <mergeCell ref="F46:G46"/>
    <mergeCell ref="F47:G47"/>
    <mergeCell ref="F32:G32"/>
    <mergeCell ref="F33:G33"/>
    <mergeCell ref="F34:G34"/>
    <mergeCell ref="F35:G35"/>
    <mergeCell ref="F39:G39"/>
    <mergeCell ref="F44:G44"/>
    <mergeCell ref="F36:G36"/>
    <mergeCell ref="F37:G37"/>
    <mergeCell ref="F38:G38"/>
  </mergeCells>
  <hyperlinks>
    <hyperlink ref="F4" r:id="rId1" xr:uid="{00000000-0004-0000-0000-000000000000}"/>
    <hyperlink ref="F6" r:id="rId2" xr:uid="{00000000-0004-0000-0000-000001000000}"/>
    <hyperlink ref="F8" r:id="rId3" xr:uid="{00000000-0004-0000-0000-000003000000}"/>
    <hyperlink ref="F32" r:id="rId4" xr:uid="{00000000-0004-0000-0000-000018000000}"/>
    <hyperlink ref="F33" r:id="rId5" xr:uid="{00000000-0004-0000-0000-000019000000}"/>
    <hyperlink ref="F34" r:id="rId6" xr:uid="{00000000-0004-0000-0000-00001A000000}"/>
    <hyperlink ref="F42" r:id="rId7" xr:uid="{00000000-0004-0000-0000-00001C000000}"/>
    <hyperlink ref="F46" r:id="rId8" xr:uid="{00000000-0004-0000-0000-00001D000000}"/>
    <hyperlink ref="F49" r:id="rId9" xr:uid="{00000000-0004-0000-0000-00001E000000}"/>
    <hyperlink ref="F79" r:id="rId10" xr:uid="{00000000-0004-0000-0000-00003A000000}"/>
    <hyperlink ref="F80" r:id="rId11" xr:uid="{00000000-0004-0000-0000-00003B000000}"/>
    <hyperlink ref="F81" r:id="rId12" xr:uid="{00000000-0004-0000-0000-00003C000000}"/>
    <hyperlink ref="F82" r:id="rId13" xr:uid="{00000000-0004-0000-0000-00003D000000}"/>
    <hyperlink ref="F83" r:id="rId14" xr:uid="{00000000-0004-0000-0000-00003E000000}"/>
    <hyperlink ref="F84" r:id="rId15" xr:uid="{00000000-0004-0000-0000-00003F000000}"/>
    <hyperlink ref="F85" r:id="rId16" xr:uid="{00000000-0004-0000-0000-000040000000}"/>
    <hyperlink ref="F86" r:id="rId17" xr:uid="{00000000-0004-0000-0000-000041000000}"/>
    <hyperlink ref="F87" r:id="rId18" xr:uid="{00000000-0004-0000-0000-000042000000}"/>
    <hyperlink ref="F88" r:id="rId19" xr:uid="{00000000-0004-0000-0000-000043000000}"/>
    <hyperlink ref="F90" r:id="rId20" xr:uid="{00000000-0004-0000-0000-000044000000}"/>
    <hyperlink ref="F91" r:id="rId21" xr:uid="{00000000-0004-0000-0000-000045000000}"/>
    <hyperlink ref="F92" r:id="rId22" xr:uid="{00000000-0004-0000-0000-000046000000}"/>
    <hyperlink ref="F93" r:id="rId23" xr:uid="{00000000-0004-0000-0000-000047000000}"/>
    <hyperlink ref="F94" r:id="rId24" xr:uid="{00000000-0004-0000-0000-000048000000}"/>
    <hyperlink ref="F95" r:id="rId25" xr:uid="{00000000-0004-0000-0000-000049000000}"/>
    <hyperlink ref="F35" r:id="rId26" xr:uid="{00000000-0004-0000-0000-00001B000000}"/>
    <hyperlink ref="F43" r:id="rId27" xr:uid="{454FB29B-EB5B-45E2-9934-2869B74B5DF9}"/>
    <hyperlink ref="F76" r:id="rId28" xr:uid="{00000000-0004-0000-0000-000039000000}"/>
    <hyperlink ref="F75" r:id="rId29" xr:uid="{00000000-0004-0000-0000-000038000000}"/>
    <hyperlink ref="F74" r:id="rId30" xr:uid="{00000000-0004-0000-0000-000037000000}"/>
    <hyperlink ref="F73" r:id="rId31" xr:uid="{00000000-0004-0000-0000-000036000000}"/>
    <hyperlink ref="F72" r:id="rId32" xr:uid="{00000000-0004-0000-0000-000035000000}"/>
    <hyperlink ref="F71" r:id="rId33" xr:uid="{00000000-0004-0000-0000-000034000000}"/>
    <hyperlink ref="F70" r:id="rId34" xr:uid="{00000000-0004-0000-0000-000033000000}"/>
    <hyperlink ref="F69" r:id="rId35" xr:uid="{00000000-0004-0000-0000-000032000000}"/>
    <hyperlink ref="F68" r:id="rId36" xr:uid="{00000000-0004-0000-0000-000031000000}"/>
    <hyperlink ref="F67" r:id="rId37" xr:uid="{00000000-0004-0000-0000-000030000000}"/>
    <hyperlink ref="F66" r:id="rId38" xr:uid="{00000000-0004-0000-0000-00002F000000}"/>
    <hyperlink ref="F65" r:id="rId39" xr:uid="{00000000-0004-0000-0000-00002E000000}"/>
    <hyperlink ref="F64" r:id="rId40" xr:uid="{00000000-0004-0000-0000-00002D000000}"/>
    <hyperlink ref="F63" r:id="rId41" xr:uid="{00000000-0004-0000-0000-00002C000000}"/>
    <hyperlink ref="F62" r:id="rId42" xr:uid="{00000000-0004-0000-0000-00002B000000}"/>
    <hyperlink ref="F61" r:id="rId43" xr:uid="{00000000-0004-0000-0000-00002A000000}"/>
    <hyperlink ref="F60" r:id="rId44" xr:uid="{00000000-0004-0000-0000-000029000000}"/>
    <hyperlink ref="F59" r:id="rId45" xr:uid="{00000000-0004-0000-0000-000028000000}"/>
    <hyperlink ref="F58" r:id="rId46" xr:uid="{00000000-0004-0000-0000-000027000000}"/>
    <hyperlink ref="F57" r:id="rId47" xr:uid="{00000000-0004-0000-0000-000026000000}"/>
    <hyperlink ref="F56" r:id="rId48" xr:uid="{00000000-0004-0000-0000-000025000000}"/>
    <hyperlink ref="F55" r:id="rId49" xr:uid="{00000000-0004-0000-0000-000024000000}"/>
    <hyperlink ref="F54" r:id="rId50" xr:uid="{00000000-0004-0000-0000-000023000000}"/>
    <hyperlink ref="F53" r:id="rId51" xr:uid="{00000000-0004-0000-0000-000022000000}"/>
    <hyperlink ref="F52" r:id="rId52" xr:uid="{00000000-0004-0000-0000-000021000000}"/>
    <hyperlink ref="F51" r:id="rId53" xr:uid="{00000000-0004-0000-0000-000020000000}"/>
    <hyperlink ref="F50" r:id="rId54" xr:uid="{00000000-0004-0000-0000-00001F000000}"/>
    <hyperlink ref="F39" r:id="rId55" display="https://www.amazon.com/EDGELEC-Breadboard-1pin-1pin-Connector-Multicolored/dp/B07GCZBH51/ref=sr_1_6?dchild=1&amp;keywords=Dupont%2B2.54mm%2B2-Pin%2BTwisted%2Bon%2BFemale%2Bto%2BFemale&amp;qid=1623348565&amp;sr=8-6&amp;th=1" xr:uid="{360F3D8C-2ED6-4ECE-BE7F-756962E0CADC}"/>
    <hyperlink ref="F7" r:id="rId56" xr:uid="{7ADAA5AF-A176-4CDB-B186-88D79DA3E067}"/>
    <hyperlink ref="F31" r:id="rId57" xr:uid="{00000000-0004-0000-0000-000015000000}"/>
    <hyperlink ref="F30" r:id="rId58" xr:uid="{00000000-0004-0000-0000-000014000000}"/>
    <hyperlink ref="F29" r:id="rId59" xr:uid="{00000000-0004-0000-0000-000013000000}"/>
    <hyperlink ref="F28" r:id="rId60" xr:uid="{00000000-0004-0000-0000-000012000000}"/>
    <hyperlink ref="F27" r:id="rId61" xr:uid="{00000000-0004-0000-0000-000011000000}"/>
    <hyperlink ref="F26" r:id="rId62" xr:uid="{00000000-0004-0000-0000-000010000000}"/>
    <hyperlink ref="F25" r:id="rId63" xr:uid="{00000000-0004-0000-0000-00000F000000}"/>
    <hyperlink ref="F24" r:id="rId64" xr:uid="{00000000-0004-0000-0000-00000E000000}"/>
    <hyperlink ref="F23" r:id="rId65" xr:uid="{00000000-0004-0000-0000-00000D000000}"/>
    <hyperlink ref="F22" r:id="rId66" xr:uid="{00000000-0004-0000-0000-00000B000000}"/>
    <hyperlink ref="F21" r:id="rId67" xr:uid="{00000000-0004-0000-0000-000009000000}"/>
    <hyperlink ref="F20" r:id="rId68" xr:uid="{00000000-0004-0000-0000-000008000000}"/>
    <hyperlink ref="F19" r:id="rId69" xr:uid="{00000000-0004-0000-0000-000007000000}"/>
    <hyperlink ref="F16" r:id="rId70" xr:uid="{00000000-0004-0000-0000-000006000000}"/>
    <hyperlink ref="F9" r:id="rId71" xr:uid="{00000000-0004-0000-0000-000005000000}"/>
    <hyperlink ref="F17" r:id="rId72" xr:uid="{AE212094-AA82-4C0C-AF1E-4B51D8F797FA}"/>
    <hyperlink ref="F18" r:id="rId73" xr:uid="{11BE5682-BF9B-4375-8CE6-F3E0F91E703D}"/>
    <hyperlink ref="F89" r:id="rId74" xr:uid="{925FCD95-4665-4481-98DD-84FCC604B9F9}"/>
    <hyperlink ref="F98" r:id="rId75" xr:uid="{F4B34013-2538-47A6-AA92-2B4AD39FF242}"/>
    <hyperlink ref="F99" r:id="rId76" xr:uid="{6A01326A-3ECC-488B-A6D3-9309B5EBA0BE}"/>
  </hyperlinks>
  <pageMargins left="0.5" right="0.5" top="0.75" bottom="0.75" header="0" footer="0"/>
  <pageSetup scale="72" orientation="portrait" r:id="rId77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VanDusen</cp:lastModifiedBy>
  <dcterms:modified xsi:type="dcterms:W3CDTF">2022-01-04T15:24:48Z</dcterms:modified>
</cp:coreProperties>
</file>