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A3EAD3F8-D67A-4D01-994A-735C90FDE34A}" xr6:coauthVersionLast="45" xr6:coauthVersionMax="45" xr10:uidLastSave="{00000000-0000-0000-0000-000000000000}"/>
  <bookViews>
    <workbookView xWindow="-120" yWindow="-120" windowWidth="20730" windowHeight="11310" tabRatio="742" firstSheet="5" activeTab="5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7" i="16" l="1"/>
  <c r="AT44" i="16"/>
  <c r="AT39" i="16"/>
  <c r="AT38" i="16"/>
  <c r="AT43" i="16"/>
  <c r="AT33" i="16"/>
  <c r="AT36" i="16"/>
  <c r="AT42" i="16"/>
  <c r="AT41" i="16"/>
  <c r="AT40" i="16"/>
  <c r="AT35" i="16"/>
  <c r="AT34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AT19" i="29" s="1"/>
  <c r="D18" i="29"/>
  <c r="C18" i="29"/>
  <c r="B18" i="29"/>
  <c r="AU18" i="29" s="1"/>
  <c r="AV18" i="29" s="1"/>
  <c r="D17" i="29"/>
  <c r="C17" i="29"/>
  <c r="B17" i="29"/>
  <c r="D16" i="29"/>
  <c r="C16" i="29"/>
  <c r="B16" i="29"/>
  <c r="AT16" i="29" s="1"/>
  <c r="D15" i="29"/>
  <c r="C15" i="29"/>
  <c r="B15" i="29"/>
  <c r="AT15" i="29" s="1"/>
  <c r="D14" i="29"/>
  <c r="C14" i="29"/>
  <c r="B14" i="29"/>
  <c r="AT14" i="29" s="1"/>
  <c r="D13" i="29"/>
  <c r="C13" i="29"/>
  <c r="B13" i="29"/>
  <c r="D12" i="29"/>
  <c r="C12" i="29"/>
  <c r="B12" i="29"/>
  <c r="D11" i="29"/>
  <c r="C11" i="29"/>
  <c r="B11" i="29"/>
  <c r="AT11" i="29" s="1"/>
  <c r="D10" i="29"/>
  <c r="C10" i="29"/>
  <c r="B10" i="29"/>
  <c r="D9" i="29"/>
  <c r="C9" i="29"/>
  <c r="B9" i="29"/>
  <c r="D8" i="29"/>
  <c r="C8" i="29"/>
  <c r="B8" i="29"/>
  <c r="D7" i="29"/>
  <c r="C7" i="29"/>
  <c r="B7" i="29"/>
  <c r="AT7" i="29" s="1"/>
  <c r="D6" i="29"/>
  <c r="C6" i="29"/>
  <c r="B6" i="29"/>
  <c r="AT6" i="29" s="1"/>
  <c r="D5" i="29"/>
  <c r="C5" i="29"/>
  <c r="B5" i="29"/>
  <c r="D4" i="29"/>
  <c r="C4" i="29"/>
  <c r="B4" i="29"/>
  <c r="D19" i="28"/>
  <c r="C19" i="28"/>
  <c r="B19" i="28"/>
  <c r="AT19" i="28" s="1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AT16" i="28" s="1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AT11" i="28" s="1"/>
  <c r="D10" i="28"/>
  <c r="C10" i="28"/>
  <c r="B10" i="28"/>
  <c r="D9" i="28"/>
  <c r="C9" i="28"/>
  <c r="B9" i="28"/>
  <c r="AT9" i="28" s="1"/>
  <c r="D8" i="28"/>
  <c r="C8" i="28"/>
  <c r="B8" i="28"/>
  <c r="AT8" i="28" s="1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AT11" i="27" s="1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AT6" i="27" s="1"/>
  <c r="D5" i="27"/>
  <c r="C5" i="27"/>
  <c r="B5" i="27"/>
  <c r="AT5" i="27" s="1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AT15" i="26" s="1"/>
  <c r="D14" i="26"/>
  <c r="C14" i="26"/>
  <c r="B14" i="26"/>
  <c r="AT14" i="26" s="1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AT7" i="26" s="1"/>
  <c r="D6" i="26"/>
  <c r="C6" i="26"/>
  <c r="B6" i="26"/>
  <c r="D5" i="26"/>
  <c r="C5" i="26"/>
  <c r="B5" i="26"/>
  <c r="AT5" i="26" s="1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BG4" i="29" s="1"/>
  <c r="G47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BG4" i="28" s="1"/>
  <c r="G47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H34" i="27" s="1"/>
  <c r="G47" i="27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G47" i="26"/>
  <c r="G56" i="26" s="1"/>
  <c r="G55" i="26" s="1"/>
  <c r="G52" i="26" s="1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R2" i="29"/>
  <c r="AN25" i="29" s="1"/>
  <c r="AN41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R2" i="28"/>
  <c r="AG12" i="16" s="1"/>
  <c r="CM32" i="16" s="1"/>
  <c r="AL25" i="28"/>
  <c r="AL38" i="28" s="1"/>
  <c r="AI25" i="28"/>
  <c r="AI38" i="28" s="1"/>
  <c r="AF25" i="28"/>
  <c r="AF38" i="28" s="1"/>
  <c r="AC25" i="28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R2" i="27"/>
  <c r="M25" i="27" s="1"/>
  <c r="M41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R2" i="26"/>
  <c r="AG10" i="16" s="1"/>
  <c r="CM30" i="1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R2" i="25"/>
  <c r="AR2" i="24"/>
  <c r="W25" i="23"/>
  <c r="W38" i="23" s="1"/>
  <c r="AR2" i="2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D13" i="16"/>
  <c r="D12" i="16"/>
  <c r="D11" i="16"/>
  <c r="D10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T5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Y17" i="35" s="1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T17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H56" i="29" s="1"/>
  <c r="AF21" i="29"/>
  <c r="BG12" i="29" s="1"/>
  <c r="AC21" i="29"/>
  <c r="AC34" i="29" s="1"/>
  <c r="Z21" i="29"/>
  <c r="BG10" i="29" s="1"/>
  <c r="W21" i="29"/>
  <c r="BG9" i="29" s="1"/>
  <c r="T21" i="29"/>
  <c r="S56" i="29" s="1"/>
  <c r="Q21" i="29"/>
  <c r="BG7" i="29" s="1"/>
  <c r="N21" i="29"/>
  <c r="BG6" i="29" s="1"/>
  <c r="K21" i="29"/>
  <c r="BG5" i="29" s="1"/>
  <c r="G49" i="29"/>
  <c r="G48" i="29"/>
  <c r="Z34" i="29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BG15" i="28" s="1"/>
  <c r="AL21" i="28"/>
  <c r="AL34" i="28" s="1"/>
  <c r="AI21" i="28"/>
  <c r="BG13" i="28" s="1"/>
  <c r="AF21" i="28"/>
  <c r="BG12" i="28" s="1"/>
  <c r="AC21" i="28"/>
  <c r="BG11" i="28" s="1"/>
  <c r="Z21" i="28"/>
  <c r="BG10" i="28" s="1"/>
  <c r="W21" i="28"/>
  <c r="W34" i="28" s="1"/>
  <c r="T21" i="28"/>
  <c r="T34" i="28" s="1"/>
  <c r="Q21" i="28"/>
  <c r="BG7" i="28" s="1"/>
  <c r="N21" i="28"/>
  <c r="N34" i="28" s="1"/>
  <c r="K21" i="28"/>
  <c r="G49" i="28"/>
  <c r="G48" i="28"/>
  <c r="C2" i="28"/>
  <c r="AC38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BG14" i="27" s="1"/>
  <c r="AI21" i="27"/>
  <c r="AI34" i="27" s="1"/>
  <c r="AF21" i="27"/>
  <c r="AF34" i="27" s="1"/>
  <c r="AC21" i="27"/>
  <c r="AB56" i="27" s="1"/>
  <c r="AB53" i="27" s="1"/>
  <c r="Z21" i="27"/>
  <c r="BG10" i="27" s="1"/>
  <c r="W21" i="27"/>
  <c r="W34" i="27" s="1"/>
  <c r="T21" i="27"/>
  <c r="BG8" i="27" s="1"/>
  <c r="Q21" i="27"/>
  <c r="Q34" i="27" s="1"/>
  <c r="N21" i="27"/>
  <c r="BG6" i="27" s="1"/>
  <c r="K21" i="27"/>
  <c r="BG5" i="27" s="1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L21" i="26"/>
  <c r="AL34" i="26" s="1"/>
  <c r="AI21" i="26"/>
  <c r="BG13" i="26" s="1"/>
  <c r="AF21" i="26"/>
  <c r="BG12" i="26" s="1"/>
  <c r="AC21" i="26"/>
  <c r="BG11" i="26" s="1"/>
  <c r="Z21" i="26"/>
  <c r="Z34" i="26" s="1"/>
  <c r="W21" i="26"/>
  <c r="BG9" i="26" s="1"/>
  <c r="T21" i="26"/>
  <c r="Q21" i="26"/>
  <c r="N21" i="26"/>
  <c r="N34" i="26" s="1"/>
  <c r="K21" i="26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AK56" i="31"/>
  <c r="AK55" i="31" s="1"/>
  <c r="AK52" i="31" s="1"/>
  <c r="H34" i="26"/>
  <c r="BG13" i="30"/>
  <c r="AI34" i="30"/>
  <c r="BG8" i="34"/>
  <c r="T34" i="34"/>
  <c r="BG4" i="26"/>
  <c r="BF4" i="30"/>
  <c r="AC34" i="36"/>
  <c r="N34" i="27"/>
  <c r="Z34" i="32"/>
  <c r="AL34" i="34"/>
  <c r="BJ4" i="26"/>
  <c r="BO4" i="26"/>
  <c r="BG8" i="33"/>
  <c r="T34" i="33"/>
  <c r="BG14" i="31"/>
  <c r="BO4" i="33"/>
  <c r="BG14" i="36"/>
  <c r="N34" i="32"/>
  <c r="Q34" i="32"/>
  <c r="BG5" i="35"/>
  <c r="BF5" i="23"/>
  <c r="BG5" i="36"/>
  <c r="BG9" i="36"/>
  <c r="AI34" i="29"/>
  <c r="Q34" i="33"/>
  <c r="P56" i="33"/>
  <c r="P55" i="33" s="1"/>
  <c r="P52" i="33" s="1"/>
  <c r="BG15" i="33"/>
  <c r="AO34" i="33"/>
  <c r="BO4" i="21"/>
  <c r="BJ4" i="28"/>
  <c r="BF4" i="35"/>
  <c r="S56" i="31"/>
  <c r="S53" i="31" s="1"/>
  <c r="AK56" i="27"/>
  <c r="AK54" i="27" s="1"/>
  <c r="M56" i="27"/>
  <c r="M54" i="27" s="1"/>
  <c r="Y56" i="27"/>
  <c r="Y53" i="27" s="1"/>
  <c r="H34" i="34"/>
  <c r="BG4" i="34"/>
  <c r="H34" i="30"/>
  <c r="BG4" i="30"/>
  <c r="H34" i="36"/>
  <c r="BG4" i="36"/>
  <c r="AL34" i="27"/>
  <c r="Z34" i="27"/>
  <c r="K34" i="30"/>
  <c r="K34" i="34"/>
  <c r="AE56" i="29"/>
  <c r="AH56" i="30"/>
  <c r="AH53" i="30" s="1"/>
  <c r="AT9" i="35"/>
  <c r="AT9" i="34"/>
  <c r="AT18" i="36"/>
  <c r="AT17" i="35"/>
  <c r="AT9" i="36"/>
  <c r="AT5" i="32"/>
  <c r="W25" i="25" l="1"/>
  <c r="W38" i="25" s="1"/>
  <c r="Z25" i="25"/>
  <c r="Z38" i="25" s="1"/>
  <c r="AI25" i="25"/>
  <c r="AI38" i="25" s="1"/>
  <c r="Q25" i="25"/>
  <c r="Q38" i="25" s="1"/>
  <c r="AC25" i="25"/>
  <c r="AC38" i="25" s="1"/>
  <c r="H25" i="25"/>
  <c r="H38" i="25" s="1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H38" i="23" s="1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H38" i="21" s="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J56" i="29"/>
  <c r="J53" i="29" s="1"/>
  <c r="Q34" i="28"/>
  <c r="BJ4" i="36"/>
  <c r="BF4" i="34"/>
  <c r="N34" i="34"/>
  <c r="AC34" i="35"/>
  <c r="BG13" i="27"/>
  <c r="BJ4" i="20"/>
  <c r="BO4" i="30"/>
  <c r="W34" i="29"/>
  <c r="H34" i="29"/>
  <c r="V56" i="29"/>
  <c r="V54" i="29" s="1"/>
  <c r="BJ15" i="1"/>
  <c r="BJ9" i="23"/>
  <c r="BG14" i="32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P56" i="26"/>
  <c r="P53" i="26" s="1"/>
  <c r="H34" i="33"/>
  <c r="V56" i="30"/>
  <c r="V55" i="30" s="1"/>
  <c r="BG9" i="28"/>
  <c r="AK56" i="30"/>
  <c r="AK54" i="30" s="1"/>
  <c r="S56" i="26"/>
  <c r="S55" i="26" s="1"/>
  <c r="AV37" i="16"/>
  <c r="AV39" i="16"/>
  <c r="AV43" i="16"/>
  <c r="AV36" i="16"/>
  <c r="AV41" i="16"/>
  <c r="AV35" i="16"/>
  <c r="AV44" i="16"/>
  <c r="AV38" i="16"/>
  <c r="AV33" i="16"/>
  <c r="AV42" i="16"/>
  <c r="AV40" i="16"/>
  <c r="AV34" i="16"/>
  <c r="S56" i="30"/>
  <c r="S55" i="30" s="1"/>
  <c r="Y56" i="26"/>
  <c r="Y53" i="26" s="1"/>
  <c r="AA5" i="16"/>
  <c r="CG25" i="16" s="1"/>
  <c r="AY7" i="36"/>
  <c r="AY14" i="1"/>
  <c r="AY10" i="1"/>
  <c r="AY18" i="36"/>
  <c r="BO12" i="26"/>
  <c r="BJ13" i="29"/>
  <c r="BO6" i="32"/>
  <c r="BF12" i="26"/>
  <c r="BF15" i="33"/>
  <c r="BJ8" i="26"/>
  <c r="BO8" i="34"/>
  <c r="BO11" i="31"/>
  <c r="BJ15" i="25"/>
  <c r="BJ14" i="32"/>
  <c r="BF12" i="30"/>
  <c r="BO8" i="30"/>
  <c r="BF11" i="20"/>
  <c r="BO10" i="23"/>
  <c r="BJ6" i="28"/>
  <c r="BO9" i="33"/>
  <c r="BF5" i="33"/>
  <c r="BO5" i="29"/>
  <c r="BF15" i="25"/>
  <c r="BO15" i="24"/>
  <c r="BJ15" i="33"/>
  <c r="BJ12" i="30"/>
  <c r="BF13" i="20"/>
  <c r="BJ5" i="33"/>
  <c r="BO12" i="34"/>
  <c r="BO14" i="28"/>
  <c r="BF14" i="36"/>
  <c r="BO13" i="29"/>
  <c r="BO10" i="32"/>
  <c r="BF14" i="28"/>
  <c r="BO7" i="27"/>
  <c r="BO10" i="25"/>
  <c r="BO5" i="20"/>
  <c r="BF11" i="31"/>
  <c r="BJ14" i="36"/>
  <c r="BF14" i="32"/>
  <c r="BO4" i="24"/>
  <c r="BJ9" i="29"/>
  <c r="BF10" i="28"/>
  <c r="BO10" i="20"/>
  <c r="BJ11" i="27"/>
  <c r="BJ10" i="23"/>
  <c r="BF11" i="35"/>
  <c r="BF9" i="20"/>
  <c r="BJ13" i="25"/>
  <c r="BJ6" i="24"/>
  <c r="BF7" i="25"/>
  <c r="BO6" i="36"/>
  <c r="BF12" i="34"/>
  <c r="BO15" i="29"/>
  <c r="BJ11" i="35"/>
  <c r="BF6" i="28"/>
  <c r="AT19" i="34"/>
  <c r="BJ7" i="27"/>
  <c r="BF8" i="34"/>
  <c r="BF15" i="20"/>
  <c r="BJ10" i="36"/>
  <c r="BJ12" i="24"/>
  <c r="BJ8" i="24"/>
  <c r="BO9" i="29"/>
  <c r="BO10" i="28"/>
  <c r="BF8" i="30"/>
  <c r="BJ10" i="32"/>
  <c r="BO13" i="23"/>
  <c r="BJ6" i="32"/>
  <c r="BO10" i="24"/>
  <c r="BJ5" i="29"/>
  <c r="BO15" i="21"/>
  <c r="BF15" i="29"/>
  <c r="BF6" i="36"/>
  <c r="BO7" i="35"/>
  <c r="BO15" i="20"/>
  <c r="BF11" i="23"/>
  <c r="BO13" i="20"/>
  <c r="BJ9" i="25"/>
  <c r="BO8" i="26"/>
  <c r="BJ13" i="21"/>
  <c r="BJ13" i="33"/>
  <c r="BO11" i="27"/>
  <c r="BJ9" i="33"/>
  <c r="BF13" i="25"/>
  <c r="BJ7" i="21"/>
  <c r="BO13" i="33"/>
  <c r="AT19" i="21"/>
  <c r="AY7" i="21"/>
  <c r="AY15" i="21"/>
  <c r="AY19" i="21"/>
  <c r="BJ7" i="30"/>
  <c r="BO4" i="34"/>
  <c r="AL20" i="16"/>
  <c r="CT20" i="16" s="1"/>
  <c r="BF12" i="29"/>
  <c r="BO9" i="25"/>
  <c r="BO6" i="27"/>
  <c r="BO8" i="29"/>
  <c r="BJ11" i="26"/>
  <c r="BJ13" i="28"/>
  <c r="BJ12" i="29"/>
  <c r="C18" i="16"/>
  <c r="F31" i="34" s="1"/>
  <c r="BO14" i="35"/>
  <c r="BO13" i="28"/>
  <c r="BJ7" i="26"/>
  <c r="BJ8" i="29"/>
  <c r="BF13" i="36"/>
  <c r="BJ9" i="36"/>
  <c r="BO11" i="26"/>
  <c r="BJ7" i="24"/>
  <c r="BO7" i="24"/>
  <c r="BO7" i="30"/>
  <c r="BJ11" i="30"/>
  <c r="BF7" i="26"/>
  <c r="BF6" i="24"/>
  <c r="BO15" i="28"/>
  <c r="BO9" i="28"/>
  <c r="BF14" i="25"/>
  <c r="BJ10" i="27"/>
  <c r="BF15" i="1"/>
  <c r="BF5" i="28"/>
  <c r="BO5" i="36"/>
  <c r="BO13" i="25"/>
  <c r="BO10" i="27"/>
  <c r="BO13" i="24"/>
  <c r="BO5" i="28"/>
  <c r="BJ14" i="27"/>
  <c r="H5" i="16"/>
  <c r="BP5" i="16" s="1"/>
  <c r="R16" i="16"/>
  <c r="BX36" i="16" s="1"/>
  <c r="BJ12" i="20"/>
  <c r="BJ9" i="1"/>
  <c r="V56" i="26"/>
  <c r="V53" i="26" s="1"/>
  <c r="P56" i="27"/>
  <c r="J56" i="28"/>
  <c r="J54" i="28" s="1"/>
  <c r="N34" i="29"/>
  <c r="AN56" i="29"/>
  <c r="AN53" i="29" s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1" i="29"/>
  <c r="BJ4" i="23"/>
  <c r="BO11" i="33"/>
  <c r="AB25" i="32"/>
  <c r="AB41" i="32" s="1"/>
  <c r="AY11" i="1"/>
  <c r="AT11" i="24"/>
  <c r="AT19" i="25"/>
  <c r="AY11" i="32"/>
  <c r="BF15" i="35"/>
  <c r="BF15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N54" i="29"/>
  <c r="T34" i="29"/>
  <c r="G56" i="29"/>
  <c r="G54" i="29" s="1"/>
  <c r="Y56" i="29"/>
  <c r="Y53" i="29" s="1"/>
  <c r="K34" i="29"/>
  <c r="AB56" i="29"/>
  <c r="AB55" i="29" s="1"/>
  <c r="H34" i="28"/>
  <c r="AC34" i="28"/>
  <c r="AO34" i="28"/>
  <c r="T34" i="27"/>
  <c r="BG7" i="27"/>
  <c r="S56" i="27"/>
  <c r="S53" i="27" s="1"/>
  <c r="BG6" i="26"/>
  <c r="AC34" i="26"/>
  <c r="M56" i="26"/>
  <c r="M53" i="26" s="1"/>
  <c r="AK56" i="26"/>
  <c r="AK25" i="29"/>
  <c r="AK41" i="29" s="1"/>
  <c r="AT11" i="31"/>
  <c r="AT19" i="24"/>
  <c r="AT15" i="25"/>
  <c r="BF10" i="34"/>
  <c r="BO15" i="31"/>
  <c r="BF10" i="23"/>
  <c r="AJ4" i="16"/>
  <c r="CP24" i="16" s="1"/>
  <c r="BF11" i="33"/>
  <c r="AE16" i="16"/>
  <c r="BJ8" i="21"/>
  <c r="S16" i="16"/>
  <c r="E16" i="16"/>
  <c r="BM16" i="16" s="1"/>
  <c r="AH16" i="16"/>
  <c r="AK25" i="32"/>
  <c r="AK41" i="32" s="1"/>
  <c r="AD16" i="16"/>
  <c r="CJ36" i="16" s="1"/>
  <c r="AY19" i="28"/>
  <c r="AT11" i="35"/>
  <c r="AY11" i="21"/>
  <c r="BO8" i="36"/>
  <c r="BO10" i="34"/>
  <c r="BJ15" i="31"/>
  <c r="BO6" i="30"/>
  <c r="BF11" i="29"/>
  <c r="BO12" i="23"/>
  <c r="BF5" i="35"/>
  <c r="BJ7" i="29"/>
  <c r="N16" i="16"/>
  <c r="BV16" i="16" s="1"/>
  <c r="BJ5" i="31"/>
  <c r="AN25" i="32"/>
  <c r="AN41" i="32" s="1"/>
  <c r="H16" i="16"/>
  <c r="BP16" i="16" s="1"/>
  <c r="F16" i="16"/>
  <c r="BL36" i="16" s="1"/>
  <c r="BF4" i="21"/>
  <c r="BJ13" i="35"/>
  <c r="AN16" i="16"/>
  <c r="U16" i="16"/>
  <c r="CA36" i="16" s="1"/>
  <c r="AY19" i="1"/>
  <c r="AY7" i="1"/>
  <c r="AT11" i="20"/>
  <c r="AT19" i="32"/>
  <c r="AY19" i="32"/>
  <c r="AY4" i="30"/>
  <c r="AH13" i="16"/>
  <c r="BJ4" i="32"/>
  <c r="BO5" i="24"/>
  <c r="BF4" i="27"/>
  <c r="BO4" i="20"/>
  <c r="BJ4" i="31"/>
  <c r="BO5" i="25"/>
  <c r="BF5" i="1"/>
  <c r="BO4" i="28"/>
  <c r="BJ4" i="27"/>
  <c r="BJ8" i="25"/>
  <c r="BJ10" i="24"/>
  <c r="BO8" i="27"/>
  <c r="AK15" i="16"/>
  <c r="BF15" i="26"/>
  <c r="BF14" i="20"/>
  <c r="M13" i="16"/>
  <c r="AC15" i="16"/>
  <c r="CK15" i="16" s="1"/>
  <c r="BO8" i="23"/>
  <c r="BJ9" i="26"/>
  <c r="W13" i="16"/>
  <c r="CE13" i="16" s="1"/>
  <c r="AG13" i="16"/>
  <c r="CM33" i="16" s="1"/>
  <c r="BJ13" i="23"/>
  <c r="AT8" i="29"/>
  <c r="BF10" i="25"/>
  <c r="BO11" i="23"/>
  <c r="BO8" i="35"/>
  <c r="AK54" i="26"/>
  <c r="AY7" i="26"/>
  <c r="Y54" i="27"/>
  <c r="AK55" i="27"/>
  <c r="S56" i="28"/>
  <c r="S55" i="28" s="1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0" i="21"/>
  <c r="BO8" i="21"/>
  <c r="BJ11" i="24"/>
  <c r="BO11" i="24"/>
  <c r="BF6" i="25"/>
  <c r="BJ6" i="25"/>
  <c r="BJ11" i="28"/>
  <c r="BF11" i="28"/>
  <c r="BF12" i="31"/>
  <c r="BO12" i="31"/>
  <c r="BJ7" i="32"/>
  <c r="BO7" i="32"/>
  <c r="BJ6" i="33"/>
  <c r="BF6" i="33"/>
  <c r="BF13" i="34"/>
  <c r="BO13" i="34"/>
  <c r="AT12" i="28"/>
  <c r="AT16" i="34"/>
  <c r="AT12" i="23"/>
  <c r="X17" i="16"/>
  <c r="CD37" i="16" s="1"/>
  <c r="BO13" i="21"/>
  <c r="E19" i="16"/>
  <c r="BM19" i="16" s="1"/>
  <c r="W11" i="16"/>
  <c r="CE11" i="16" s="1"/>
  <c r="BF13" i="21"/>
  <c r="BJ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12" i="24"/>
  <c r="BO14" i="23"/>
  <c r="BF9" i="23"/>
  <c r="AT8" i="31"/>
  <c r="BJ14" i="34"/>
  <c r="BJ9" i="31"/>
  <c r="BJ12" i="36"/>
  <c r="BO7" i="33"/>
  <c r="BO5" i="34"/>
  <c r="AA14" i="16"/>
  <c r="CG34" i="16" s="1"/>
  <c r="BF15" i="21"/>
  <c r="BF9" i="21"/>
  <c r="R5" i="16"/>
  <c r="BX25" i="16" s="1"/>
  <c r="BO5" i="31"/>
  <c r="BJ11" i="21"/>
  <c r="BF6" i="34"/>
  <c r="AT15" i="20"/>
  <c r="AT7" i="23"/>
  <c r="AT19" i="23"/>
  <c r="AY7" i="23"/>
  <c r="AY11" i="23"/>
  <c r="AY15" i="23"/>
  <c r="AY19" i="23"/>
  <c r="AY15" i="34"/>
  <c r="T13" i="16"/>
  <c r="CB13" i="16" s="1"/>
  <c r="AH25" i="29"/>
  <c r="AH41" i="29" s="1"/>
  <c r="I13" i="16"/>
  <c r="BO33" i="16" s="1"/>
  <c r="AK13" i="16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15" i="28"/>
  <c r="BF9" i="28"/>
  <c r="BF4" i="23"/>
  <c r="BO6" i="23"/>
  <c r="AT8" i="33"/>
  <c r="BO14" i="34"/>
  <c r="BF9" i="31"/>
  <c r="BO12" i="36"/>
  <c r="BF7" i="29"/>
  <c r="BF7" i="33"/>
  <c r="BJ7" i="28"/>
  <c r="BO9" i="1"/>
  <c r="BF6" i="27"/>
  <c r="BO14" i="30"/>
  <c r="V15" i="16"/>
  <c r="BF5" i="25"/>
  <c r="BF11" i="25"/>
  <c r="BO11" i="20"/>
  <c r="BO6" i="34"/>
  <c r="BF10" i="35"/>
  <c r="BO7" i="21"/>
  <c r="BF13" i="24"/>
  <c r="BO14" i="20"/>
  <c r="BF14" i="27"/>
  <c r="J13" i="16"/>
  <c r="V25" i="29"/>
  <c r="V41" i="29" s="1"/>
  <c r="BJ4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M7" i="16"/>
  <c r="CS27" i="16" s="1"/>
  <c r="AY12" i="24"/>
  <c r="AB56" i="26"/>
  <c r="AB53" i="26" s="1"/>
  <c r="AN53" i="27"/>
  <c r="AN54" i="27"/>
  <c r="AN55" i="27"/>
  <c r="AN52" i="27" s="1"/>
  <c r="AC34" i="27"/>
  <c r="AA11" i="16"/>
  <c r="CG31" i="16" s="1"/>
  <c r="G56" i="27"/>
  <c r="G54" i="27" s="1"/>
  <c r="BG11" i="27"/>
  <c r="AN25" i="27"/>
  <c r="AN41" i="27" s="1"/>
  <c r="AJ11" i="16"/>
  <c r="CP31" i="16" s="1"/>
  <c r="BG14" i="28"/>
  <c r="M56" i="29"/>
  <c r="BG8" i="29"/>
  <c r="AO34" i="29"/>
  <c r="BG11" i="29"/>
  <c r="BG13" i="29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4" i="29"/>
  <c r="BJ4" i="29"/>
  <c r="BJ4" i="1"/>
  <c r="BJ8" i="1"/>
  <c r="BO4" i="31"/>
  <c r="BO4" i="1"/>
  <c r="AB25" i="33"/>
  <c r="AB41" i="33" s="1"/>
  <c r="V17" i="16"/>
  <c r="BO15" i="34"/>
  <c r="BF10" i="33"/>
  <c r="BJ8" i="31"/>
  <c r="BO14" i="24"/>
  <c r="AY16" i="28"/>
  <c r="AT12" i="31"/>
  <c r="AE11" i="16"/>
  <c r="AL11" i="16"/>
  <c r="CT11" i="16" s="1"/>
  <c r="BO11" i="32"/>
  <c r="BO5" i="26"/>
  <c r="BO15" i="25"/>
  <c r="BJ5" i="34"/>
  <c r="BO12" i="27"/>
  <c r="BF8" i="27"/>
  <c r="BJ5" i="21"/>
  <c r="BJ15" i="21"/>
  <c r="AH14" i="16"/>
  <c r="BF7" i="32"/>
  <c r="BO9" i="21"/>
  <c r="AM5" i="16"/>
  <c r="CS25" i="16" s="1"/>
  <c r="J5" i="16"/>
  <c r="I5" i="16"/>
  <c r="BO25" i="16" s="1"/>
  <c r="BO11" i="28"/>
  <c r="BF9" i="26"/>
  <c r="BJ7" i="25"/>
  <c r="BO13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AN11" i="16"/>
  <c r="H11" i="16"/>
  <c r="BP11" i="16" s="1"/>
  <c r="V11" i="16"/>
  <c r="BF11" i="32"/>
  <c r="BO7" i="28"/>
  <c r="BJ5" i="26"/>
  <c r="BJ12" i="27"/>
  <c r="BF6" i="21"/>
  <c r="BF12" i="21"/>
  <c r="U5" i="16"/>
  <c r="CA25" i="16" s="1"/>
  <c r="X5" i="16"/>
  <c r="CD25" i="16" s="1"/>
  <c r="AG5" i="16"/>
  <c r="CM25" i="16" s="1"/>
  <c r="BF13" i="26"/>
  <c r="BO4" i="25"/>
  <c r="BJ6" i="20"/>
  <c r="BJ14" i="33"/>
  <c r="J25" i="35"/>
  <c r="J41" i="35" s="1"/>
  <c r="V25" i="33"/>
  <c r="V41" i="33" s="1"/>
  <c r="L17" i="16"/>
  <c r="BR37" i="16" s="1"/>
  <c r="BJ5" i="23"/>
  <c r="AG17" i="16"/>
  <c r="CM37" i="16" s="1"/>
  <c r="AT12" i="32"/>
  <c r="AK25" i="27"/>
  <c r="AK41" i="27" s="1"/>
  <c r="N11" i="16"/>
  <c r="BV11" i="16" s="1"/>
  <c r="BF8" i="1"/>
  <c r="BO11" i="1"/>
  <c r="BJ15" i="26"/>
  <c r="BF14" i="33"/>
  <c r="BF8" i="35"/>
  <c r="E11" i="16"/>
  <c r="BM11" i="16" s="1"/>
  <c r="BF11" i="24"/>
  <c r="V19" i="16"/>
  <c r="F11" i="16"/>
  <c r="BL31" i="16" s="1"/>
  <c r="AC11" i="16"/>
  <c r="CK1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V53" i="29"/>
  <c r="AL34" i="29"/>
  <c r="AB56" i="28"/>
  <c r="AB55" i="28" s="1"/>
  <c r="AF34" i="28"/>
  <c r="AE56" i="28"/>
  <c r="AE54" i="28" s="1"/>
  <c r="M11" i="16"/>
  <c r="AH25" i="27"/>
  <c r="AH41" i="27" s="1"/>
  <c r="T11" i="16"/>
  <c r="CB11" i="16" s="1"/>
  <c r="S25" i="27"/>
  <c r="S41" i="27" s="1"/>
  <c r="BG9" i="27"/>
  <c r="K11" i="16"/>
  <c r="BS11" i="16" s="1"/>
  <c r="L11" i="16"/>
  <c r="BR31" i="16" s="1"/>
  <c r="AG11" i="16"/>
  <c r="CM31" i="16" s="1"/>
  <c r="AD11" i="16"/>
  <c r="CJ31" i="16" s="1"/>
  <c r="J11" i="16"/>
  <c r="AI11" i="16"/>
  <c r="CQ11" i="16" s="1"/>
  <c r="BG4" i="27"/>
  <c r="AH56" i="27"/>
  <c r="O11" i="16"/>
  <c r="BU31" i="16" s="1"/>
  <c r="Z11" i="16"/>
  <c r="CH11" i="16" s="1"/>
  <c r="AF11" i="16"/>
  <c r="CN11" i="16" s="1"/>
  <c r="BY5" i="31"/>
  <c r="CV317" i="16" s="1"/>
  <c r="S11" i="16"/>
  <c r="P25" i="27"/>
  <c r="P41" i="27" s="1"/>
  <c r="X11" i="16"/>
  <c r="CD31" i="16" s="1"/>
  <c r="AM11" i="16"/>
  <c r="CS31" i="16" s="1"/>
  <c r="G25" i="27"/>
  <c r="G41" i="27" s="1"/>
  <c r="AE25" i="27"/>
  <c r="AE41" i="27" s="1"/>
  <c r="AK11" i="16"/>
  <c r="V25" i="27"/>
  <c r="V41" i="27" s="1"/>
  <c r="M55" i="27"/>
  <c r="M52" i="27" s="1"/>
  <c r="AB11" i="16"/>
  <c r="AB25" i="27"/>
  <c r="AB41" i="27" s="1"/>
  <c r="J25" i="27"/>
  <c r="J41" i="27" s="1"/>
  <c r="R11" i="16"/>
  <c r="BX31" i="16" s="1"/>
  <c r="U11" i="16"/>
  <c r="CA31" i="16" s="1"/>
  <c r="P11" i="16"/>
  <c r="I11" i="16"/>
  <c r="BO31" i="16" s="1"/>
  <c r="Q11" i="16"/>
  <c r="BY11" i="16" s="1"/>
  <c r="Y25" i="27"/>
  <c r="Y41" i="27" s="1"/>
  <c r="G11" i="16"/>
  <c r="AH11" i="16"/>
  <c r="Y11" i="16"/>
  <c r="P55" i="26"/>
  <c r="P52" i="26" s="1"/>
  <c r="Q34" i="26"/>
  <c r="BG7" i="26"/>
  <c r="AH56" i="26"/>
  <c r="AI34" i="26"/>
  <c r="L9" i="16"/>
  <c r="BR29" i="16" s="1"/>
  <c r="X9" i="16"/>
  <c r="CD29" i="16" s="1"/>
  <c r="I9" i="16"/>
  <c r="BO29" i="16" s="1"/>
  <c r="BY12" i="30"/>
  <c r="CV296" i="16" s="1"/>
  <c r="AG7" i="16"/>
  <c r="CM27" i="16" s="1"/>
  <c r="L7" i="16"/>
  <c r="BR27" i="16" s="1"/>
  <c r="U7" i="16"/>
  <c r="CA27" i="16" s="1"/>
  <c r="T7" i="16"/>
  <c r="CB7" i="16" s="1"/>
  <c r="BY6" i="33"/>
  <c r="CV374" i="16" s="1"/>
  <c r="AA7" i="16"/>
  <c r="CG27" i="16" s="1"/>
  <c r="X7" i="16"/>
  <c r="CD27" i="16" s="1"/>
  <c r="AD7" i="16"/>
  <c r="CJ27" i="16" s="1"/>
  <c r="BY5" i="33"/>
  <c r="CV373" i="16" s="1"/>
  <c r="BY8" i="33"/>
  <c r="CV376" i="16" s="1"/>
  <c r="BY27" i="33"/>
  <c r="CV395" i="16" s="1"/>
  <c r="BY8" i="31"/>
  <c r="CV320" i="16" s="1"/>
  <c r="AT6" i="1"/>
  <c r="AT10" i="29"/>
  <c r="C9" i="16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BJ5" i="1"/>
  <c r="AT16" i="20"/>
  <c r="AY16" i="24"/>
  <c r="BF7" i="1"/>
  <c r="O18" i="16"/>
  <c r="BU38" i="16" s="1"/>
  <c r="AN25" i="26"/>
  <c r="AN41" i="26" s="1"/>
  <c r="BO8" i="1"/>
  <c r="BJ7" i="1"/>
  <c r="G10" i="16"/>
  <c r="AG8" i="16"/>
  <c r="CM28" i="16" s="1"/>
  <c r="AD8" i="16"/>
  <c r="CJ28" i="16" s="1"/>
  <c r="BO11" i="21"/>
  <c r="BF5" i="21"/>
  <c r="BO9" i="23"/>
  <c r="BF6" i="23"/>
  <c r="BJ7" i="23"/>
  <c r="BF7" i="24"/>
  <c r="BO6" i="24"/>
  <c r="BJ10" i="25"/>
  <c r="BF8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S10" i="16" s="1"/>
  <c r="AT4" i="24"/>
  <c r="AY12" i="23"/>
  <c r="C7" i="16"/>
  <c r="G17" i="16"/>
  <c r="J25" i="33"/>
  <c r="J41" i="33" s="1"/>
  <c r="AE25" i="33"/>
  <c r="AE41" i="33" s="1"/>
  <c r="J17" i="16"/>
  <c r="AT9" i="31"/>
  <c r="C12" i="16"/>
  <c r="AS12" i="16" s="1"/>
  <c r="AB17" i="16"/>
  <c r="AH25" i="33"/>
  <c r="AH41" i="33" s="1"/>
  <c r="AM17" i="16"/>
  <c r="CS37" i="16" s="1"/>
  <c r="AE20" i="16"/>
  <c r="AT16" i="26"/>
  <c r="AB18" i="16"/>
  <c r="AI17" i="16"/>
  <c r="CQ17" i="16" s="1"/>
  <c r="BF6" i="29"/>
  <c r="V25" i="26"/>
  <c r="V41" i="26" s="1"/>
  <c r="AN10" i="16"/>
  <c r="AK20" i="16"/>
  <c r="AY6" i="34"/>
  <c r="AY14" i="34"/>
  <c r="P25" i="28"/>
  <c r="P41" i="28" s="1"/>
  <c r="K12" i="16"/>
  <c r="BS12" i="16" s="1"/>
  <c r="AH12" i="16"/>
  <c r="AF12" i="16"/>
  <c r="CN12" i="16" s="1"/>
  <c r="F12" i="16"/>
  <c r="BL32" i="16" s="1"/>
  <c r="AE12" i="16"/>
  <c r="AB25" i="28"/>
  <c r="AB41" i="28" s="1"/>
  <c r="W12" i="16"/>
  <c r="CE12" i="16" s="1"/>
  <c r="AN25" i="28"/>
  <c r="AN41" i="28" s="1"/>
  <c r="AL12" i="16"/>
  <c r="CT12" i="16" s="1"/>
  <c r="L12" i="16"/>
  <c r="BR32" i="16" s="1"/>
  <c r="J12" i="16"/>
  <c r="AE25" i="28"/>
  <c r="AE41" i="28" s="1"/>
  <c r="U12" i="16"/>
  <c r="CA32" i="16" s="1"/>
  <c r="AC12" i="16"/>
  <c r="CK12" i="16" s="1"/>
  <c r="AN12" i="16"/>
  <c r="J25" i="28"/>
  <c r="J41" i="28" s="1"/>
  <c r="M25" i="28"/>
  <c r="M41" i="28" s="1"/>
  <c r="I12" i="16"/>
  <c r="BO32" i="16" s="1"/>
  <c r="V25" i="28"/>
  <c r="V41" i="28" s="1"/>
  <c r="E12" i="16"/>
  <c r="BM12" i="16" s="1"/>
  <c r="X12" i="16"/>
  <c r="CD32" i="16" s="1"/>
  <c r="Y12" i="16"/>
  <c r="T12" i="16"/>
  <c r="CB12" i="16" s="1"/>
  <c r="Z12" i="16"/>
  <c r="CH12" i="16" s="1"/>
  <c r="AD12" i="16"/>
  <c r="CJ32" i="16" s="1"/>
  <c r="O12" i="16"/>
  <c r="BU32" i="16" s="1"/>
  <c r="M12" i="16"/>
  <c r="AB12" i="16"/>
  <c r="Q12" i="16"/>
  <c r="BY12" i="16" s="1"/>
  <c r="G25" i="28"/>
  <c r="G41" i="28" s="1"/>
  <c r="AJ12" i="16"/>
  <c r="CP32" i="16" s="1"/>
  <c r="S25" i="28"/>
  <c r="S41" i="28" s="1"/>
  <c r="V12" i="16"/>
  <c r="AM12" i="16"/>
  <c r="CS32" i="16" s="1"/>
  <c r="N12" i="16"/>
  <c r="BV12" i="16" s="1"/>
  <c r="H12" i="16"/>
  <c r="BP12" i="16" s="1"/>
  <c r="AA12" i="16"/>
  <c r="CG32" i="16" s="1"/>
  <c r="AK12" i="16"/>
  <c r="AH25" i="28"/>
  <c r="AH41" i="28" s="1"/>
  <c r="G12" i="16"/>
  <c r="AK25" i="28"/>
  <c r="AK41" i="28" s="1"/>
  <c r="R12" i="16"/>
  <c r="BX32" i="16" s="1"/>
  <c r="P12" i="16"/>
  <c r="S12" i="16"/>
  <c r="AI12" i="16"/>
  <c r="CQ1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3" i="23"/>
  <c r="BJ8" i="23"/>
  <c r="BO9" i="24"/>
  <c r="BF9" i="24"/>
  <c r="BJ11" i="25"/>
  <c r="BF9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AS11" i="16" s="1"/>
  <c r="C58" i="27"/>
  <c r="AY12" i="27"/>
  <c r="AT12" i="27"/>
  <c r="AT17" i="27"/>
  <c r="AU17" i="27"/>
  <c r="AV17" i="27" s="1"/>
  <c r="C58" i="29"/>
  <c r="C13" i="16"/>
  <c r="AS13" i="16" s="1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14" i="24"/>
  <c r="BJ15" i="27"/>
  <c r="AT8" i="27"/>
  <c r="Q17" i="16"/>
  <c r="BY17" i="16" s="1"/>
  <c r="BJ14" i="31"/>
  <c r="BO6" i="29"/>
  <c r="BJ5" i="24"/>
  <c r="P25" i="26"/>
  <c r="P41" i="26" s="1"/>
  <c r="Y25" i="28"/>
  <c r="Y41" i="28" s="1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AA10" i="16"/>
  <c r="CG30" i="16" s="1"/>
  <c r="P10" i="16"/>
  <c r="I10" i="16"/>
  <c r="BO30" i="16" s="1"/>
  <c r="AD10" i="16"/>
  <c r="CJ30" i="16" s="1"/>
  <c r="AK25" i="26"/>
  <c r="AK41" i="26" s="1"/>
  <c r="AB10" i="16"/>
  <c r="W10" i="16"/>
  <c r="CE10" i="16" s="1"/>
  <c r="AK10" i="16"/>
  <c r="AM10" i="16"/>
  <c r="CS30" i="16" s="1"/>
  <c r="T10" i="16"/>
  <c r="CB10" i="16" s="1"/>
  <c r="H10" i="16"/>
  <c r="BP10" i="16" s="1"/>
  <c r="AI10" i="16"/>
  <c r="CQ10" i="16" s="1"/>
  <c r="J25" i="26"/>
  <c r="J41" i="26" s="1"/>
  <c r="X10" i="16"/>
  <c r="CD30" i="16" s="1"/>
  <c r="Z10" i="16"/>
  <c r="CH10" i="16" s="1"/>
  <c r="AL10" i="16"/>
  <c r="CT10" i="16" s="1"/>
  <c r="J10" i="16"/>
  <c r="Q10" i="16"/>
  <c r="BY10" i="16" s="1"/>
  <c r="N10" i="16"/>
  <c r="BV10" i="16" s="1"/>
  <c r="R10" i="16"/>
  <c r="BX30" i="16" s="1"/>
  <c r="M25" i="26"/>
  <c r="M41" i="26" s="1"/>
  <c r="S25" i="26"/>
  <c r="S41" i="26" s="1"/>
  <c r="L10" i="16"/>
  <c r="BR30" i="16" s="1"/>
  <c r="S10" i="16"/>
  <c r="Y10" i="16"/>
  <c r="M10" i="16"/>
  <c r="AE10" i="16"/>
  <c r="E10" i="16"/>
  <c r="BM10" i="16" s="1"/>
  <c r="AJ10" i="16"/>
  <c r="CP30" i="16" s="1"/>
  <c r="F10" i="16"/>
  <c r="BL30" i="16" s="1"/>
  <c r="AH25" i="26"/>
  <c r="AH41" i="26" s="1"/>
  <c r="AB25" i="26"/>
  <c r="AB41" i="26" s="1"/>
  <c r="U10" i="16"/>
  <c r="CA30" i="16" s="1"/>
  <c r="Y25" i="26"/>
  <c r="Y41" i="26" s="1"/>
  <c r="V10" i="16"/>
  <c r="AH10" i="16"/>
  <c r="AF10" i="16"/>
  <c r="CN10" i="16" s="1"/>
  <c r="G25" i="26"/>
  <c r="G41" i="26" s="1"/>
  <c r="AC10" i="16"/>
  <c r="CK10" i="16" s="1"/>
  <c r="AE25" i="26"/>
  <c r="AE41" i="2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4" i="21"/>
  <c r="BJ12" i="21"/>
  <c r="BJ11" i="23"/>
  <c r="BO7" i="23"/>
  <c r="BF12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9" i="27"/>
  <c r="AT16" i="21"/>
  <c r="AY8" i="27"/>
  <c r="BF15" i="32"/>
  <c r="BO14" i="25"/>
  <c r="P18" i="16"/>
  <c r="K10" i="16"/>
  <c r="BS10" i="16" s="1"/>
  <c r="O10" i="16"/>
  <c r="BU30" i="16" s="1"/>
  <c r="BO7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V55" i="29"/>
  <c r="V52" i="29" s="1"/>
  <c r="P56" i="29"/>
  <c r="P54" i="29" s="1"/>
  <c r="AK56" i="29"/>
  <c r="AK55" i="29" s="1"/>
  <c r="AK52" i="29" s="1"/>
  <c r="AD13" i="16"/>
  <c r="CJ33" i="16" s="1"/>
  <c r="Y25" i="29"/>
  <c r="Y41" i="29" s="1"/>
  <c r="R13" i="16"/>
  <c r="BX33" i="16" s="1"/>
  <c r="E13" i="16"/>
  <c r="BM13" i="16" s="1"/>
  <c r="AF13" i="16"/>
  <c r="CN13" i="16" s="1"/>
  <c r="AA13" i="16"/>
  <c r="CG33" i="16" s="1"/>
  <c r="F13" i="16"/>
  <c r="BL33" i="16" s="1"/>
  <c r="AJ13" i="16"/>
  <c r="CP33" i="16" s="1"/>
  <c r="S13" i="16"/>
  <c r="M25" i="29"/>
  <c r="M41" i="29" s="1"/>
  <c r="G25" i="29"/>
  <c r="G41" i="29" s="1"/>
  <c r="O13" i="16"/>
  <c r="BU33" i="16" s="1"/>
  <c r="X13" i="16"/>
  <c r="CD33" i="16" s="1"/>
  <c r="L13" i="16"/>
  <c r="BR33" i="16" s="1"/>
  <c r="AL13" i="16"/>
  <c r="CT13" i="16" s="1"/>
  <c r="S25" i="29"/>
  <c r="S41" i="29" s="1"/>
  <c r="AB13" i="16"/>
  <c r="N13" i="16"/>
  <c r="BV13" i="16" s="1"/>
  <c r="H13" i="16"/>
  <c r="BP13" i="16" s="1"/>
  <c r="K13" i="16"/>
  <c r="BS13" i="16" s="1"/>
  <c r="AN13" i="16"/>
  <c r="U13" i="16"/>
  <c r="CA33" i="16" s="1"/>
  <c r="Z13" i="16"/>
  <c r="CH13" i="16" s="1"/>
  <c r="Q13" i="16"/>
  <c r="BY13" i="16" s="1"/>
  <c r="AC13" i="16"/>
  <c r="CK13" i="16" s="1"/>
  <c r="AE13" i="16"/>
  <c r="AI13" i="16"/>
  <c r="CQ13" i="16" s="1"/>
  <c r="AB25" i="29"/>
  <c r="AB41" i="29" s="1"/>
  <c r="Q34" i="29"/>
  <c r="P13" i="16"/>
  <c r="Y13" i="16"/>
  <c r="P25" i="29"/>
  <c r="P41" i="29" s="1"/>
  <c r="G13" i="16"/>
  <c r="V13" i="16"/>
  <c r="AM13" i="16"/>
  <c r="CS33" i="16" s="1"/>
  <c r="AE25" i="29"/>
  <c r="AE41" i="29" s="1"/>
  <c r="J25" i="29"/>
  <c r="J41" i="29" s="1"/>
  <c r="BY19" i="35"/>
  <c r="CV443" i="16" s="1"/>
  <c r="M56" i="28"/>
  <c r="AK56" i="28"/>
  <c r="Y56" i="28"/>
  <c r="BE2" i="35"/>
  <c r="BY9" i="35"/>
  <c r="CV433" i="16" s="1"/>
  <c r="BY30" i="24"/>
  <c r="CV146" i="16" s="1"/>
  <c r="AH56" i="28"/>
  <c r="P56" i="28"/>
  <c r="P53" i="28" s="1"/>
  <c r="Z34" i="28"/>
  <c r="AI34" i="28"/>
  <c r="BG6" i="28"/>
  <c r="G56" i="28"/>
  <c r="V56" i="28"/>
  <c r="V55" i="28" s="1"/>
  <c r="V52" i="28" s="1"/>
  <c r="AE56" i="27"/>
  <c r="J56" i="27"/>
  <c r="BY7" i="26"/>
  <c r="CV179" i="16" s="1"/>
  <c r="BY5" i="26"/>
  <c r="CV177" i="16" s="1"/>
  <c r="AK52" i="27"/>
  <c r="V56" i="27"/>
  <c r="BG12" i="27"/>
  <c r="AK53" i="27"/>
  <c r="K34" i="27"/>
  <c r="W34" i="26"/>
  <c r="AE56" i="26"/>
  <c r="AE53" i="26" s="1"/>
  <c r="AF34" i="26"/>
  <c r="J9" i="16"/>
  <c r="BY17" i="24"/>
  <c r="CV133" i="16" s="1"/>
  <c r="BY11" i="26"/>
  <c r="CV183" i="16" s="1"/>
  <c r="BY13" i="26"/>
  <c r="CV185" i="16" s="1"/>
  <c r="BY23" i="26"/>
  <c r="CV195" i="16" s="1"/>
  <c r="U9" i="16"/>
  <c r="CA29" i="16" s="1"/>
  <c r="R9" i="16"/>
  <c r="BX29" i="16" s="1"/>
  <c r="AG9" i="16"/>
  <c r="CM29" i="16" s="1"/>
  <c r="BY17" i="26"/>
  <c r="CV189" i="16" s="1"/>
  <c r="BE2" i="26"/>
  <c r="BY6" i="26"/>
  <c r="CV178" i="16" s="1"/>
  <c r="F9" i="16"/>
  <c r="BL29" i="16" s="1"/>
  <c r="BY23" i="24"/>
  <c r="CV139" i="16" s="1"/>
  <c r="BY4" i="24"/>
  <c r="CV120" i="16" s="1"/>
  <c r="BY14" i="26"/>
  <c r="CV186" i="16" s="1"/>
  <c r="AD9" i="16"/>
  <c r="CJ29" i="16" s="1"/>
  <c r="H9" i="16"/>
  <c r="BP9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AD6" i="16"/>
  <c r="O6" i="16"/>
  <c r="BU26" i="16" s="1"/>
  <c r="R6" i="16"/>
  <c r="BX26" i="16" s="1"/>
  <c r="AG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AH54" i="27"/>
  <c r="P55" i="27"/>
  <c r="P52" i="27" s="1"/>
  <c r="P54" i="27"/>
  <c r="P53" i="27"/>
  <c r="S53" i="33"/>
  <c r="S55" i="33"/>
  <c r="S52" i="33" s="1"/>
  <c r="J53" i="30"/>
  <c r="Y55" i="27"/>
  <c r="Y52" i="27" s="1"/>
  <c r="J55" i="36"/>
  <c r="J52" i="36" s="1"/>
  <c r="V52" i="30"/>
  <c r="Y54" i="26"/>
  <c r="Y55" i="26"/>
  <c r="Y52" i="26" s="1"/>
  <c r="AK53" i="30"/>
  <c r="AE55" i="29"/>
  <c r="AE52" i="29" s="1"/>
  <c r="AB55" i="32"/>
  <c r="AB52" i="32" s="1"/>
  <c r="M53" i="33"/>
  <c r="AH53" i="33"/>
  <c r="AH55" i="33"/>
  <c r="AH52" i="33" s="1"/>
  <c r="Y54" i="34"/>
  <c r="BG15" i="20"/>
  <c r="BG15" i="35"/>
  <c r="AO34" i="35"/>
  <c r="BF10" i="1"/>
  <c r="K34" i="20"/>
  <c r="BG15" i="27"/>
  <c r="AO34" i="27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T34" i="30"/>
  <c r="AT6" i="25"/>
  <c r="AY10" i="25"/>
  <c r="AT10" i="25"/>
  <c r="AY18" i="25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S55" i="29"/>
  <c r="S52" i="29" s="1"/>
  <c r="S54" i="29"/>
  <c r="S53" i="29"/>
  <c r="AH55" i="29"/>
  <c r="AH52" i="29" s="1"/>
  <c r="AH54" i="29"/>
  <c r="AH53" i="29"/>
  <c r="G53" i="29"/>
  <c r="Y54" i="29"/>
  <c r="J54" i="29"/>
  <c r="J55" i="29"/>
  <c r="J52" i="29" s="1"/>
  <c r="BY4" i="28"/>
  <c r="CV232" i="16" s="1"/>
  <c r="BY30" i="25"/>
  <c r="CV174" i="16" s="1"/>
  <c r="BY26" i="28"/>
  <c r="CV254" i="16" s="1"/>
  <c r="AE53" i="29"/>
  <c r="AE54" i="29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S52" i="28"/>
  <c r="J53" i="28"/>
  <c r="J55" i="28"/>
  <c r="J52" i="28" s="1"/>
  <c r="AE55" i="28"/>
  <c r="AE52" i="28" s="1"/>
  <c r="AN56" i="28"/>
  <c r="BG8" i="28"/>
  <c r="K34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S54" i="28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S53" i="28"/>
  <c r="AY12" i="28"/>
  <c r="AY7" i="27"/>
  <c r="AB54" i="27"/>
  <c r="M53" i="27"/>
  <c r="AB55" i="27"/>
  <c r="AB52" i="27" s="1"/>
  <c r="S53" i="26"/>
  <c r="AB54" i="26"/>
  <c r="BG8" i="26"/>
  <c r="T34" i="26"/>
  <c r="BY17" i="21"/>
  <c r="CV77" i="16" s="1"/>
  <c r="G53" i="26"/>
  <c r="G54" i="26"/>
  <c r="BG5" i="26"/>
  <c r="J56" i="26"/>
  <c r="K34" i="26"/>
  <c r="BG15" i="26"/>
  <c r="AO34" i="26"/>
  <c r="AN56" i="26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S52" i="26"/>
  <c r="S54" i="26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BG14" i="26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AJ9" i="16" l="1"/>
  <c r="CP29" i="16" s="1"/>
  <c r="O9" i="16"/>
  <c r="BU29" i="16" s="1"/>
  <c r="AM9" i="16"/>
  <c r="CS29" i="16" s="1"/>
  <c r="AS9" i="16"/>
  <c r="D9" i="16"/>
  <c r="AB25" i="25"/>
  <c r="AB41" i="25" s="1"/>
  <c r="AA9" i="16"/>
  <c r="CG29" i="16" s="1"/>
  <c r="J25" i="25"/>
  <c r="J41" i="25" s="1"/>
  <c r="AM8" i="16"/>
  <c r="CS28" i="16" s="1"/>
  <c r="AJ8" i="16"/>
  <c r="CP28" i="16" s="1"/>
  <c r="I8" i="16"/>
  <c r="BO28" i="16" s="1"/>
  <c r="L8" i="16"/>
  <c r="BR28" i="16" s="1"/>
  <c r="AA8" i="16"/>
  <c r="CG28" i="16" s="1"/>
  <c r="X8" i="16"/>
  <c r="CD28" i="16" s="1"/>
  <c r="U8" i="16"/>
  <c r="CA28" i="16" s="1"/>
  <c r="R8" i="16"/>
  <c r="BX28" i="16" s="1"/>
  <c r="O8" i="16"/>
  <c r="BU28" i="16" s="1"/>
  <c r="F8" i="16"/>
  <c r="BL28" i="16" s="1"/>
  <c r="AS8" i="16"/>
  <c r="D8" i="16"/>
  <c r="G25" i="24" s="1"/>
  <c r="G41" i="24" s="1"/>
  <c r="R7" i="16"/>
  <c r="BX27" i="16" s="1"/>
  <c r="AJ7" i="16"/>
  <c r="F7" i="16"/>
  <c r="BL27" i="16" s="1"/>
  <c r="AS7" i="16"/>
  <c r="D7" i="16"/>
  <c r="P25" i="23" s="1"/>
  <c r="P41" i="23" s="1"/>
  <c r="I7" i="16"/>
  <c r="BO27" i="16" s="1"/>
  <c r="O7" i="16"/>
  <c r="BU27" i="16" s="1"/>
  <c r="V53" i="23"/>
  <c r="V54" i="23"/>
  <c r="U6" i="16"/>
  <c r="CA26" i="16" s="1"/>
  <c r="AM6" i="16"/>
  <c r="CS26" i="16" s="1"/>
  <c r="AJ6" i="16"/>
  <c r="CP26" i="16" s="1"/>
  <c r="X6" i="16"/>
  <c r="CD26" i="16" s="1"/>
  <c r="F6" i="16"/>
  <c r="BL26" i="16" s="1"/>
  <c r="AS6" i="16"/>
  <c r="D6" i="16"/>
  <c r="M25" i="21" s="1"/>
  <c r="M41" i="21" s="1"/>
  <c r="L6" i="16"/>
  <c r="BR26" i="16" s="1"/>
  <c r="AA6" i="16"/>
  <c r="CG26" i="16" s="1"/>
  <c r="AL26" i="1"/>
  <c r="AL39" i="1" s="1"/>
  <c r="F5" i="16"/>
  <c r="BL25" i="16" s="1"/>
  <c r="L5" i="16"/>
  <c r="BR25" i="16" s="1"/>
  <c r="AD5" i="16"/>
  <c r="CJ25" i="16" s="1"/>
  <c r="AS5" i="16"/>
  <c r="D5" i="16"/>
  <c r="R4" i="16"/>
  <c r="BX24" i="16" s="1"/>
  <c r="AS4" i="16"/>
  <c r="D4" i="16"/>
  <c r="Y25" i="1" s="1"/>
  <c r="Y41" i="1" s="1"/>
  <c r="I4" i="16"/>
  <c r="X4" i="16"/>
  <c r="CD24" i="16" s="1"/>
  <c r="U4" i="16"/>
  <c r="CA24" i="16" s="1"/>
  <c r="AA4" i="16"/>
  <c r="O4" i="16"/>
  <c r="F4" i="16"/>
  <c r="AD4" i="16"/>
  <c r="CJ24" i="16" s="1"/>
  <c r="L4" i="16"/>
  <c r="AM4" i="16"/>
  <c r="AG4" i="16"/>
  <c r="AI26" i="23" s="1"/>
  <c r="AI39" i="23" s="1"/>
  <c r="AZ4" i="1"/>
  <c r="BA4" i="1" s="1"/>
  <c r="BC5" i="36"/>
  <c r="AZ5" i="36" s="1"/>
  <c r="BA5" i="36" s="1"/>
  <c r="P54" i="31"/>
  <c r="AN55" i="31"/>
  <c r="AN52" i="31" s="1"/>
  <c r="G54" i="35"/>
  <c r="M55" i="26"/>
  <c r="M52" i="26" s="1"/>
  <c r="M21" i="26" s="1"/>
  <c r="BE6" i="26" s="1"/>
  <c r="P53" i="36"/>
  <c r="P54" i="26"/>
  <c r="AN55" i="29"/>
  <c r="AN52" i="29" s="1"/>
  <c r="V55" i="26"/>
  <c r="V52" i="26" s="1"/>
  <c r="S52" i="30"/>
  <c r="S21" i="30" s="1"/>
  <c r="BE8" i="30" s="1"/>
  <c r="AB54" i="28"/>
  <c r="S53" i="30"/>
  <c r="P53" i="31"/>
  <c r="AB53" i="33"/>
  <c r="AB54" i="33"/>
  <c r="V54" i="26"/>
  <c r="AB55" i="30"/>
  <c r="AB52" i="30" s="1"/>
  <c r="AN55" i="34"/>
  <c r="AN52" i="34" s="1"/>
  <c r="AB55" i="26"/>
  <c r="AB52" i="26" s="1"/>
  <c r="AB21" i="26" s="1"/>
  <c r="BE11" i="26" s="1"/>
  <c r="AB52" i="33"/>
  <c r="S54" i="36"/>
  <c r="S55" i="27"/>
  <c r="AK55" i="33"/>
  <c r="AK52" i="33" s="1"/>
  <c r="AE53" i="33"/>
  <c r="AK53" i="33"/>
  <c r="AB54" i="30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S52" i="27"/>
  <c r="AB53" i="29"/>
  <c r="AB54" i="29"/>
  <c r="Y55" i="29"/>
  <c r="Y52" i="29" s="1"/>
  <c r="AB52" i="29"/>
  <c r="AB21" i="29" s="1"/>
  <c r="BE11" i="29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G55" i="29"/>
  <c r="G52" i="29" s="1"/>
  <c r="G21" i="29" s="1"/>
  <c r="BE4" i="29" s="1"/>
  <c r="AK54" i="29"/>
  <c r="AB52" i="28"/>
  <c r="AB21" i="28" s="1"/>
  <c r="BE11" i="28" s="1"/>
  <c r="AE53" i="28"/>
  <c r="AB53" i="28"/>
  <c r="S54" i="27"/>
  <c r="M54" i="26"/>
  <c r="F31" i="26"/>
  <c r="AK55" i="26"/>
  <c r="AK52" i="26" s="1"/>
  <c r="AK21" i="26" s="1"/>
  <c r="BE14" i="26" s="1"/>
  <c r="AK53" i="26"/>
  <c r="BC5" i="24"/>
  <c r="AZ5" i="24" s="1"/>
  <c r="BA5" i="24" s="1"/>
  <c r="AZ4" i="24"/>
  <c r="BA4" i="24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CI11" i="16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BN12" i="16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BK11" i="16"/>
  <c r="P21" i="27"/>
  <c r="BE7" i="27" s="1"/>
  <c r="V21" i="28"/>
  <c r="BE9" i="28" s="1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BQ11" i="16"/>
  <c r="CL11" i="16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T12" i="16"/>
  <c r="BC15" i="23"/>
  <c r="AZ15" i="23" s="1"/>
  <c r="BA15" i="23" s="1"/>
  <c r="BC9" i="23"/>
  <c r="AZ9" i="23" s="1"/>
  <c r="BA9" i="23" s="1"/>
  <c r="AZ4" i="23"/>
  <c r="BA4" i="23" s="1"/>
  <c r="G53" i="27"/>
  <c r="G55" i="27"/>
  <c r="G52" i="27" s="1"/>
  <c r="G21" i="27" s="1"/>
  <c r="BE4" i="27" s="1"/>
  <c r="CR11" i="16"/>
  <c r="AZ18" i="28"/>
  <c r="BA18" i="28" s="1"/>
  <c r="M54" i="29"/>
  <c r="M53" i="29"/>
  <c r="M55" i="29"/>
  <c r="M52" i="29" s="1"/>
  <c r="M21" i="29" s="1"/>
  <c r="BE6" i="29" s="1"/>
  <c r="AK53" i="29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BW12" i="16"/>
  <c r="CL17" i="16"/>
  <c r="AZ4" i="20"/>
  <c r="BA4" i="20" s="1"/>
  <c r="CO20" i="16"/>
  <c r="BT20" i="16"/>
  <c r="BC18" i="20"/>
  <c r="AZ18" i="20" s="1"/>
  <c r="BA18" i="20" s="1"/>
  <c r="BZ11" i="16"/>
  <c r="BT13" i="16"/>
  <c r="BZ15" i="16"/>
  <c r="BZ12" i="16"/>
  <c r="CC12" i="16"/>
  <c r="CL12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BZ13" i="16"/>
  <c r="BK13" i="16"/>
  <c r="CR12" i="16"/>
  <c r="BK12" i="16"/>
  <c r="CI12" i="16"/>
  <c r="CF12" i="16"/>
  <c r="CO12" i="16"/>
  <c r="BQ12" i="16"/>
  <c r="F31" i="27"/>
  <c r="AB21" i="27"/>
  <c r="BE11" i="27" s="1"/>
  <c r="M21" i="27"/>
  <c r="BE6" i="27" s="1"/>
  <c r="BW11" i="16"/>
  <c r="BN11" i="16"/>
  <c r="CO11" i="16"/>
  <c r="CF11" i="16"/>
  <c r="CC11" i="16"/>
  <c r="BT11" i="16"/>
  <c r="Y21" i="27"/>
  <c r="BE10" i="27" s="1"/>
  <c r="G45" i="27"/>
  <c r="B1" i="27" s="1"/>
  <c r="AH53" i="27"/>
  <c r="AH55" i="27"/>
  <c r="AH52" i="27" s="1"/>
  <c r="AZ4" i="26"/>
  <c r="BA4" i="26" s="1"/>
  <c r="BC7" i="26"/>
  <c r="AZ7" i="26" s="1"/>
  <c r="BA7" i="26" s="1"/>
  <c r="AH54" i="26"/>
  <c r="AH55" i="26"/>
  <c r="AH52" i="26" s="1"/>
  <c r="AH21" i="26" s="1"/>
  <c r="BE13" i="26" s="1"/>
  <c r="AH53" i="26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CP27" i="16"/>
  <c r="F31" i="23"/>
  <c r="AF21" i="23" s="1"/>
  <c r="AE7" i="16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CL10" i="16"/>
  <c r="BC5" i="26"/>
  <c r="AZ5" i="26" s="1"/>
  <c r="BA5" i="26" s="1"/>
  <c r="BC12" i="20"/>
  <c r="AZ12" i="20" s="1"/>
  <c r="BA12" i="20" s="1"/>
  <c r="BN15" i="16"/>
  <c r="BC19" i="20"/>
  <c r="AZ19" i="20" s="1"/>
  <c r="BA19" i="20" s="1"/>
  <c r="BC18" i="21"/>
  <c r="AZ18" i="21" s="1"/>
  <c r="BA18" i="21" s="1"/>
  <c r="BN13" i="16"/>
  <c r="F31" i="36"/>
  <c r="AS20" i="16"/>
  <c r="BC13" i="24"/>
  <c r="AZ13" i="24" s="1"/>
  <c r="BA13" i="24" s="1"/>
  <c r="CF15" i="16"/>
  <c r="CO15" i="16"/>
  <c r="BQ15" i="16"/>
  <c r="BC16" i="24"/>
  <c r="AZ16" i="24" s="1"/>
  <c r="BA16" i="24" s="1"/>
  <c r="CO19" i="16"/>
  <c r="CL13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CR13" i="16"/>
  <c r="CI13" i="16"/>
  <c r="CF13" i="16"/>
  <c r="CO13" i="16"/>
  <c r="BW13" i="16"/>
  <c r="BQ13" i="16"/>
  <c r="P53" i="29"/>
  <c r="P55" i="29"/>
  <c r="P52" i="29" s="1"/>
  <c r="P21" i="29" s="1"/>
  <c r="BE7" i="29" s="1"/>
  <c r="CC13" i="16"/>
  <c r="AH55" i="28"/>
  <c r="AH52" i="28" s="1"/>
  <c r="AH54" i="28"/>
  <c r="Y55" i="28"/>
  <c r="Y52" i="28" s="1"/>
  <c r="Y21" i="28" s="1"/>
  <c r="BE10" i="28" s="1"/>
  <c r="Y54" i="28"/>
  <c r="Y53" i="28"/>
  <c r="AK53" i="28"/>
  <c r="AK54" i="28"/>
  <c r="AK55" i="28"/>
  <c r="AK52" i="28" s="1"/>
  <c r="AK21" i="28" s="1"/>
  <c r="BE14" i="28" s="1"/>
  <c r="V53" i="28"/>
  <c r="V54" i="28"/>
  <c r="M53" i="28"/>
  <c r="M54" i="28"/>
  <c r="M55" i="28"/>
  <c r="M52" i="28" s="1"/>
  <c r="M21" i="28" s="1"/>
  <c r="BE6" i="28" s="1"/>
  <c r="AH53" i="28"/>
  <c r="G55" i="28"/>
  <c r="G52" i="28" s="1"/>
  <c r="G21" i="28" s="1"/>
  <c r="BE4" i="28" s="1"/>
  <c r="G53" i="28"/>
  <c r="G54" i="28"/>
  <c r="P55" i="28"/>
  <c r="P52" i="28" s="1"/>
  <c r="P21" i="28" s="1"/>
  <c r="BE7" i="28" s="1"/>
  <c r="P54" i="28"/>
  <c r="V55" i="27"/>
  <c r="V52" i="27" s="1"/>
  <c r="V21" i="27" s="1"/>
  <c r="BE9" i="27" s="1"/>
  <c r="V53" i="27"/>
  <c r="V54" i="27"/>
  <c r="S21" i="27"/>
  <c r="BE8" i="27" s="1"/>
  <c r="J55" i="27"/>
  <c r="J52" i="27" s="1"/>
  <c r="J21" i="27" s="1"/>
  <c r="BE5" i="27" s="1"/>
  <c r="J54" i="27"/>
  <c r="J53" i="27"/>
  <c r="AE53" i="27"/>
  <c r="AE54" i="27"/>
  <c r="AE55" i="27"/>
  <c r="AE52" i="27" s="1"/>
  <c r="AE21" i="27" s="1"/>
  <c r="BE12" i="27" s="1"/>
  <c r="AE54" i="26"/>
  <c r="AE55" i="26"/>
  <c r="AE52" i="26" s="1"/>
  <c r="AE21" i="26" s="1"/>
  <c r="BE12" i="26" s="1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O26" i="16"/>
  <c r="CJ26" i="16"/>
  <c r="CM26" i="16"/>
  <c r="BT10" i="16"/>
  <c r="BQ10" i="16"/>
  <c r="BC16" i="27"/>
  <c r="AZ16" i="27" s="1"/>
  <c r="BA16" i="27" s="1"/>
  <c r="BC18" i="24"/>
  <c r="BC9" i="20"/>
  <c r="AZ9" i="20" s="1"/>
  <c r="BA9" i="20" s="1"/>
  <c r="CR10" i="16"/>
  <c r="S21" i="28"/>
  <c r="BE8" i="28" s="1"/>
  <c r="AH21" i="29"/>
  <c r="BE13" i="29" s="1"/>
  <c r="J21" i="30"/>
  <c r="BE5" i="30" s="1"/>
  <c r="V21" i="31"/>
  <c r="BE9" i="31" s="1"/>
  <c r="AK21" i="36"/>
  <c r="BE14" i="36" s="1"/>
  <c r="AB21" i="33"/>
  <c r="BE11" i="33" s="1"/>
  <c r="AH21" i="27"/>
  <c r="BE13" i="27" s="1"/>
  <c r="AK21" i="35"/>
  <c r="BE14" i="35" s="1"/>
  <c r="J21" i="35"/>
  <c r="BE5" i="35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AN21" i="27"/>
  <c r="BE15" i="27" s="1"/>
  <c r="V21" i="33"/>
  <c r="BE9" i="33" s="1"/>
  <c r="AK21" i="27"/>
  <c r="BE14" i="27" s="1"/>
  <c r="BC9" i="27"/>
  <c r="AZ9" i="27" s="1"/>
  <c r="BA9" i="27" s="1"/>
  <c r="AE58" i="29"/>
  <c r="AH21" i="31"/>
  <c r="BE13" i="31" s="1"/>
  <c r="AK21" i="31"/>
  <c r="BE14" i="31" s="1"/>
  <c r="AK21" i="34"/>
  <c r="BE14" i="34" s="1"/>
  <c r="G21" i="36"/>
  <c r="BE4" i="36" s="1"/>
  <c r="AN21" i="35"/>
  <c r="BE15" i="35" s="1"/>
  <c r="Y21" i="35"/>
  <c r="BE10" i="35" s="1"/>
  <c r="S58" i="29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BV14" i="16"/>
  <c r="CD34" i="16"/>
  <c r="CS34" i="16"/>
  <c r="AN53" i="30"/>
  <c r="AN55" i="30"/>
  <c r="AN52" i="30" s="1"/>
  <c r="AN21" i="30" s="1"/>
  <c r="BE15" i="30" s="1"/>
  <c r="AN54" i="30"/>
  <c r="BC16" i="30"/>
  <c r="AZ16" i="30" s="1"/>
  <c r="BA16" i="30" s="1"/>
  <c r="BR34" i="16"/>
  <c r="AE55" i="30"/>
  <c r="AE52" i="30" s="1"/>
  <c r="AE54" i="30"/>
  <c r="AE53" i="30"/>
  <c r="G45" i="30"/>
  <c r="B1" i="30" s="1"/>
  <c r="BM14" i="16"/>
  <c r="CK14" i="16"/>
  <c r="BO34" i="16"/>
  <c r="BL34" i="16"/>
  <c r="CB14" i="16"/>
  <c r="BC11" i="30"/>
  <c r="AZ11" i="30" s="1"/>
  <c r="BA11" i="30" s="1"/>
  <c r="BC17" i="30"/>
  <c r="BU34" i="16"/>
  <c r="CH14" i="16"/>
  <c r="BS14" i="16"/>
  <c r="AK21" i="30"/>
  <c r="BE14" i="30" s="1"/>
  <c r="Y21" i="29"/>
  <c r="BE10" i="29" s="1"/>
  <c r="J21" i="29"/>
  <c r="BE5" i="29" s="1"/>
  <c r="J58" i="29"/>
  <c r="G45" i="29"/>
  <c r="B1" i="29" s="1"/>
  <c r="AN21" i="29"/>
  <c r="BE15" i="29" s="1"/>
  <c r="S21" i="29"/>
  <c r="BE8" i="29" s="1"/>
  <c r="P58" i="29"/>
  <c r="V21" i="29"/>
  <c r="BE9" i="29" s="1"/>
  <c r="AB58" i="29"/>
  <c r="AE21" i="29"/>
  <c r="BE12" i="29" s="1"/>
  <c r="AK21" i="29"/>
  <c r="BE14" i="29" s="1"/>
  <c r="J21" i="28"/>
  <c r="BE5" i="28" s="1"/>
  <c r="AN53" i="28"/>
  <c r="AN55" i="28"/>
  <c r="AN52" i="28" s="1"/>
  <c r="AN21" i="28" s="1"/>
  <c r="BE15" i="28" s="1"/>
  <c r="AN54" i="28"/>
  <c r="G45" i="28"/>
  <c r="B1" i="28" s="1"/>
  <c r="AE21" i="28"/>
  <c r="BE12" i="28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W10" i="16"/>
  <c r="CC10" i="16"/>
  <c r="CF10" i="16"/>
  <c r="BN10" i="16"/>
  <c r="Y21" i="26"/>
  <c r="BE10" i="26" s="1"/>
  <c r="AN55" i="26"/>
  <c r="AN52" i="26" s="1"/>
  <c r="AN54" i="26"/>
  <c r="AN53" i="26"/>
  <c r="G21" i="26"/>
  <c r="BE4" i="26" s="1"/>
  <c r="G45" i="26"/>
  <c r="B1" i="26" s="1"/>
  <c r="S21" i="26"/>
  <c r="BE8" i="26" s="1"/>
  <c r="V21" i="26"/>
  <c r="BE9" i="26" s="1"/>
  <c r="BZ10" i="16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J54" i="26"/>
  <c r="J55" i="26"/>
  <c r="J52" i="26" s="1"/>
  <c r="J21" i="26" s="1"/>
  <c r="BE5" i="26" s="1"/>
  <c r="J53" i="26"/>
  <c r="BK10" i="16"/>
  <c r="CO10" i="16"/>
  <c r="CI10" i="16"/>
  <c r="P21" i="26"/>
  <c r="BE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M25" i="25" l="1"/>
  <c r="M41" i="25" s="1"/>
  <c r="V25" i="25"/>
  <c r="V41" i="25" s="1"/>
  <c r="AK25" i="25"/>
  <c r="AK41" i="25" s="1"/>
  <c r="P25" i="25"/>
  <c r="P41" i="25" s="1"/>
  <c r="AE25" i="25"/>
  <c r="AE41" i="25" s="1"/>
  <c r="AH25" i="25"/>
  <c r="AH41" i="25" s="1"/>
  <c r="S25" i="25"/>
  <c r="S41" i="25" s="1"/>
  <c r="G25" i="25"/>
  <c r="G41" i="25" s="1"/>
  <c r="Y25" i="25"/>
  <c r="Y41" i="25" s="1"/>
  <c r="AN25" i="25"/>
  <c r="AN41" i="25" s="1"/>
  <c r="N21" i="25"/>
  <c r="AF21" i="25"/>
  <c r="AE9" i="16" s="1"/>
  <c r="Q21" i="25"/>
  <c r="AO21" i="25"/>
  <c r="AN9" i="16" s="1"/>
  <c r="AC21" i="25"/>
  <c r="T21" i="25"/>
  <c r="S9" i="16" s="1"/>
  <c r="K21" i="25"/>
  <c r="BG15" i="25" s="1"/>
  <c r="W21" i="25"/>
  <c r="V9" i="16" s="1"/>
  <c r="AL21" i="25"/>
  <c r="H21" i="25"/>
  <c r="G9" i="16" s="1"/>
  <c r="Z21" i="25"/>
  <c r="AI21" i="25"/>
  <c r="AH9" i="16" s="1"/>
  <c r="AU16" i="30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V8" i="16" s="1"/>
  <c r="AF21" i="24"/>
  <c r="AO21" i="24"/>
  <c r="AN8" i="16" s="1"/>
  <c r="T21" i="24"/>
  <c r="N21" i="24"/>
  <c r="M8" i="16" s="1"/>
  <c r="K21" i="24"/>
  <c r="H21" i="24"/>
  <c r="G8" i="16" s="1"/>
  <c r="J25" i="23"/>
  <c r="J41" i="23" s="1"/>
  <c r="Q21" i="24"/>
  <c r="Z21" i="24"/>
  <c r="Y8" i="16" s="1"/>
  <c r="AC21" i="24"/>
  <c r="AI21" i="24"/>
  <c r="AH8" i="16" s="1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AN7" i="16" s="1"/>
  <c r="T21" i="23"/>
  <c r="N21" i="23"/>
  <c r="M7" i="16" s="1"/>
  <c r="H21" i="23"/>
  <c r="AI21" i="23"/>
  <c r="AH7" i="16" s="1"/>
  <c r="AC21" i="23"/>
  <c r="K21" i="23"/>
  <c r="J7" i="16" s="1"/>
  <c r="AL21" i="23"/>
  <c r="Z21" i="23"/>
  <c r="Y7" i="16" s="1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V6" i="16" s="1"/>
  <c r="AF21" i="21"/>
  <c r="Q21" i="21"/>
  <c r="P6" i="16" s="1"/>
  <c r="T21" i="21"/>
  <c r="AC21" i="21"/>
  <c r="AB6" i="16" s="1"/>
  <c r="N21" i="21"/>
  <c r="K21" i="21"/>
  <c r="J6" i="16" s="1"/>
  <c r="AL21" i="21"/>
  <c r="H21" i="21"/>
  <c r="G6" i="16" s="1"/>
  <c r="Z21" i="21"/>
  <c r="AI21" i="21"/>
  <c r="AH6" i="16" s="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BG6" i="20" s="1"/>
  <c r="AI21" i="20"/>
  <c r="AH5" i="16" s="1"/>
  <c r="T26" i="34"/>
  <c r="T39" i="34" s="1"/>
  <c r="T26" i="33"/>
  <c r="T39" i="33" s="1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D21" i="16"/>
  <c r="AR3" i="23"/>
  <c r="AK26" i="23" s="1"/>
  <c r="AK42" i="23" s="1"/>
  <c r="AR3" i="29"/>
  <c r="P27" i="27"/>
  <c r="AR3" i="25"/>
  <c r="AR3" i="1"/>
  <c r="AR3" i="26"/>
  <c r="AR3" i="36"/>
  <c r="AR3" i="30"/>
  <c r="AR3" i="32"/>
  <c r="P27" i="20"/>
  <c r="P27" i="34"/>
  <c r="AR3" i="27"/>
  <c r="AK25" i="1"/>
  <c r="AK41" i="1" s="1"/>
  <c r="AR3" i="24"/>
  <c r="AR3" i="35"/>
  <c r="S25" i="1"/>
  <c r="S41" i="1" s="1"/>
  <c r="V25" i="1"/>
  <c r="V41" i="1" s="1"/>
  <c r="P27" i="1"/>
  <c r="P27" i="35"/>
  <c r="P27" i="24"/>
  <c r="P27" i="36"/>
  <c r="P27" i="30"/>
  <c r="AR3" i="34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AH58" i="29"/>
  <c r="AH58" i="27"/>
  <c r="AN58" i="29"/>
  <c r="G58" i="36"/>
  <c r="AK58" i="32"/>
  <c r="V58" i="29"/>
  <c r="AE58" i="27"/>
  <c r="AH58" i="28"/>
  <c r="J58" i="28"/>
  <c r="AN58" i="33"/>
  <c r="S58" i="26"/>
  <c r="G58" i="27"/>
  <c r="S58" i="27"/>
  <c r="AB58" i="27"/>
  <c r="AK58" i="28"/>
  <c r="G58" i="30"/>
  <c r="J58" i="30"/>
  <c r="AH58" i="31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M58" i="29"/>
  <c r="AK58" i="29"/>
  <c r="G58" i="29"/>
  <c r="Y58" i="29"/>
  <c r="AB58" i="28"/>
  <c r="AH21" i="28"/>
  <c r="BE13" i="28" s="1"/>
  <c r="P58" i="27"/>
  <c r="J58" i="27"/>
  <c r="Y58" i="27"/>
  <c r="AK58" i="27"/>
  <c r="AN58" i="27"/>
  <c r="M58" i="27"/>
  <c r="V58" i="27"/>
  <c r="G58" i="26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Y58" i="28"/>
  <c r="P58" i="28"/>
  <c r="AE58" i="28"/>
  <c r="AK58" i="26"/>
  <c r="S58" i="28"/>
  <c r="M58" i="28"/>
  <c r="G58" i="31"/>
  <c r="V58" i="28"/>
  <c r="G58" i="28"/>
  <c r="CF14" i="16"/>
  <c r="Y58" i="35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AN58" i="28"/>
  <c r="AN21" i="26"/>
  <c r="BE15" i="26" s="1"/>
  <c r="AN58" i="26"/>
  <c r="P58" i="26"/>
  <c r="V58" i="26"/>
  <c r="AH58" i="26"/>
  <c r="Y58" i="26"/>
  <c r="J58" i="26"/>
  <c r="AE58" i="26"/>
  <c r="M58" i="26"/>
  <c r="AB58" i="26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Z34" i="25" l="1"/>
  <c r="Y9" i="16"/>
  <c r="BG8" i="25"/>
  <c r="P9" i="16"/>
  <c r="BG10" i="25"/>
  <c r="AK9" i="16"/>
  <c r="AC34" i="25"/>
  <c r="AB9" i="16"/>
  <c r="N34" i="25"/>
  <c r="M9" i="16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AE8" i="16"/>
  <c r="BG11" i="24"/>
  <c r="P8" i="16"/>
  <c r="BG5" i="24"/>
  <c r="AB8" i="16"/>
  <c r="J56" i="24"/>
  <c r="J54" i="24" s="1"/>
  <c r="J8" i="16"/>
  <c r="T34" i="24"/>
  <c r="S8" i="16"/>
  <c r="AL34" i="24"/>
  <c r="AK8" i="16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P7" i="16"/>
  <c r="BG13" i="23"/>
  <c r="AK7" i="16"/>
  <c r="BG5" i="23"/>
  <c r="G7" i="16"/>
  <c r="H24" i="28" s="1"/>
  <c r="H37" i="28" s="1"/>
  <c r="AC34" i="23"/>
  <c r="AB7" i="16"/>
  <c r="T34" i="23"/>
  <c r="S7" i="16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35"/>
  <c r="AK42" i="35" s="1"/>
  <c r="AJ22" i="16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Y6" i="16"/>
  <c r="BG9" i="21"/>
  <c r="M6" i="16"/>
  <c r="BG7" i="21"/>
  <c r="AE6" i="16"/>
  <c r="AL34" i="21"/>
  <c r="AK6" i="16"/>
  <c r="BG14" i="21"/>
  <c r="S6" i="16"/>
  <c r="AO34" i="21"/>
  <c r="AN6" i="16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AK5" i="16"/>
  <c r="S5" i="16"/>
  <c r="BG12" i="20"/>
  <c r="AB5" i="16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4" i="27"/>
  <c r="BQ10" i="27"/>
  <c r="BQ14" i="27"/>
  <c r="BQ12" i="27"/>
  <c r="BQ5" i="27"/>
  <c r="BQ8" i="27"/>
  <c r="BQ11" i="27"/>
  <c r="BQ15" i="27"/>
  <c r="BQ6" i="27"/>
  <c r="W24" i="27"/>
  <c r="W37" i="27" s="1"/>
  <c r="BQ9" i="27"/>
  <c r="BQ7" i="27"/>
  <c r="AH27" i="27"/>
  <c r="BQ13" i="27"/>
  <c r="Y27" i="27"/>
  <c r="BQ15" i="30"/>
  <c r="BQ5" i="30"/>
  <c r="Y27" i="30"/>
  <c r="BQ9" i="30"/>
  <c r="AH27" i="30"/>
  <c r="BQ12" i="30"/>
  <c r="W24" i="30"/>
  <c r="W37" i="30" s="1"/>
  <c r="BQ7" i="30"/>
  <c r="BQ14" i="30"/>
  <c r="BQ6" i="30"/>
  <c r="BQ4" i="30"/>
  <c r="BQ8" i="30"/>
  <c r="BQ13" i="30"/>
  <c r="BQ11" i="30"/>
  <c r="BQ10" i="30"/>
  <c r="BQ14" i="25"/>
  <c r="AH27" i="25"/>
  <c r="BQ11" i="25"/>
  <c r="BQ15" i="25"/>
  <c r="BQ7" i="25"/>
  <c r="BQ12" i="25"/>
  <c r="BQ13" i="25"/>
  <c r="BQ8" i="25"/>
  <c r="BQ9" i="25"/>
  <c r="BQ5" i="25"/>
  <c r="W24" i="25"/>
  <c r="W37" i="25" s="1"/>
  <c r="Y27" i="25"/>
  <c r="BQ10" i="25"/>
  <c r="BQ4" i="25"/>
  <c r="BQ6" i="25"/>
  <c r="BQ5" i="33"/>
  <c r="BQ6" i="33"/>
  <c r="BQ12" i="33"/>
  <c r="BQ8" i="33"/>
  <c r="BQ9" i="33"/>
  <c r="Y27" i="33"/>
  <c r="BQ11" i="33"/>
  <c r="W24" i="33"/>
  <c r="W37" i="33" s="1"/>
  <c r="BQ13" i="33"/>
  <c r="BQ14" i="33"/>
  <c r="BQ7" i="33"/>
  <c r="BQ10" i="33"/>
  <c r="BQ15" i="33"/>
  <c r="AH27" i="33"/>
  <c r="BQ4" i="33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3" i="28"/>
  <c r="BQ4" i="28"/>
  <c r="BQ12" i="28"/>
  <c r="Y27" i="28"/>
  <c r="W24" i="28"/>
  <c r="W37" i="28" s="1"/>
  <c r="BQ8" i="28"/>
  <c r="BQ6" i="28"/>
  <c r="AH27" i="28"/>
  <c r="BQ9" i="28"/>
  <c r="BQ15" i="28"/>
  <c r="BQ11" i="28"/>
  <c r="BQ10" i="28"/>
  <c r="BQ14" i="28"/>
  <c r="BQ7" i="28"/>
  <c r="BQ5" i="28"/>
  <c r="AH27" i="34"/>
  <c r="BQ15" i="34"/>
  <c r="BQ7" i="34"/>
  <c r="BQ13" i="34"/>
  <c r="BQ14" i="34"/>
  <c r="BQ4" i="34"/>
  <c r="Y27" i="34"/>
  <c r="BQ6" i="34"/>
  <c r="BQ10" i="34"/>
  <c r="BQ11" i="34"/>
  <c r="BQ12" i="34"/>
  <c r="BQ5" i="34"/>
  <c r="BQ9" i="34"/>
  <c r="W24" i="34"/>
  <c r="W37" i="34" s="1"/>
  <c r="BQ8" i="34"/>
  <c r="BQ13" i="35"/>
  <c r="BQ7" i="35"/>
  <c r="BQ10" i="35"/>
  <c r="BQ9" i="35"/>
  <c r="BQ15" i="35"/>
  <c r="W24" i="35"/>
  <c r="W37" i="35" s="1"/>
  <c r="BQ6" i="35"/>
  <c r="BQ8" i="35"/>
  <c r="BQ12" i="35"/>
  <c r="Y27" i="35"/>
  <c r="BQ4" i="35"/>
  <c r="BQ14" i="35"/>
  <c r="BQ11" i="35"/>
  <c r="BQ5" i="35"/>
  <c r="AH27" i="35"/>
  <c r="Y27" i="36"/>
  <c r="AH27" i="36"/>
  <c r="BQ8" i="36"/>
  <c r="BQ15" i="36"/>
  <c r="BQ11" i="36"/>
  <c r="BQ6" i="36"/>
  <c r="BQ14" i="36"/>
  <c r="BQ10" i="36"/>
  <c r="BQ5" i="36"/>
  <c r="BQ4" i="36"/>
  <c r="BQ9" i="36"/>
  <c r="W24" i="36"/>
  <c r="W37" i="36" s="1"/>
  <c r="BQ12" i="36"/>
  <c r="BQ7" i="36"/>
  <c r="BQ13" i="36"/>
  <c r="BQ10" i="31"/>
  <c r="BQ11" i="31"/>
  <c r="BQ4" i="31"/>
  <c r="BQ12" i="31"/>
  <c r="BQ13" i="31"/>
  <c r="AH27" i="31"/>
  <c r="W24" i="31"/>
  <c r="W37" i="31" s="1"/>
  <c r="BQ8" i="31"/>
  <c r="BQ15" i="31"/>
  <c r="BQ6" i="31"/>
  <c r="BQ9" i="31"/>
  <c r="Y27" i="31"/>
  <c r="BQ5" i="31"/>
  <c r="BQ7" i="31"/>
  <c r="BQ14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7" i="26"/>
  <c r="H24" i="26"/>
  <c r="H37" i="26" s="1"/>
  <c r="BQ15" i="26"/>
  <c r="BQ11" i="26"/>
  <c r="BQ4" i="26"/>
  <c r="AH27" i="26"/>
  <c r="W24" i="26"/>
  <c r="W37" i="26" s="1"/>
  <c r="BQ14" i="26"/>
  <c r="BQ8" i="26"/>
  <c r="BQ5" i="26"/>
  <c r="BQ12" i="26"/>
  <c r="BQ13" i="26"/>
  <c r="Y27" i="26"/>
  <c r="BQ10" i="26"/>
  <c r="BQ6" i="26"/>
  <c r="BQ9" i="26"/>
  <c r="BQ14" i="29"/>
  <c r="BQ4" i="29"/>
  <c r="BQ8" i="29"/>
  <c r="BQ7" i="29"/>
  <c r="Y27" i="29"/>
  <c r="BQ15" i="29"/>
  <c r="W24" i="29"/>
  <c r="W37" i="29" s="1"/>
  <c r="BQ13" i="29"/>
  <c r="BQ11" i="29"/>
  <c r="BQ12" i="29"/>
  <c r="BQ6" i="29"/>
  <c r="BQ10" i="29"/>
  <c r="BQ5" i="29"/>
  <c r="AH27" i="29"/>
  <c r="BQ9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W24" i="32"/>
  <c r="W37" i="32" s="1"/>
  <c r="Y27" i="32"/>
  <c r="BQ8" i="32"/>
  <c r="BQ13" i="32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Q23" i="1"/>
  <c r="Q23" i="20"/>
  <c r="AO23" i="1"/>
  <c r="AL23" i="1"/>
  <c r="Y56" i="1"/>
  <c r="Y55" i="1" s="1"/>
  <c r="Y52" i="1" s="1"/>
  <c r="Y4" i="16"/>
  <c r="T34" i="1"/>
  <c r="S4" i="16"/>
  <c r="N34" i="1"/>
  <c r="M4" i="16"/>
  <c r="H23" i="20"/>
  <c r="H23" i="1"/>
  <c r="AC23" i="1"/>
  <c r="V21" i="16"/>
  <c r="W23" i="20"/>
  <c r="W23" i="1"/>
  <c r="AI34" i="1"/>
  <c r="AH4" i="16"/>
  <c r="AI24" i="31" s="1"/>
  <c r="AI37" i="31" s="1"/>
  <c r="J56" i="1"/>
  <c r="J53" i="1" s="1"/>
  <c r="J4" i="16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U21" i="26" s="1"/>
  <c r="AV4" i="23"/>
  <c r="AV21" i="23" s="1"/>
  <c r="AV34" i="23" s="1"/>
  <c r="AU32" i="23"/>
  <c r="AV4" i="29"/>
  <c r="AV21" i="29" s="1"/>
  <c r="AV34" i="29" s="1"/>
  <c r="AU21" i="29" s="1"/>
  <c r="AU32" i="29"/>
  <c r="AV4" i="27"/>
  <c r="AV21" i="27" s="1"/>
  <c r="AV34" i="27" s="1"/>
  <c r="AU21" i="27" s="1"/>
  <c r="AU32" i="27"/>
  <c r="AV4" i="25"/>
  <c r="AV21" i="25" s="1"/>
  <c r="AV34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21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AK54" i="25" l="1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35"/>
  <c r="W36" i="35" s="1"/>
  <c r="W23" i="28"/>
  <c r="BL9" i="28" s="1"/>
  <c r="W23" i="33"/>
  <c r="W36" i="33" s="1"/>
  <c r="W23" i="23"/>
  <c r="W36" i="23" s="1"/>
  <c r="W23" i="34"/>
  <c r="W36" i="34" s="1"/>
  <c r="W23" i="24"/>
  <c r="BL15" i="24" s="1"/>
  <c r="Q23" i="21"/>
  <c r="Q22" i="21" s="1"/>
  <c r="H23" i="28"/>
  <c r="H22" i="28" s="1"/>
  <c r="W23" i="32"/>
  <c r="BL9" i="32" s="1"/>
  <c r="W23" i="29"/>
  <c r="W36" i="29" s="1"/>
  <c r="W23" i="25"/>
  <c r="W22" i="25" s="1"/>
  <c r="W23" i="30"/>
  <c r="BL9" i="30" s="1"/>
  <c r="W23" i="27"/>
  <c r="W22" i="27" s="1"/>
  <c r="W23" i="26"/>
  <c r="W36" i="26" s="1"/>
  <c r="H23" i="21"/>
  <c r="BL9" i="21" s="1"/>
  <c r="W23" i="31"/>
  <c r="W36" i="31" s="1"/>
  <c r="W23" i="36"/>
  <c r="W36" i="36" s="1"/>
  <c r="H23" i="26"/>
  <c r="H36" i="26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AI23" i="31"/>
  <c r="W36" i="20"/>
  <c r="BL13" i="20"/>
  <c r="W22" i="20"/>
  <c r="M21" i="16"/>
  <c r="N23" i="1"/>
  <c r="N23" i="20"/>
  <c r="AL22" i="1"/>
  <c r="BL5" i="1"/>
  <c r="AL36" i="1"/>
  <c r="CB21" i="16"/>
  <c r="V22" i="16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BE6" i="25" l="1"/>
  <c r="W9" i="16"/>
  <c r="CE9" i="16" s="1"/>
  <c r="BE12" i="25"/>
  <c r="E9" i="16"/>
  <c r="BM9" i="16" s="1"/>
  <c r="BE14" i="25"/>
  <c r="Q9" i="16"/>
  <c r="BY9" i="16" s="1"/>
  <c r="BE9" i="25"/>
  <c r="Z9" i="16"/>
  <c r="CH9" i="16" s="1"/>
  <c r="BE4" i="25"/>
  <c r="T9" i="16"/>
  <c r="CB9" i="16" s="1"/>
  <c r="BE8" i="25"/>
  <c r="N9" i="16"/>
  <c r="BV9" i="16" s="1"/>
  <c r="BE7" i="25"/>
  <c r="AF9" i="16"/>
  <c r="CN9" i="16" s="1"/>
  <c r="BE10" i="25"/>
  <c r="AI9" i="16"/>
  <c r="CQ9" i="16" s="1"/>
  <c r="BE13" i="25"/>
  <c r="AL9" i="16"/>
  <c r="CT9" i="16" s="1"/>
  <c r="BE11" i="25"/>
  <c r="K9" i="16"/>
  <c r="BS9" i="16" s="1"/>
  <c r="BE5" i="25"/>
  <c r="AC9" i="16"/>
  <c r="CK9" i="16" s="1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Q23" i="27"/>
  <c r="Q36" i="27" s="1"/>
  <c r="K23" i="36"/>
  <c r="K22" i="36" s="1"/>
  <c r="BE7" i="24"/>
  <c r="H8" i="16"/>
  <c r="BP8" i="16" s="1"/>
  <c r="BE13" i="24"/>
  <c r="T8" i="16"/>
  <c r="CB8" i="16" s="1"/>
  <c r="BE8" i="24"/>
  <c r="K8" i="16"/>
  <c r="BS8" i="16" s="1"/>
  <c r="BE12" i="24"/>
  <c r="Q8" i="16"/>
  <c r="BY8" i="16" s="1"/>
  <c r="BE14" i="24"/>
  <c r="AL8" i="16"/>
  <c r="CT8" i="16" s="1"/>
  <c r="BE10" i="24"/>
  <c r="E8" i="16"/>
  <c r="BM8" i="16" s="1"/>
  <c r="BE5" i="24"/>
  <c r="Z8" i="16"/>
  <c r="CH8" i="16" s="1"/>
  <c r="BE15" i="24"/>
  <c r="AI8" i="16"/>
  <c r="CQ8" i="16" s="1"/>
  <c r="BE9" i="24"/>
  <c r="AC8" i="16"/>
  <c r="CK8" i="16" s="1"/>
  <c r="BE6" i="24"/>
  <c r="AF8" i="16"/>
  <c r="CN8" i="16" s="1"/>
  <c r="BE11" i="24"/>
  <c r="N8" i="16"/>
  <c r="BV8" i="16" s="1"/>
  <c r="BE4" i="24"/>
  <c r="W8" i="16"/>
  <c r="CE8" i="16" s="1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10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4" i="30" s="1"/>
  <c r="Q23" i="23"/>
  <c r="Q22" i="23" s="1"/>
  <c r="BK10" i="23" s="1"/>
  <c r="AC23" i="30"/>
  <c r="AC22" i="30" s="1"/>
  <c r="AC35" i="30" s="1"/>
  <c r="H23" i="30"/>
  <c r="BL4" i="30" s="1"/>
  <c r="AE58" i="24"/>
  <c r="Q23" i="33"/>
  <c r="BL7" i="33" s="1"/>
  <c r="P58" i="24"/>
  <c r="M58" i="24"/>
  <c r="G58" i="24"/>
  <c r="Y58" i="24"/>
  <c r="H23" i="25"/>
  <c r="BL8" i="25" s="1"/>
  <c r="H23" i="36"/>
  <c r="H36" i="36" s="1"/>
  <c r="Q23" i="32"/>
  <c r="Q22" i="32" s="1"/>
  <c r="BK7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7" i="26" s="1"/>
  <c r="H23" i="31"/>
  <c r="BL4" i="31" s="1"/>
  <c r="Q23" i="28"/>
  <c r="BL7" i="28" s="1"/>
  <c r="H23" i="27"/>
  <c r="BL4" i="27" s="1"/>
  <c r="AO23" i="23"/>
  <c r="BL4" i="23" s="1"/>
  <c r="BE13" i="23"/>
  <c r="AI7" i="16"/>
  <c r="CQ7" i="16" s="1"/>
  <c r="BE4" i="23"/>
  <c r="AL7" i="16"/>
  <c r="CT7" i="16" s="1"/>
  <c r="BE12" i="23"/>
  <c r="W7" i="16"/>
  <c r="CE7" i="16" s="1"/>
  <c r="BE9" i="23"/>
  <c r="H7" i="16"/>
  <c r="BP7" i="16" s="1"/>
  <c r="BE11" i="23"/>
  <c r="Z7" i="16"/>
  <c r="CH7" i="16" s="1"/>
  <c r="BE6" i="23"/>
  <c r="K7" i="16"/>
  <c r="BS7" i="16" s="1"/>
  <c r="BE8" i="23"/>
  <c r="N7" i="16"/>
  <c r="BV7" i="16" s="1"/>
  <c r="BE10" i="23"/>
  <c r="AF7" i="16"/>
  <c r="CN7" i="16" s="1"/>
  <c r="BE7" i="23"/>
  <c r="AC7" i="16"/>
  <c r="CK7" i="16" s="1"/>
  <c r="BE14" i="23"/>
  <c r="Q7" i="16"/>
  <c r="BY7" i="16" s="1"/>
  <c r="BE5" i="23"/>
  <c r="E7" i="16"/>
  <c r="BM7" i="16" s="1"/>
  <c r="J58" i="23"/>
  <c r="AK58" i="23"/>
  <c r="AB58" i="23"/>
  <c r="AE58" i="23"/>
  <c r="P58" i="23"/>
  <c r="G58" i="23"/>
  <c r="W36" i="28"/>
  <c r="W22" i="21"/>
  <c r="BK14" i="21" s="1"/>
  <c r="Y58" i="23"/>
  <c r="W36" i="21"/>
  <c r="W22" i="33"/>
  <c r="BK9" i="33" s="1"/>
  <c r="S58" i="23"/>
  <c r="V58" i="23"/>
  <c r="AH58" i="23"/>
  <c r="M58" i="23"/>
  <c r="AN58" i="23"/>
  <c r="W22" i="35"/>
  <c r="W35" i="35" s="1"/>
  <c r="W22" i="34"/>
  <c r="BK9" i="34" s="1"/>
  <c r="BL9" i="33"/>
  <c r="W36" i="24"/>
  <c r="W22" i="32"/>
  <c r="W35" i="32" s="1"/>
  <c r="W22" i="24"/>
  <c r="W35" i="24" s="1"/>
  <c r="BL13" i="25"/>
  <c r="W22" i="23"/>
  <c r="BK14" i="23" s="1"/>
  <c r="BL9" i="35"/>
  <c r="BL10" i="21"/>
  <c r="W36" i="25"/>
  <c r="Q36" i="21"/>
  <c r="W36" i="27"/>
  <c r="BL14" i="23"/>
  <c r="BL9" i="34"/>
  <c r="W22" i="29"/>
  <c r="W35" i="29" s="1"/>
  <c r="W22" i="31"/>
  <c r="BK9" i="31" s="1"/>
  <c r="BL9" i="31"/>
  <c r="BL9" i="29"/>
  <c r="BL9" i="27"/>
  <c r="AF23" i="30"/>
  <c r="AF36" i="30" s="1"/>
  <c r="H36" i="28"/>
  <c r="Z23" i="30"/>
  <c r="BL10" i="30" s="1"/>
  <c r="W22" i="28"/>
  <c r="BK9" i="28" s="1"/>
  <c r="BL4" i="28"/>
  <c r="T23" i="34"/>
  <c r="T36" i="34" s="1"/>
  <c r="Z23" i="35"/>
  <c r="Z22" i="35" s="1"/>
  <c r="AF23" i="36"/>
  <c r="AF22" i="36" s="1"/>
  <c r="AC23" i="26"/>
  <c r="BL11" i="26" s="1"/>
  <c r="AI23" i="33"/>
  <c r="AI22" i="33" s="1"/>
  <c r="K23" i="28"/>
  <c r="K22" i="28" s="1"/>
  <c r="T23" i="30"/>
  <c r="T36" i="30" s="1"/>
  <c r="T23" i="33"/>
  <c r="T22" i="33" s="1"/>
  <c r="Z23" i="21"/>
  <c r="Z36" i="21" s="1"/>
  <c r="W36" i="32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BL4" i="26"/>
  <c r="T23" i="36"/>
  <c r="T22" i="36" s="1"/>
  <c r="AI23" i="21"/>
  <c r="BL5" i="21" s="1"/>
  <c r="W36" i="30"/>
  <c r="Z23" i="29"/>
  <c r="BL10" i="29" s="1"/>
  <c r="Z23" i="27"/>
  <c r="Z22" i="27" s="1"/>
  <c r="AF23" i="34"/>
  <c r="AF36" i="34" s="1"/>
  <c r="T23" i="21"/>
  <c r="T22" i="21" s="1"/>
  <c r="Z23" i="34"/>
  <c r="BL10" i="34" s="1"/>
  <c r="W22" i="36"/>
  <c r="W35" i="36" s="1"/>
  <c r="AF23" i="35"/>
  <c r="AF36" i="35" s="1"/>
  <c r="T23" i="31"/>
  <c r="T36" i="31" s="1"/>
  <c r="W22" i="26"/>
  <c r="BK9" i="26" s="1"/>
  <c r="K23" i="30"/>
  <c r="K36" i="30" s="1"/>
  <c r="BL9" i="36"/>
  <c r="AF23" i="28"/>
  <c r="AF22" i="28" s="1"/>
  <c r="N23" i="23"/>
  <c r="BL7" i="23" s="1"/>
  <c r="AI23" i="25"/>
  <c r="BL5" i="25" s="1"/>
  <c r="BL9" i="26"/>
  <c r="N23" i="30"/>
  <c r="BL6" i="30" s="1"/>
  <c r="T23" i="35"/>
  <c r="T22" i="35" s="1"/>
  <c r="K23" i="27"/>
  <c r="BL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10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W22" i="30"/>
  <c r="W35" i="30" s="1"/>
  <c r="K23" i="26"/>
  <c r="BL5" i="26" s="1"/>
  <c r="Z23" i="36"/>
  <c r="Z36" i="36" s="1"/>
  <c r="H22" i="26"/>
  <c r="H35" i="26" s="1"/>
  <c r="AF23" i="33"/>
  <c r="AF36" i="33" s="1"/>
  <c r="AF23" i="27"/>
  <c r="BL12" i="27" s="1"/>
  <c r="AF23" i="25"/>
  <c r="AF36" i="25" s="1"/>
  <c r="AO23" i="27"/>
  <c r="BL15" i="27" s="1"/>
  <c r="AC23" i="28"/>
  <c r="AC36" i="28" s="1"/>
  <c r="AC23" i="31"/>
  <c r="AC22" i="31" s="1"/>
  <c r="BK11" i="31" s="1"/>
  <c r="AL23" i="31"/>
  <c r="BL14" i="31" s="1"/>
  <c r="AL23" i="35"/>
  <c r="AL22" i="35" s="1"/>
  <c r="AL35" i="35" s="1"/>
  <c r="AC23" i="34"/>
  <c r="BL11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W6" i="16"/>
  <c r="CE6" i="16" s="1"/>
  <c r="BE9" i="21"/>
  <c r="K6" i="16"/>
  <c r="BS6" i="16" s="1"/>
  <c r="AI23" i="30"/>
  <c r="AI22" i="30" s="1"/>
  <c r="AI23" i="29"/>
  <c r="BL13" i="29" s="1"/>
  <c r="AI23" i="23"/>
  <c r="AI36" i="23" s="1"/>
  <c r="AI23" i="24"/>
  <c r="AI36" i="24" s="1"/>
  <c r="T23" i="26"/>
  <c r="T36" i="26" s="1"/>
  <c r="T23" i="29"/>
  <c r="BL8" i="29" s="1"/>
  <c r="T23" i="24"/>
  <c r="BL13" i="24" s="1"/>
  <c r="K23" i="21"/>
  <c r="K36" i="21" s="1"/>
  <c r="K23" i="25"/>
  <c r="BL1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5" i="31" s="1"/>
  <c r="AO23" i="28"/>
  <c r="BL15" i="28" s="1"/>
  <c r="AL23" i="32"/>
  <c r="AL22" i="32" s="1"/>
  <c r="BK14" i="32" s="1"/>
  <c r="AC23" i="35"/>
  <c r="AC36" i="35" s="1"/>
  <c r="AC23" i="29"/>
  <c r="AC36" i="29" s="1"/>
  <c r="AC23" i="23"/>
  <c r="BL12" i="23" s="1"/>
  <c r="BE15" i="21"/>
  <c r="AL6" i="16"/>
  <c r="CT6" i="16" s="1"/>
  <c r="AL23" i="25"/>
  <c r="AL36" i="25" s="1"/>
  <c r="AL23" i="27"/>
  <c r="AL36" i="27" s="1"/>
  <c r="AO23" i="29"/>
  <c r="AO36" i="29" s="1"/>
  <c r="AC23" i="36"/>
  <c r="BL11" i="36" s="1"/>
  <c r="BE10" i="21"/>
  <c r="AF6" i="16"/>
  <c r="CN6" i="16" s="1"/>
  <c r="BE7" i="21"/>
  <c r="AC6" i="16"/>
  <c r="CK6" i="16" s="1"/>
  <c r="BE6" i="21"/>
  <c r="T6" i="16"/>
  <c r="CB6" i="16" s="1"/>
  <c r="AL37" i="28"/>
  <c r="AL23" i="28"/>
  <c r="BE11" i="21"/>
  <c r="Z6" i="16"/>
  <c r="CH6" i="16" s="1"/>
  <c r="BE14" i="21"/>
  <c r="Q6" i="16"/>
  <c r="BY6" i="16" s="1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AI6" i="16"/>
  <c r="CQ6" i="16" s="1"/>
  <c r="AL23" i="23"/>
  <c r="BL8" i="23" s="1"/>
  <c r="AL23" i="36"/>
  <c r="AL36" i="36" s="1"/>
  <c r="BE8" i="21"/>
  <c r="E6" i="16"/>
  <c r="BM6" i="16" s="1"/>
  <c r="BE12" i="21"/>
  <c r="H6" i="16"/>
  <c r="BP6" i="16" s="1"/>
  <c r="BE5" i="21"/>
  <c r="N6" i="16"/>
  <c r="BV6" i="16" s="1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K4" i="16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4" i="28"/>
  <c r="AF22" i="1"/>
  <c r="AF36" i="1"/>
  <c r="BL9" i="1"/>
  <c r="BL5" i="20"/>
  <c r="AF22" i="20"/>
  <c r="AF36" i="20"/>
  <c r="BE8" i="1"/>
  <c r="AF4" i="16"/>
  <c r="BE12" i="1"/>
  <c r="N4" i="16"/>
  <c r="W35" i="25"/>
  <c r="BK13" i="25"/>
  <c r="BK4" i="20"/>
  <c r="H35" i="20"/>
  <c r="K36" i="20"/>
  <c r="K22" i="20"/>
  <c r="BL15" i="20"/>
  <c r="CE21" i="16"/>
  <c r="Y22" i="16"/>
  <c r="W35" i="1"/>
  <c r="BK11" i="1"/>
  <c r="BE15" i="1"/>
  <c r="E4" i="16"/>
  <c r="BE4" i="1"/>
  <c r="H4" i="16"/>
  <c r="BE14" i="1"/>
  <c r="Z4" i="16"/>
  <c r="BK13" i="20"/>
  <c r="W35" i="20"/>
  <c r="AI22" i="31"/>
  <c r="BL13" i="31"/>
  <c r="AI36" i="31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W4" i="16"/>
  <c r="BE6" i="1"/>
  <c r="AL4" i="16"/>
  <c r="BE13" i="1"/>
  <c r="Q4" i="16"/>
  <c r="BE5" i="1"/>
  <c r="AI4" i="16"/>
  <c r="BE11" i="1"/>
  <c r="T4" i="16"/>
  <c r="BE9" i="1"/>
  <c r="AC4" i="16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BQ9" i="16" l="1"/>
  <c r="CO9" i="16"/>
  <c r="BN9" i="16"/>
  <c r="BK9" i="16"/>
  <c r="BT9" i="16"/>
  <c r="CF9" i="16"/>
  <c r="CI9" i="16"/>
  <c r="CR9" i="16"/>
  <c r="CL9" i="16"/>
  <c r="BZ9" i="16"/>
  <c r="BW9" i="16"/>
  <c r="CC9" i="16"/>
  <c r="K36" i="36"/>
  <c r="AC36" i="33"/>
  <c r="BL5" i="36"/>
  <c r="BL7" i="27"/>
  <c r="Q22" i="27"/>
  <c r="Q35" i="27" s="1"/>
  <c r="BK4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7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7" i="29" s="1"/>
  <c r="AC22" i="25"/>
  <c r="BK11" i="25" s="1"/>
  <c r="BL9" i="24"/>
  <c r="BL11" i="25"/>
  <c r="H35" i="24"/>
  <c r="Q36" i="25"/>
  <c r="Q22" i="25"/>
  <c r="Q35" i="25" s="1"/>
  <c r="H22" i="23"/>
  <c r="BK9" i="23" s="1"/>
  <c r="BK4" i="29"/>
  <c r="H36" i="29"/>
  <c r="Q35" i="32"/>
  <c r="BL4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1" i="30"/>
  <c r="AC36" i="30"/>
  <c r="Q36" i="26"/>
  <c r="BL4" i="32"/>
  <c r="BL11" i="30"/>
  <c r="H36" i="32"/>
  <c r="BL7" i="35"/>
  <c r="Q22" i="35"/>
  <c r="BK7" i="35" s="1"/>
  <c r="H36" i="27"/>
  <c r="AO36" i="23"/>
  <c r="AO22" i="23"/>
  <c r="BK4" i="23" s="1"/>
  <c r="H22" i="35"/>
  <c r="H35" i="35" s="1"/>
  <c r="BL7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7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W35" i="33"/>
  <c r="BK9" i="35"/>
  <c r="BK9" i="32"/>
  <c r="W35" i="34"/>
  <c r="AF22" i="32"/>
  <c r="BK12" i="32" s="1"/>
  <c r="W35" i="23"/>
  <c r="BL10" i="35"/>
  <c r="AL22" i="24"/>
  <c r="BK12" i="24" s="1"/>
  <c r="BK15" i="24"/>
  <c r="AC36" i="26"/>
  <c r="AI36" i="33"/>
  <c r="BL12" i="26"/>
  <c r="AL22" i="25"/>
  <c r="AL35" i="25" s="1"/>
  <c r="AF22" i="30"/>
  <c r="BK12" i="30" s="1"/>
  <c r="Z36" i="29"/>
  <c r="Z22" i="29"/>
  <c r="BK10" i="29" s="1"/>
  <c r="T36" i="36"/>
  <c r="BL12" i="30"/>
  <c r="Z22" i="33"/>
  <c r="Z35" i="33" s="1"/>
  <c r="AF36" i="21"/>
  <c r="W35" i="28"/>
  <c r="BL10" i="33"/>
  <c r="T36" i="33"/>
  <c r="T22" i="31"/>
  <c r="T35" i="31" s="1"/>
  <c r="BL8" i="33"/>
  <c r="K36" i="35"/>
  <c r="BL11" i="29"/>
  <c r="BL12" i="36"/>
  <c r="BL12" i="31"/>
  <c r="AF36" i="36"/>
  <c r="K36" i="31"/>
  <c r="AF36" i="32"/>
  <c r="BK9" i="29"/>
  <c r="Z36" i="32"/>
  <c r="AC22" i="26"/>
  <c r="AC35" i="26" s="1"/>
  <c r="N36" i="36"/>
  <c r="W35" i="31"/>
  <c r="Z22" i="30"/>
  <c r="BK10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5" i="28"/>
  <c r="AI36" i="27"/>
  <c r="Z36" i="35"/>
  <c r="K36" i="28"/>
  <c r="T36" i="21"/>
  <c r="AI36" i="32"/>
  <c r="BL6" i="27"/>
  <c r="AF36" i="27"/>
  <c r="BL13" i="26"/>
  <c r="AI36" i="26"/>
  <c r="BL8" i="30"/>
  <c r="N36" i="32"/>
  <c r="T22" i="30"/>
  <c r="BK8" i="30" s="1"/>
  <c r="BL7" i="25"/>
  <c r="AF22" i="31"/>
  <c r="BK12" i="31" s="1"/>
  <c r="K36" i="27"/>
  <c r="N22" i="32"/>
  <c r="BK6" i="32" s="1"/>
  <c r="BL5" i="34"/>
  <c r="AF22" i="34"/>
  <c r="BK12" i="34" s="1"/>
  <c r="AI36" i="36"/>
  <c r="AO35" i="31"/>
  <c r="N36" i="29"/>
  <c r="BL15" i="23"/>
  <c r="BL6" i="28"/>
  <c r="AF36" i="26"/>
  <c r="BL11" i="21"/>
  <c r="AO36" i="25"/>
  <c r="AF22" i="27"/>
  <c r="BK12" i="27" s="1"/>
  <c r="BL5" i="33"/>
  <c r="BK9" i="36"/>
  <c r="AC35" i="31"/>
  <c r="N36" i="23"/>
  <c r="BL13" i="27"/>
  <c r="N22" i="27"/>
  <c r="BK6" i="27" s="1"/>
  <c r="BK9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4" i="29"/>
  <c r="BL10" i="27"/>
  <c r="BL8" i="35"/>
  <c r="BL13" i="32"/>
  <c r="BL12" i="28"/>
  <c r="Z22" i="28"/>
  <c r="Z35" i="28" s="1"/>
  <c r="BK11" i="27"/>
  <c r="AL35" i="32"/>
  <c r="AI22" i="21"/>
  <c r="BK5" i="21" s="1"/>
  <c r="BL12" i="35"/>
  <c r="AI36" i="28"/>
  <c r="N22" i="30"/>
  <c r="N35" i="30" s="1"/>
  <c r="BL9" i="25"/>
  <c r="AL22" i="26"/>
  <c r="AL35" i="26" s="1"/>
  <c r="BL13" i="21"/>
  <c r="N36" i="33"/>
  <c r="BL4" i="25"/>
  <c r="BL13" i="35"/>
  <c r="Z22" i="23"/>
  <c r="Z35" i="23" s="1"/>
  <c r="AF22" i="35"/>
  <c r="BK12" i="35" s="1"/>
  <c r="Z36" i="27"/>
  <c r="BL15" i="33"/>
  <c r="BL14" i="26"/>
  <c r="AC36" i="27"/>
  <c r="BL12" i="24"/>
  <c r="BL11" i="27"/>
  <c r="AI36" i="25"/>
  <c r="BL12" i="34"/>
  <c r="K22" i="26"/>
  <c r="K35" i="26" s="1"/>
  <c r="BL8" i="26"/>
  <c r="BL13" i="28"/>
  <c r="BL11" i="35"/>
  <c r="K36" i="29"/>
  <c r="AF22" i="24"/>
  <c r="BK5" i="24" s="1"/>
  <c r="K22" i="30"/>
  <c r="K35" i="30" s="1"/>
  <c r="AO22" i="21"/>
  <c r="BK6" i="21" s="1"/>
  <c r="BL10" i="24"/>
  <c r="K36" i="24"/>
  <c r="BL8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1" i="28"/>
  <c r="AF36" i="29"/>
  <c r="BL14" i="24"/>
  <c r="AF22" i="33"/>
  <c r="BK12" i="33" s="1"/>
  <c r="Z36" i="34"/>
  <c r="BL5" i="32"/>
  <c r="BK9" i="30"/>
  <c r="BL15" i="21"/>
  <c r="AC22" i="29"/>
  <c r="AC35" i="29" s="1"/>
  <c r="BL5" i="31"/>
  <c r="BL12" i="33"/>
  <c r="BL6" i="31"/>
  <c r="K36" i="32"/>
  <c r="AI22" i="24"/>
  <c r="AI35" i="24" s="1"/>
  <c r="N22" i="25"/>
  <c r="BK7" i="25" s="1"/>
  <c r="BL11" i="32"/>
  <c r="AC36" i="32"/>
  <c r="K22" i="27"/>
  <c r="BK5" i="27" s="1"/>
  <c r="AI22" i="25"/>
  <c r="AI35" i="25" s="1"/>
  <c r="BL6" i="29"/>
  <c r="BL5" i="30"/>
  <c r="AI22" i="36"/>
  <c r="AI35" i="36" s="1"/>
  <c r="AO22" i="32"/>
  <c r="AO35" i="32" s="1"/>
  <c r="AC36" i="21"/>
  <c r="BL8" i="27"/>
  <c r="AO36" i="35"/>
  <c r="AC36" i="36"/>
  <c r="BL14" i="36"/>
  <c r="T36" i="32"/>
  <c r="BK4" i="26"/>
  <c r="N22" i="26"/>
  <c r="BK6" i="26" s="1"/>
  <c r="T36" i="23"/>
  <c r="BL6" i="23"/>
  <c r="AL35" i="33"/>
  <c r="BL12" i="29"/>
  <c r="AC35" i="32"/>
  <c r="K22" i="34"/>
  <c r="K35" i="34" s="1"/>
  <c r="BL8" i="28"/>
  <c r="N36" i="31"/>
  <c r="Z22" i="32"/>
  <c r="BK10" i="32" s="1"/>
  <c r="BL4" i="24"/>
  <c r="BL13" i="30"/>
  <c r="BL10" i="26"/>
  <c r="BK15" i="26"/>
  <c r="BL15" i="26"/>
  <c r="AO36" i="31"/>
  <c r="BL15" i="36"/>
  <c r="AO36" i="26"/>
  <c r="AC36" i="34"/>
  <c r="BL12" i="25"/>
  <c r="Z22" i="26"/>
  <c r="BK10" i="26" s="1"/>
  <c r="BL6" i="25"/>
  <c r="T22" i="28"/>
  <c r="T35" i="28" s="1"/>
  <c r="AI36" i="30"/>
  <c r="BL8" i="24"/>
  <c r="K22" i="25"/>
  <c r="K35" i="25" s="1"/>
  <c r="BL15" i="31"/>
  <c r="BL15" i="34"/>
  <c r="BL6" i="21"/>
  <c r="AO36" i="28"/>
  <c r="AO36" i="24"/>
  <c r="AC22" i="34"/>
  <c r="AC35" i="34" s="1"/>
  <c r="AC22" i="28"/>
  <c r="BK11" i="28" s="1"/>
  <c r="AL22" i="27"/>
  <c r="AL35" i="27" s="1"/>
  <c r="T22" i="32"/>
  <c r="T35" i="32" s="1"/>
  <c r="BL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8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4" i="25" s="1"/>
  <c r="BL10" i="36"/>
  <c r="AI36" i="29"/>
  <c r="Z36" i="25"/>
  <c r="BL13" i="34"/>
  <c r="Z22" i="36"/>
  <c r="Z35" i="36" s="1"/>
  <c r="BL11" i="23"/>
  <c r="K36" i="26"/>
  <c r="BK14" i="29"/>
  <c r="AI22" i="29"/>
  <c r="AI35" i="29" s="1"/>
  <c r="N22" i="35"/>
  <c r="N35" i="35" s="1"/>
  <c r="K36" i="25"/>
  <c r="T22" i="29"/>
  <c r="BK8" i="29" s="1"/>
  <c r="T22" i="26"/>
  <c r="BK8" i="26" s="1"/>
  <c r="BL6" i="24"/>
  <c r="BK15" i="30"/>
  <c r="BL15" i="29"/>
  <c r="AO36" i="33"/>
  <c r="AC36" i="23"/>
  <c r="AC36" i="31"/>
  <c r="BL11" i="31"/>
  <c r="AL36" i="33"/>
  <c r="BL14" i="33"/>
  <c r="BL14" i="34"/>
  <c r="BL14" i="27"/>
  <c r="AL36" i="29"/>
  <c r="Z36" i="31"/>
  <c r="T22" i="25"/>
  <c r="BK14" i="25" s="1"/>
  <c r="AF36" i="23"/>
  <c r="BK15" i="33"/>
  <c r="AO22" i="34"/>
  <c r="BK15" i="34" s="1"/>
  <c r="AO22" i="28"/>
  <c r="BK15" i="28" s="1"/>
  <c r="AC22" i="23"/>
  <c r="AC35" i="23" s="1"/>
  <c r="AL22" i="34"/>
  <c r="BK14" i="34" s="1"/>
  <c r="AL22" i="31"/>
  <c r="AL35" i="31" s="1"/>
  <c r="BK6" i="16"/>
  <c r="CO6" i="16"/>
  <c r="BL10" i="31"/>
  <c r="BL14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5" i="30"/>
  <c r="BN6" i="16"/>
  <c r="AO22" i="29"/>
  <c r="BK15" i="29" s="1"/>
  <c r="AL36" i="32"/>
  <c r="AL22" i="21"/>
  <c r="AL35" i="21" s="1"/>
  <c r="BL14" i="32"/>
  <c r="AL22" i="36"/>
  <c r="AL35" i="36" s="1"/>
  <c r="BW6" i="16"/>
  <c r="AL22" i="28"/>
  <c r="AL36" i="28"/>
  <c r="BL14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8" i="16" s="1"/>
  <c r="Z21" i="16"/>
  <c r="AY43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13" i="27"/>
  <c r="BS4" i="16"/>
  <c r="BR8" i="1"/>
  <c r="BS8" i="1" s="1"/>
  <c r="AF35" i="29"/>
  <c r="BK12" i="29"/>
  <c r="BK9" i="20"/>
  <c r="AI35" i="20"/>
  <c r="BK6" i="33"/>
  <c r="N35" i="33"/>
  <c r="CQ4" i="16"/>
  <c r="BR5" i="1"/>
  <c r="BS5" i="1" s="1"/>
  <c r="CT4" i="16"/>
  <c r="BR6" i="1"/>
  <c r="BS6" i="1" s="1"/>
  <c r="Z35" i="31"/>
  <c r="BK10" i="31"/>
  <c r="E21" i="16"/>
  <c r="AI21" i="16"/>
  <c r="N21" i="16"/>
  <c r="AL21" i="16"/>
  <c r="K21" i="16"/>
  <c r="Q21" i="16"/>
  <c r="BK5" i="29"/>
  <c r="K35" i="29"/>
  <c r="BK6" i="31"/>
  <c r="N35" i="31"/>
  <c r="T21" i="16"/>
  <c r="AF35" i="26"/>
  <c r="BK12" i="26"/>
  <c r="W21" i="16"/>
  <c r="BK5" i="32"/>
  <c r="K35" i="32"/>
  <c r="T35" i="23"/>
  <c r="BK13" i="23"/>
  <c r="BK8" i="21"/>
  <c r="N35" i="21"/>
  <c r="BK7" i="21"/>
  <c r="AF35" i="21"/>
  <c r="BK13" i="26"/>
  <c r="AI35" i="26"/>
  <c r="BK14" i="20"/>
  <c r="Z35" i="20"/>
  <c r="H21" i="16"/>
  <c r="BK5" i="33"/>
  <c r="K35" i="33"/>
  <c r="AF21" i="16"/>
  <c r="BK13" i="32"/>
  <c r="AI35" i="32"/>
  <c r="BP4" i="16"/>
  <c r="H27" i="16"/>
  <c r="BR4" i="1"/>
  <c r="BS4" i="1" s="1"/>
  <c r="BR5" i="33"/>
  <c r="BS5" i="33" s="1"/>
  <c r="BR5" i="28"/>
  <c r="BS5" i="28" s="1"/>
  <c r="BR5" i="30"/>
  <c r="BS5" i="30" s="1"/>
  <c r="BR5" i="31"/>
  <c r="BS5" i="31" s="1"/>
  <c r="BR5" i="32"/>
  <c r="BS5" i="32" s="1"/>
  <c r="BR5" i="35"/>
  <c r="BS5" i="35" s="1"/>
  <c r="BR5" i="20"/>
  <c r="BS5" i="20" s="1"/>
  <c r="BR6" i="23"/>
  <c r="BS6" i="23" s="1"/>
  <c r="BR6" i="24"/>
  <c r="BS6" i="24" s="1"/>
  <c r="BR5" i="29"/>
  <c r="BS5" i="29" s="1"/>
  <c r="H22" i="16"/>
  <c r="BN42" i="16" s="1"/>
  <c r="H23" i="16"/>
  <c r="AW35" i="16" s="1"/>
  <c r="AX35" i="16" s="1"/>
  <c r="H24" i="16"/>
  <c r="BR5" i="21"/>
  <c r="BS5" i="21" s="1"/>
  <c r="BR5" i="26"/>
  <c r="BS5" i="26" s="1"/>
  <c r="BR5" i="27"/>
  <c r="BS5" i="27" s="1"/>
  <c r="BR5" i="34"/>
  <c r="BS5" i="34" s="1"/>
  <c r="BR6" i="25"/>
  <c r="BS6" i="25" s="1"/>
  <c r="H25" i="16"/>
  <c r="BR5" i="36"/>
  <c r="BS5" i="36" s="1"/>
  <c r="AF35" i="36"/>
  <c r="BK12" i="36"/>
  <c r="AF35" i="23"/>
  <c r="BK5" i="23"/>
  <c r="K35" i="28"/>
  <c r="BK5" i="28"/>
  <c r="AI35" i="30"/>
  <c r="BK13" i="30"/>
  <c r="CN4" i="16"/>
  <c r="BR15" i="1"/>
  <c r="BS15" i="1" s="1"/>
  <c r="BK7" i="1"/>
  <c r="Z35" i="1"/>
  <c r="AI35" i="28"/>
  <c r="BK13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12" i="28"/>
  <c r="AF35" i="28"/>
  <c r="AF35" i="20"/>
  <c r="BK5" i="20"/>
  <c r="BK9" i="1"/>
  <c r="AF35" i="1"/>
  <c r="Z35" i="27"/>
  <c r="BK10" i="27"/>
  <c r="N35" i="1"/>
  <c r="BK10" i="1"/>
  <c r="Z35" i="25"/>
  <c r="BK6" i="25"/>
  <c r="K35" i="31"/>
  <c r="BK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3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Q35" i="31" l="1"/>
  <c r="BK7" i="27"/>
  <c r="H35" i="34"/>
  <c r="BK7" i="34"/>
  <c r="BK11" i="33"/>
  <c r="H35" i="33"/>
  <c r="Q35" i="30"/>
  <c r="H35" i="23"/>
  <c r="Q35" i="29"/>
  <c r="AC35" i="25"/>
  <c r="BK14" i="30"/>
  <c r="BK8" i="25"/>
  <c r="BK7" i="28"/>
  <c r="BK10" i="25"/>
  <c r="BK4" i="27"/>
  <c r="AO35" i="23"/>
  <c r="Q35" i="35"/>
  <c r="BK4" i="35"/>
  <c r="BK4" i="30"/>
  <c r="Q35" i="33"/>
  <c r="H35" i="36"/>
  <c r="BK4" i="31"/>
  <c r="AF35" i="32"/>
  <c r="Z35" i="30"/>
  <c r="AL35" i="24"/>
  <c r="BK8" i="31"/>
  <c r="AF35" i="35"/>
  <c r="T35" i="30"/>
  <c r="BK14" i="27"/>
  <c r="BK11" i="36"/>
  <c r="BK11" i="26"/>
  <c r="BK11" i="34"/>
  <c r="BK11" i="21"/>
  <c r="BK12" i="25"/>
  <c r="AF35" i="30"/>
  <c r="AF35" i="34"/>
  <c r="Z35" i="29"/>
  <c r="BK10" i="33"/>
  <c r="N35" i="34"/>
  <c r="N35" i="27"/>
  <c r="AF35" i="27"/>
  <c r="BK13" i="36"/>
  <c r="BK5" i="26"/>
  <c r="BK8" i="34"/>
  <c r="Z35" i="32"/>
  <c r="BK6" i="28"/>
  <c r="BK6" i="30"/>
  <c r="K35" i="27"/>
  <c r="T35" i="25"/>
  <c r="N35" i="25"/>
  <c r="BK5" i="25"/>
  <c r="AF35" i="31"/>
  <c r="BK10" i="28"/>
  <c r="AO35" i="29"/>
  <c r="N35" i="32"/>
  <c r="BK5" i="30"/>
  <c r="BK4" i="24"/>
  <c r="BK15" i="21"/>
  <c r="BK5" i="34"/>
  <c r="BK8" i="32"/>
  <c r="BK13" i="24"/>
  <c r="AI35" i="21"/>
  <c r="BK6" i="36"/>
  <c r="AO35" i="21"/>
  <c r="BK11" i="35"/>
  <c r="AO35" i="24"/>
  <c r="BK11" i="23"/>
  <c r="N35" i="24"/>
  <c r="AF35" i="24"/>
  <c r="N35" i="23"/>
  <c r="BK11" i="29"/>
  <c r="BK14" i="26"/>
  <c r="Z35" i="26"/>
  <c r="Z35" i="34"/>
  <c r="BK15" i="35"/>
  <c r="BK15" i="32"/>
  <c r="T35" i="29"/>
  <c r="AI35" i="23"/>
  <c r="AF35" i="33"/>
  <c r="N35" i="26"/>
  <c r="AO35" i="36"/>
  <c r="AB22" i="36" s="1"/>
  <c r="AC35" i="28"/>
  <c r="BK12" i="23"/>
  <c r="BK8" i="24"/>
  <c r="AF35" i="25"/>
  <c r="BK15" i="27"/>
  <c r="T35" i="26"/>
  <c r="BK13" i="29"/>
  <c r="BK15" i="25"/>
  <c r="BK10" i="36"/>
  <c r="BK6" i="35"/>
  <c r="T35" i="27"/>
  <c r="BK8" i="28"/>
  <c r="AO35" i="34"/>
  <c r="BK14" i="31"/>
  <c r="AL35" i="34"/>
  <c r="AC35" i="21"/>
  <c r="BK4" i="21"/>
  <c r="BK10" i="24"/>
  <c r="AO35" i="28"/>
  <c r="BK14" i="36"/>
  <c r="AL35" i="28"/>
  <c r="BK14" i="28"/>
  <c r="BK8" i="23"/>
  <c r="AE55" i="20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38" i="16"/>
  <c r="BA43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3" i="16"/>
  <c r="AY33" i="16"/>
  <c r="BA36" i="16"/>
  <c r="BB36" i="16" s="1"/>
  <c r="AY36" i="16"/>
  <c r="BN4" i="16"/>
  <c r="AK22" i="1"/>
  <c r="AH22" i="20"/>
  <c r="S22" i="20"/>
  <c r="BI15" i="20"/>
  <c r="AE22" i="1"/>
  <c r="S22" i="1"/>
  <c r="J22" i="1"/>
  <c r="AB22" i="1"/>
  <c r="BI4" i="20"/>
  <c r="BA42" i="16"/>
  <c r="BB42" i="16" s="1"/>
  <c r="AY42" i="16"/>
  <c r="BA44" i="16"/>
  <c r="AY44" i="16"/>
  <c r="BI9" i="20"/>
  <c r="BQ4" i="16"/>
  <c r="CI4" i="16"/>
  <c r="AY41" i="16"/>
  <c r="BA41" i="16"/>
  <c r="BB41" i="16" s="1"/>
  <c r="CF4" i="16"/>
  <c r="BZ4" i="16"/>
  <c r="BI10" i="1"/>
  <c r="BI9" i="1"/>
  <c r="BI4" i="1"/>
  <c r="Y22" i="1"/>
  <c r="BI7" i="20"/>
  <c r="AY39" i="16"/>
  <c r="BA39" i="16"/>
  <c r="BA35" i="16"/>
  <c r="AY35" i="16"/>
  <c r="AY40" i="16"/>
  <c r="BA40" i="16"/>
  <c r="BB40" i="16" s="1"/>
  <c r="BA34" i="16"/>
  <c r="AY34" i="16"/>
  <c r="CO4" i="16"/>
  <c r="BI11" i="20"/>
  <c r="BI6" i="1"/>
  <c r="Y22" i="20"/>
  <c r="BA37" i="16"/>
  <c r="AY37" i="16"/>
  <c r="CR4" i="16"/>
  <c r="BI12" i="20"/>
  <c r="BI10" i="20"/>
  <c r="V22" i="31" l="1"/>
  <c r="BV9" i="31" s="1"/>
  <c r="BW9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BW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10" i="30" s="1"/>
  <c r="AK22" i="30"/>
  <c r="BT14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4" i="27"/>
  <c r="V22" i="30"/>
  <c r="BT9" i="30" s="1"/>
  <c r="AB22" i="30"/>
  <c r="BV11" i="30" s="1"/>
  <c r="BI9" i="21"/>
  <c r="AH22" i="30"/>
  <c r="BV13" i="30" s="1"/>
  <c r="S22" i="30"/>
  <c r="BT8" i="30" s="1"/>
  <c r="P22" i="30"/>
  <c r="P40" i="30" s="1"/>
  <c r="J22" i="30"/>
  <c r="BT5" i="30" s="1"/>
  <c r="G22" i="30"/>
  <c r="BV4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15" i="26"/>
  <c r="BI6" i="30"/>
  <c r="M22" i="31"/>
  <c r="BV6" i="31" s="1"/>
  <c r="BW6" i="31" s="1"/>
  <c r="Y22" i="31"/>
  <c r="Y40" i="31" s="1"/>
  <c r="AB22" i="31"/>
  <c r="AB40" i="31" s="1"/>
  <c r="AN22" i="31"/>
  <c r="BT15" i="31" s="1"/>
  <c r="BI14" i="30"/>
  <c r="AK22" i="32"/>
  <c r="AK40" i="32" s="1"/>
  <c r="BI13" i="26"/>
  <c r="BI4" i="26"/>
  <c r="AH22" i="31"/>
  <c r="AH40" i="31" s="1"/>
  <c r="BI5" i="26"/>
  <c r="J22" i="31"/>
  <c r="J40" i="31" s="1"/>
  <c r="AB22" i="32"/>
  <c r="BT11" i="32" s="1"/>
  <c r="BI9" i="26"/>
  <c r="BI10" i="26"/>
  <c r="Y22" i="32"/>
  <c r="BV10" i="32" s="1"/>
  <c r="BI7" i="26"/>
  <c r="G22" i="31"/>
  <c r="G40" i="31" s="1"/>
  <c r="AK22" i="31"/>
  <c r="AK40" i="31" s="1"/>
  <c r="BI7" i="34"/>
  <c r="G22" i="32"/>
  <c r="G40" i="32" s="1"/>
  <c r="BI11" i="30"/>
  <c r="S22" i="32"/>
  <c r="BT8" i="32" s="1"/>
  <c r="S22" i="31"/>
  <c r="BV8" i="31" s="1"/>
  <c r="BW8" i="31" s="1"/>
  <c r="BI12" i="26"/>
  <c r="AE22" i="31"/>
  <c r="AE40" i="31" s="1"/>
  <c r="P22" i="31"/>
  <c r="BV7" i="31" s="1"/>
  <c r="BW7" i="31" s="1"/>
  <c r="AH22" i="25"/>
  <c r="AH40" i="25" s="1"/>
  <c r="V22" i="32"/>
  <c r="BV9" i="32" s="1"/>
  <c r="BW9" i="32" s="1"/>
  <c r="BI10" i="30"/>
  <c r="BI14" i="31"/>
  <c r="BI12" i="31"/>
  <c r="BI5" i="31"/>
  <c r="AN22" i="33"/>
  <c r="AN40" i="33" s="1"/>
  <c r="BI15" i="25"/>
  <c r="J22" i="29"/>
  <c r="BT5" i="29" s="1"/>
  <c r="AK22" i="24"/>
  <c r="BT15" i="24" s="1"/>
  <c r="BI10" i="35"/>
  <c r="J22" i="25"/>
  <c r="J40" i="25" s="1"/>
  <c r="BI14" i="34"/>
  <c r="BI7" i="30"/>
  <c r="AH22" i="33"/>
  <c r="BV13" i="33" s="1"/>
  <c r="BI12" i="30"/>
  <c r="BI5" i="34"/>
  <c r="BI8" i="30"/>
  <c r="BI13" i="30"/>
  <c r="AH22" i="32"/>
  <c r="AH40" i="32" s="1"/>
  <c r="BI4" i="30"/>
  <c r="BI15" i="30"/>
  <c r="S22" i="29"/>
  <c r="BT8" i="29" s="1"/>
  <c r="V22" i="25"/>
  <c r="BV7" i="25" s="1"/>
  <c r="BW7" i="25" s="1"/>
  <c r="M22" i="36"/>
  <c r="BT6" i="36" s="1"/>
  <c r="BI9" i="30"/>
  <c r="BI5" i="30"/>
  <c r="G22" i="29"/>
  <c r="BV4" i="29" s="1"/>
  <c r="P22" i="29"/>
  <c r="BT7" i="29" s="1"/>
  <c r="AN22" i="36"/>
  <c r="BV15" i="36" s="1"/>
  <c r="BI4" i="35"/>
  <c r="AK22" i="25"/>
  <c r="BT15" i="25" s="1"/>
  <c r="M22" i="29"/>
  <c r="BT6" i="29" s="1"/>
  <c r="BI4" i="31"/>
  <c r="AB22" i="33"/>
  <c r="BT11" i="33" s="1"/>
  <c r="BI9" i="31"/>
  <c r="BI8" i="31"/>
  <c r="BI13" i="35"/>
  <c r="BI11" i="35"/>
  <c r="BI13" i="28"/>
  <c r="BI9" i="23"/>
  <c r="M22" i="24"/>
  <c r="M40" i="24" s="1"/>
  <c r="BI5" i="35"/>
  <c r="V22" i="33"/>
  <c r="BV9" i="33" s="1"/>
  <c r="BW9" i="33" s="1"/>
  <c r="BI11" i="36"/>
  <c r="AB22" i="23"/>
  <c r="AB40" i="23" s="1"/>
  <c r="BI10" i="31"/>
  <c r="M22" i="33"/>
  <c r="M40" i="33" s="1"/>
  <c r="BI12" i="35"/>
  <c r="M22" i="32"/>
  <c r="BV6" i="32" s="1"/>
  <c r="BW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5" i="31"/>
  <c r="BI8" i="34"/>
  <c r="S22" i="33"/>
  <c r="BT8" i="33" s="1"/>
  <c r="BI11" i="31"/>
  <c r="BI6" i="35"/>
  <c r="BI11" i="34"/>
  <c r="G22" i="33"/>
  <c r="BT4" i="33" s="1"/>
  <c r="J22" i="33"/>
  <c r="BV5" i="33" s="1"/>
  <c r="BI11" i="28"/>
  <c r="J22" i="26"/>
  <c r="BT5" i="26" s="1"/>
  <c r="BI14" i="35"/>
  <c r="BI6" i="31"/>
  <c r="BI10" i="34"/>
  <c r="BI6" i="34"/>
  <c r="BI9" i="35"/>
  <c r="BI13" i="31"/>
  <c r="AE22" i="32"/>
  <c r="BV12" i="32" s="1"/>
  <c r="J22" i="32"/>
  <c r="J40" i="32" s="1"/>
  <c r="BI15" i="34"/>
  <c r="AN22" i="32"/>
  <c r="BV15" i="32" s="1"/>
  <c r="BI9" i="34"/>
  <c r="BI14" i="23"/>
  <c r="BI11" i="29"/>
  <c r="V22" i="21"/>
  <c r="BV13" i="21" s="1"/>
  <c r="BW13" i="21" s="1"/>
  <c r="AH22" i="29"/>
  <c r="BT13" i="29" s="1"/>
  <c r="AB22" i="29"/>
  <c r="AB40" i="29" s="1"/>
  <c r="BI15" i="35"/>
  <c r="AE22" i="29"/>
  <c r="BT12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4" i="26"/>
  <c r="Y22" i="24"/>
  <c r="BV4" i="24" s="1"/>
  <c r="BI11" i="26"/>
  <c r="AE22" i="24"/>
  <c r="AE40" i="24" s="1"/>
  <c r="V22" i="24"/>
  <c r="BV13" i="24" s="1"/>
  <c r="BW13" i="24" s="1"/>
  <c r="G22" i="24"/>
  <c r="BT5" i="24" s="1"/>
  <c r="BI6" i="26"/>
  <c r="BI15" i="29"/>
  <c r="BI8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11" i="25" s="1"/>
  <c r="BI10" i="21"/>
  <c r="AE22" i="36"/>
  <c r="BT12" i="36" s="1"/>
  <c r="Y22" i="23"/>
  <c r="BT7" i="23" s="1"/>
  <c r="Y22" i="25"/>
  <c r="BT4" i="25" s="1"/>
  <c r="AK22" i="36"/>
  <c r="BT14" i="36" s="1"/>
  <c r="V22" i="23"/>
  <c r="BV12" i="23" s="1"/>
  <c r="BW12" i="23" s="1"/>
  <c r="S22" i="23"/>
  <c r="S40" i="23" s="1"/>
  <c r="BI11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1" i="26" s="1"/>
  <c r="AE22" i="23"/>
  <c r="AE40" i="23" s="1"/>
  <c r="BI10" i="27"/>
  <c r="AN22" i="29"/>
  <c r="BV15" i="29" s="1"/>
  <c r="J22" i="36"/>
  <c r="J40" i="36" s="1"/>
  <c r="Y22" i="29"/>
  <c r="Y40" i="29" s="1"/>
  <c r="AE22" i="25"/>
  <c r="BV9" i="25" s="1"/>
  <c r="S22" i="25"/>
  <c r="S40" i="25" s="1"/>
  <c r="AB22" i="25"/>
  <c r="BT14" i="25" s="1"/>
  <c r="G22" i="25"/>
  <c r="BV5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8" i="25" s="1"/>
  <c r="BI9" i="28"/>
  <c r="S22" i="24"/>
  <c r="S40" i="24" s="1"/>
  <c r="BI9" i="27"/>
  <c r="BI12" i="25"/>
  <c r="AN22" i="27"/>
  <c r="BV15" i="27" s="1"/>
  <c r="BI9" i="32"/>
  <c r="BI10" i="24"/>
  <c r="BI5" i="32"/>
  <c r="Y22" i="27"/>
  <c r="BT10" i="27" s="1"/>
  <c r="P22" i="26"/>
  <c r="BV7" i="26" s="1"/>
  <c r="BW7" i="26" s="1"/>
  <c r="G22" i="27"/>
  <c r="BV4" i="27" s="1"/>
  <c r="BB39" i="16"/>
  <c r="BI6" i="23"/>
  <c r="BI15" i="24"/>
  <c r="BI5" i="23"/>
  <c r="AH22" i="26"/>
  <c r="BT13" i="26" s="1"/>
  <c r="BI15" i="32"/>
  <c r="BI4" i="29"/>
  <c r="BI14" i="29"/>
  <c r="BI11" i="23"/>
  <c r="BI7" i="32"/>
  <c r="BI11" i="24"/>
  <c r="AH22" i="27"/>
  <c r="AH40" i="27" s="1"/>
  <c r="AE22" i="26"/>
  <c r="BV12" i="26" s="1"/>
  <c r="BI8" i="29"/>
  <c r="BI15" i="23"/>
  <c r="BI5" i="24"/>
  <c r="S22" i="26"/>
  <c r="BV8" i="26" s="1"/>
  <c r="BW8" i="26" s="1"/>
  <c r="M22" i="27"/>
  <c r="BT6" i="27" s="1"/>
  <c r="BI13" i="23"/>
  <c r="AH22" i="34"/>
  <c r="BV13" i="34" s="1"/>
  <c r="G22" i="26"/>
  <c r="BV4" i="26" s="1"/>
  <c r="AK22" i="27"/>
  <c r="AK40" i="27" s="1"/>
  <c r="BI6" i="32"/>
  <c r="BI14" i="24"/>
  <c r="BI10" i="32"/>
  <c r="BI12" i="32"/>
  <c r="BI13" i="32"/>
  <c r="J22" i="27"/>
  <c r="BT5" i="27" s="1"/>
  <c r="BI4" i="32"/>
  <c r="BI8" i="24"/>
  <c r="AN22" i="26"/>
  <c r="BT15" i="26" s="1"/>
  <c r="BI6" i="29"/>
  <c r="Y22" i="28"/>
  <c r="BT10" i="28" s="1"/>
  <c r="AE22" i="34"/>
  <c r="AE40" i="34" s="1"/>
  <c r="BI12" i="36"/>
  <c r="AH22" i="28"/>
  <c r="AH40" i="28" s="1"/>
  <c r="BI12" i="29"/>
  <c r="BI13" i="29"/>
  <c r="BI5" i="29"/>
  <c r="BI7" i="23"/>
  <c r="S22" i="27"/>
  <c r="BT8" i="27" s="1"/>
  <c r="BI4" i="23"/>
  <c r="BI10" i="29"/>
  <c r="M22" i="26"/>
  <c r="BV6" i="26" s="1"/>
  <c r="BW6" i="26" s="1"/>
  <c r="BI14" i="32"/>
  <c r="BI7" i="24"/>
  <c r="P22" i="27"/>
  <c r="BT7" i="27" s="1"/>
  <c r="BI9" i="29"/>
  <c r="AK22" i="26"/>
  <c r="BV14" i="26" s="1"/>
  <c r="BI12" i="24"/>
  <c r="BI8" i="32"/>
  <c r="V22" i="26"/>
  <c r="BT9" i="26" s="1"/>
  <c r="BI12" i="28"/>
  <c r="BI13" i="27"/>
  <c r="BI6" i="21"/>
  <c r="BI5" i="27"/>
  <c r="BI8" i="23"/>
  <c r="BI8" i="36"/>
  <c r="BI7" i="29"/>
  <c r="V22" i="27"/>
  <c r="BT9" i="27" s="1"/>
  <c r="BI10" i="23"/>
  <c r="BI9" i="24"/>
  <c r="AB22" i="27"/>
  <c r="BV11" i="27" s="1"/>
  <c r="BI8" i="27"/>
  <c r="BI14" i="27"/>
  <c r="BI10" i="36"/>
  <c r="BI6" i="27"/>
  <c r="BI9" i="36"/>
  <c r="BI7" i="36"/>
  <c r="BI14" i="36"/>
  <c r="BI12" i="27"/>
  <c r="BI4" i="24"/>
  <c r="BI15" i="27"/>
  <c r="BI7" i="27"/>
  <c r="BI12" i="23"/>
  <c r="BI13" i="24"/>
  <c r="BI15" i="28"/>
  <c r="BI10" i="25"/>
  <c r="BI9" i="25"/>
  <c r="BI7" i="25"/>
  <c r="BI6" i="25"/>
  <c r="AK22" i="21"/>
  <c r="BV7" i="21" s="1"/>
  <c r="J22" i="21"/>
  <c r="BV5" i="21" s="1"/>
  <c r="BI7" i="28"/>
  <c r="BI14" i="25"/>
  <c r="P22" i="21"/>
  <c r="BT11" i="21" s="1"/>
  <c r="M22" i="21"/>
  <c r="M40" i="21" s="1"/>
  <c r="BI13" i="25"/>
  <c r="AE22" i="21"/>
  <c r="BV15" i="21" s="1"/>
  <c r="BI5" i="28"/>
  <c r="Y22" i="21"/>
  <c r="Y40" i="21" s="1"/>
  <c r="BI8" i="25"/>
  <c r="BI5" i="25"/>
  <c r="S22" i="21"/>
  <c r="BT12" i="21" s="1"/>
  <c r="AB22" i="21"/>
  <c r="BT14" i="21" s="1"/>
  <c r="BI14" i="28"/>
  <c r="BI5" i="36"/>
  <c r="BI4" i="25"/>
  <c r="BI8" i="28"/>
  <c r="BI4" i="36"/>
  <c r="BI15" i="36"/>
  <c r="BI13" i="36"/>
  <c r="BI6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15" i="28" s="1"/>
  <c r="V22" i="34"/>
  <c r="BT9" i="34" s="1"/>
  <c r="AE22" i="28"/>
  <c r="BT12" i="28" s="1"/>
  <c r="G22" i="34"/>
  <c r="G40" i="34" s="1"/>
  <c r="BI4" i="28"/>
  <c r="BB34" i="16"/>
  <c r="AK22" i="28"/>
  <c r="AK40" i="28" s="1"/>
  <c r="G22" i="28"/>
  <c r="BV4" i="28" s="1"/>
  <c r="M22" i="28"/>
  <c r="M40" i="28" s="1"/>
  <c r="P22" i="28"/>
  <c r="BV7" i="28" s="1"/>
  <c r="BW7" i="28" s="1"/>
  <c r="S22" i="28"/>
  <c r="BT8" i="28" s="1"/>
  <c r="J22" i="28"/>
  <c r="BV5" i="28" s="1"/>
  <c r="AB22" i="28"/>
  <c r="BV11" i="28" s="1"/>
  <c r="BI10" i="28"/>
  <c r="CN5" i="16"/>
  <c r="BR13" i="35"/>
  <c r="BS13" i="35" s="1"/>
  <c r="BR13" i="20"/>
  <c r="BS13" i="20" s="1"/>
  <c r="AF24" i="16"/>
  <c r="BR13" i="27"/>
  <c r="BS13" i="27" s="1"/>
  <c r="AF25" i="16"/>
  <c r="BR13" i="29"/>
  <c r="BS13" i="29" s="1"/>
  <c r="AF23" i="16"/>
  <c r="AW39" i="16" s="1"/>
  <c r="AX39" i="16" s="1"/>
  <c r="BR13" i="26"/>
  <c r="BS13" i="26" s="1"/>
  <c r="BR10" i="25"/>
  <c r="BS10" i="25" s="1"/>
  <c r="BR8" i="24"/>
  <c r="BS8" i="24" s="1"/>
  <c r="BR13" i="32"/>
  <c r="BS13" i="32" s="1"/>
  <c r="BR13" i="31"/>
  <c r="BS13" i="31" s="1"/>
  <c r="BR8" i="21"/>
  <c r="BS8" i="21" s="1"/>
  <c r="BR13" i="30"/>
  <c r="BS13" i="30" s="1"/>
  <c r="BR14" i="23"/>
  <c r="BS14" i="23" s="1"/>
  <c r="BR13" i="36"/>
  <c r="BS13" i="36" s="1"/>
  <c r="AF27" i="16"/>
  <c r="BR13" i="33"/>
  <c r="BS13" i="33" s="1"/>
  <c r="AF22" i="16"/>
  <c r="CL42" i="16" s="1"/>
  <c r="BR13" i="28"/>
  <c r="BS13" i="28" s="1"/>
  <c r="BR13" i="34"/>
  <c r="BS13" i="34" s="1"/>
  <c r="CE5" i="16"/>
  <c r="BR4" i="25"/>
  <c r="BS4" i="25" s="1"/>
  <c r="BR10" i="28"/>
  <c r="BS10" i="28" s="1"/>
  <c r="BR10" i="32"/>
  <c r="BS10" i="32" s="1"/>
  <c r="BR6" i="21"/>
  <c r="BS6" i="21" s="1"/>
  <c r="W23" i="16"/>
  <c r="AW33" i="16" s="1"/>
  <c r="AX33" i="16" s="1"/>
  <c r="BR10" i="34"/>
  <c r="BS10" i="34" s="1"/>
  <c r="BR7" i="23"/>
  <c r="BS7" i="23" s="1"/>
  <c r="BR10" i="30"/>
  <c r="BS10" i="30" s="1"/>
  <c r="BR10" i="33"/>
  <c r="BS10" i="33" s="1"/>
  <c r="W25" i="16"/>
  <c r="BR11" i="20"/>
  <c r="BS11" i="20" s="1"/>
  <c r="W22" i="16"/>
  <c r="CC42" i="16" s="1"/>
  <c r="W27" i="16"/>
  <c r="BR10" i="29"/>
  <c r="BS10" i="29" s="1"/>
  <c r="BR10" i="35"/>
  <c r="BS10" i="35" s="1"/>
  <c r="BR10" i="31"/>
  <c r="BS10" i="31" s="1"/>
  <c r="BR10" i="26"/>
  <c r="BS10" i="26" s="1"/>
  <c r="BR4" i="24"/>
  <c r="BS4" i="24" s="1"/>
  <c r="BR10" i="27"/>
  <c r="BS10" i="27" s="1"/>
  <c r="BR10" i="36"/>
  <c r="BS10" i="36" s="1"/>
  <c r="W24" i="16"/>
  <c r="CB5" i="16"/>
  <c r="BR10" i="20"/>
  <c r="BS10" i="20" s="1"/>
  <c r="BR9" i="27"/>
  <c r="BS9" i="27" s="1"/>
  <c r="BR9" i="36"/>
  <c r="BS9" i="36" s="1"/>
  <c r="BR7" i="25"/>
  <c r="BS7" i="25" s="1"/>
  <c r="T23" i="16"/>
  <c r="AW36" i="16" s="1"/>
  <c r="AX36" i="16" s="1"/>
  <c r="T27" i="16"/>
  <c r="BR9" i="28"/>
  <c r="BS9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9" i="32"/>
  <c r="BS9" i="32" s="1"/>
  <c r="BR9" i="29"/>
  <c r="BS9" i="29" s="1"/>
  <c r="BR9" i="30"/>
  <c r="BS9" i="30" s="1"/>
  <c r="T24" i="16"/>
  <c r="BR9" i="31"/>
  <c r="BS9" i="31" s="1"/>
  <c r="BR9" i="26"/>
  <c r="BS9" i="26" s="1"/>
  <c r="BR13" i="21"/>
  <c r="BS13" i="21" s="1"/>
  <c r="CT5" i="16"/>
  <c r="BR15" i="27"/>
  <c r="BS15" i="27" s="1"/>
  <c r="AL23" i="16"/>
  <c r="AW37" i="16" s="1"/>
  <c r="AX37" i="16" s="1"/>
  <c r="BR8" i="25"/>
  <c r="BS8" i="25" s="1"/>
  <c r="AL24" i="16"/>
  <c r="AL22" i="16"/>
  <c r="CR42" i="16" s="1"/>
  <c r="BR4" i="23"/>
  <c r="BS4" i="23" s="1"/>
  <c r="AL27" i="16"/>
  <c r="BR15" i="26"/>
  <c r="BS15" i="26" s="1"/>
  <c r="BR15" i="35"/>
  <c r="BS15" i="35" s="1"/>
  <c r="BR7" i="24"/>
  <c r="BS7" i="24" s="1"/>
  <c r="BR15" i="28"/>
  <c r="BS15" i="28" s="1"/>
  <c r="BR15" i="30"/>
  <c r="BS15" i="30" s="1"/>
  <c r="BR15" i="36"/>
  <c r="BS15" i="36" s="1"/>
  <c r="BR15" i="33"/>
  <c r="BS15" i="33" s="1"/>
  <c r="BR15" i="29"/>
  <c r="BS15" i="29" s="1"/>
  <c r="BR15" i="34"/>
  <c r="BS15" i="34" s="1"/>
  <c r="BR15" i="31"/>
  <c r="BS15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8" i="26"/>
  <c r="BS8" i="26" s="1"/>
  <c r="Q23" i="16"/>
  <c r="AW42" i="16" s="1"/>
  <c r="AX42" i="16" s="1"/>
  <c r="BR8" i="29"/>
  <c r="BS8" i="29" s="1"/>
  <c r="BR8" i="31"/>
  <c r="BS8" i="31" s="1"/>
  <c r="BR12" i="21"/>
  <c r="BS12" i="21" s="1"/>
  <c r="BR8" i="27"/>
  <c r="BS8" i="27" s="1"/>
  <c r="BR12" i="24"/>
  <c r="BS12" i="24" s="1"/>
  <c r="BR8" i="30"/>
  <c r="BS8" i="30" s="1"/>
  <c r="BR8" i="32"/>
  <c r="BS8" i="32" s="1"/>
  <c r="BR13" i="25"/>
  <c r="BS13" i="25" s="1"/>
  <c r="BR8" i="28"/>
  <c r="BS8" i="28" s="1"/>
  <c r="BR11" i="23"/>
  <c r="BS11" i="23" s="1"/>
  <c r="Q27" i="16"/>
  <c r="Q22" i="16"/>
  <c r="BW42" i="16" s="1"/>
  <c r="CQ5" i="16"/>
  <c r="BR7" i="21"/>
  <c r="BS7" i="21" s="1"/>
  <c r="BR15" i="23"/>
  <c r="BS15" i="23" s="1"/>
  <c r="BR14" i="29"/>
  <c r="BS14" i="29" s="1"/>
  <c r="BR14" i="20"/>
  <c r="BS14" i="20" s="1"/>
  <c r="BR14" i="31"/>
  <c r="BS14" i="31" s="1"/>
  <c r="BR15" i="24"/>
  <c r="BS15" i="24" s="1"/>
  <c r="BR14" i="36"/>
  <c r="BS14" i="36" s="1"/>
  <c r="BR14" i="26"/>
  <c r="BS14" i="26" s="1"/>
  <c r="BR14" i="27"/>
  <c r="BS14" i="27" s="1"/>
  <c r="BR14" i="34"/>
  <c r="BS14" i="34" s="1"/>
  <c r="AI23" i="16"/>
  <c r="AW44" i="16" s="1"/>
  <c r="AX44" i="16" s="1"/>
  <c r="BR14" i="35"/>
  <c r="BS14" i="35" s="1"/>
  <c r="AI27" i="16"/>
  <c r="AI25" i="16"/>
  <c r="BR14" i="32"/>
  <c r="BS14" i="32" s="1"/>
  <c r="BR14" i="28"/>
  <c r="BS14" i="28" s="1"/>
  <c r="BR14" i="30"/>
  <c r="BS14" i="30" s="1"/>
  <c r="AI22" i="16"/>
  <c r="CO42" i="16" s="1"/>
  <c r="BR14" i="33"/>
  <c r="BS14" i="33" s="1"/>
  <c r="AI24" i="16"/>
  <c r="BR15" i="25"/>
  <c r="BS15" i="25" s="1"/>
  <c r="BS5" i="16"/>
  <c r="K27" i="16"/>
  <c r="BR6" i="30"/>
  <c r="BS6" i="30" s="1"/>
  <c r="BR6" i="26"/>
  <c r="BS6" i="26" s="1"/>
  <c r="BR6" i="32"/>
  <c r="BS6" i="32" s="1"/>
  <c r="K22" i="16"/>
  <c r="BQ42" i="16" s="1"/>
  <c r="BR6" i="35"/>
  <c r="BS6" i="35" s="1"/>
  <c r="BR6" i="28"/>
  <c r="BS6" i="28" s="1"/>
  <c r="K24" i="16"/>
  <c r="BR6" i="33"/>
  <c r="BS6" i="33" s="1"/>
  <c r="BR7" i="20"/>
  <c r="BS7" i="20" s="1"/>
  <c r="BR6" i="27"/>
  <c r="BS6" i="27" s="1"/>
  <c r="BR6" i="29"/>
  <c r="BS6" i="29" s="1"/>
  <c r="K23" i="16"/>
  <c r="AW40" i="16" s="1"/>
  <c r="AX40" i="16" s="1"/>
  <c r="BR10" i="21"/>
  <c r="BS10" i="21" s="1"/>
  <c r="BR6" i="36"/>
  <c r="BS6" i="36" s="1"/>
  <c r="K25" i="16"/>
  <c r="BR10" i="24"/>
  <c r="BS10" i="24" s="1"/>
  <c r="BR6" i="31"/>
  <c r="BS6" i="31" s="1"/>
  <c r="BR11" i="25"/>
  <c r="BS11" i="25" s="1"/>
  <c r="BR9" i="23"/>
  <c r="BS9" i="23" s="1"/>
  <c r="BR6" i="34"/>
  <c r="BS6" i="34" s="1"/>
  <c r="BE5" i="20"/>
  <c r="AC5" i="16"/>
  <c r="E5" i="16"/>
  <c r="BE4" i="20"/>
  <c r="BV5" i="16"/>
  <c r="BR10" i="23"/>
  <c r="BS10" i="23" s="1"/>
  <c r="BR7" i="29"/>
  <c r="BS7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12" i="25"/>
  <c r="BS12" i="25" s="1"/>
  <c r="BR7" i="27"/>
  <c r="BS7" i="27" s="1"/>
  <c r="BR7" i="28"/>
  <c r="BS7" i="28" s="1"/>
  <c r="N23" i="16"/>
  <c r="AW41" i="16" s="1"/>
  <c r="AX41" i="16" s="1"/>
  <c r="BR7" i="32"/>
  <c r="BS7" i="32" s="1"/>
  <c r="N27" i="16"/>
  <c r="BR7" i="31"/>
  <c r="BS7" i="31" s="1"/>
  <c r="BR11" i="24"/>
  <c r="BS11" i="24" s="1"/>
  <c r="BR7" i="30"/>
  <c r="BS7" i="30" s="1"/>
  <c r="BR7" i="26"/>
  <c r="BS7" i="26" s="1"/>
  <c r="BR7" i="33"/>
  <c r="BS7" i="33" s="1"/>
  <c r="BR11" i="21"/>
  <c r="BS11" i="21" s="1"/>
  <c r="N25" i="16"/>
  <c r="CH5" i="16"/>
  <c r="BR14" i="25"/>
  <c r="BS14" i="25" s="1"/>
  <c r="BR14" i="24"/>
  <c r="BS14" i="24" s="1"/>
  <c r="BR11" i="33"/>
  <c r="BS11" i="33" s="1"/>
  <c r="BR11" i="35"/>
  <c r="BS11" i="35" s="1"/>
  <c r="BR11" i="36"/>
  <c r="BS11" i="36" s="1"/>
  <c r="BR13" i="23"/>
  <c r="BS13" i="23" s="1"/>
  <c r="BR11" i="32"/>
  <c r="BS11" i="32" s="1"/>
  <c r="Z27" i="16"/>
  <c r="BR11" i="27"/>
  <c r="BS11" i="27" s="1"/>
  <c r="BR11" i="30"/>
  <c r="BS11" i="30" s="1"/>
  <c r="Z22" i="16"/>
  <c r="CF42" i="16" s="1"/>
  <c r="BR11" i="31"/>
  <c r="BS11" i="31" s="1"/>
  <c r="BR11" i="34"/>
  <c r="BS11" i="34" s="1"/>
  <c r="BR12" i="20"/>
  <c r="BS12" i="20" s="1"/>
  <c r="BR11" i="28"/>
  <c r="BS11" i="28" s="1"/>
  <c r="Z23" i="16"/>
  <c r="AW43" i="16" s="1"/>
  <c r="AX43" i="16" s="1"/>
  <c r="BR11" i="29"/>
  <c r="BS11" i="29" s="1"/>
  <c r="Z24" i="16"/>
  <c r="BR14" i="21"/>
  <c r="BS14" i="21" s="1"/>
  <c r="Z25" i="16"/>
  <c r="BR11" i="26"/>
  <c r="BS11" i="26" s="1"/>
  <c r="G58" i="20"/>
  <c r="AE58" i="20"/>
  <c r="BT11" i="27"/>
  <c r="BV9" i="26"/>
  <c r="BW9" i="26" s="1"/>
  <c r="BB44" i="16"/>
  <c r="BB37" i="16"/>
  <c r="BV6" i="1"/>
  <c r="BB35" i="16"/>
  <c r="BT6" i="1"/>
  <c r="BB33" i="16"/>
  <c r="BB38" i="16"/>
  <c r="BB43" i="16"/>
  <c r="AZ43" i="16"/>
  <c r="AZ44" i="16"/>
  <c r="BV11" i="20"/>
  <c r="BT11" i="20"/>
  <c r="Y40" i="20"/>
  <c r="AB40" i="1"/>
  <c r="BT13" i="1"/>
  <c r="BV13" i="1"/>
  <c r="AE40" i="1"/>
  <c r="BV14" i="1"/>
  <c r="BT14" i="1"/>
  <c r="AZ36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7" i="16"/>
  <c r="AZ40" i="16"/>
  <c r="AZ35" i="16"/>
  <c r="AZ39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42" i="16"/>
  <c r="BT4" i="1"/>
  <c r="BV4" i="1"/>
  <c r="BW4" i="1" s="1"/>
  <c r="J40" i="1"/>
  <c r="AZ33" i="16"/>
  <c r="AK40" i="20"/>
  <c r="BV14" i="20"/>
  <c r="BT14" i="20"/>
  <c r="BT12" i="20"/>
  <c r="BV12" i="20"/>
  <c r="AB40" i="20"/>
  <c r="BT8" i="1"/>
  <c r="BV8" i="1"/>
  <c r="BW8" i="1" s="1"/>
  <c r="M40" i="1"/>
  <c r="AZ34" i="16"/>
  <c r="BV12" i="1"/>
  <c r="Y40" i="1"/>
  <c r="BT12" i="1"/>
  <c r="AZ38" i="16"/>
  <c r="AZ41" i="16"/>
  <c r="S40" i="1"/>
  <c r="BT10" i="1"/>
  <c r="BV10" i="1"/>
  <c r="BW10" i="1" s="1"/>
  <c r="AH40" i="20"/>
  <c r="BV13" i="20"/>
  <c r="BW13" i="20" s="1"/>
  <c r="BT13" i="20"/>
  <c r="BT11" i="36"/>
  <c r="AB40" i="36"/>
  <c r="BV11" i="36"/>
  <c r="BW11" i="36" s="1"/>
  <c r="BV8" i="20"/>
  <c r="BW8" i="20" s="1"/>
  <c r="P40" i="20"/>
  <c r="BT8" i="20"/>
  <c r="V40" i="20"/>
  <c r="BV10" i="20"/>
  <c r="BW10" i="20" s="1"/>
  <c r="BT10" i="20"/>
  <c r="BT9" i="31"/>
  <c r="V40" i="31" l="1"/>
  <c r="BV14" i="23"/>
  <c r="AH40" i="23"/>
  <c r="BV9" i="35"/>
  <c r="BW9" i="35" s="1"/>
  <c r="BT9" i="35"/>
  <c r="BU9" i="35" s="1"/>
  <c r="BT14" i="33"/>
  <c r="BV14" i="33"/>
  <c r="BV12" i="30"/>
  <c r="V40" i="30"/>
  <c r="Y40" i="35"/>
  <c r="BV8" i="30"/>
  <c r="BW8" i="30" s="1"/>
  <c r="BV14" i="35"/>
  <c r="BV14" i="30"/>
  <c r="S40" i="35"/>
  <c r="S40" i="30"/>
  <c r="BT14" i="35"/>
  <c r="BT12" i="30"/>
  <c r="BT8" i="35"/>
  <c r="BU8" i="35" s="1"/>
  <c r="BP8" i="35" s="1"/>
  <c r="BV9" i="30"/>
  <c r="BW9" i="30" s="1"/>
  <c r="BV10" i="35"/>
  <c r="BW10" i="35" s="1"/>
  <c r="BV12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U6" i="35" s="1"/>
  <c r="BP6" i="35" s="1"/>
  <c r="BV15" i="35"/>
  <c r="Y40" i="30"/>
  <c r="BT10" i="30"/>
  <c r="BU10" i="30" s="1"/>
  <c r="AN40" i="35"/>
  <c r="AB40" i="35"/>
  <c r="BV13" i="35"/>
  <c r="BT11" i="30"/>
  <c r="BU11" i="30" s="1"/>
  <c r="BT12" i="35"/>
  <c r="BT5" i="31"/>
  <c r="BU5" i="31" s="1"/>
  <c r="BT5" i="35"/>
  <c r="BT15" i="30"/>
  <c r="BV5" i="30"/>
  <c r="BW5" i="30" s="1"/>
  <c r="BV6" i="30"/>
  <c r="BW6" i="30" s="1"/>
  <c r="AH40" i="30"/>
  <c r="BV15" i="30"/>
  <c r="BT4" i="30"/>
  <c r="BU4" i="30" s="1"/>
  <c r="BT13" i="30"/>
  <c r="BV9" i="21"/>
  <c r="BT6" i="30"/>
  <c r="BU6" i="30" s="1"/>
  <c r="J40" i="35"/>
  <c r="BV12" i="31"/>
  <c r="G40" i="30"/>
  <c r="Y40" i="32"/>
  <c r="BT10" i="25"/>
  <c r="BT7" i="30"/>
  <c r="BU7" i="30" s="1"/>
  <c r="BV5" i="31"/>
  <c r="BW5" i="31" s="1"/>
  <c r="BT11" i="31"/>
  <c r="BU11" i="31" s="1"/>
  <c r="BT8" i="31"/>
  <c r="BU8" i="31" s="1"/>
  <c r="BP8" i="31" s="1"/>
  <c r="BV7" i="30"/>
  <c r="BW7" i="30" s="1"/>
  <c r="BV11" i="31"/>
  <c r="BW11" i="31" s="1"/>
  <c r="J40" i="30"/>
  <c r="BT15" i="27"/>
  <c r="BT4" i="29"/>
  <c r="BU4" i="29" s="1"/>
  <c r="BT12" i="27"/>
  <c r="BV14" i="32"/>
  <c r="BT12" i="25"/>
  <c r="BU12" i="25" s="1"/>
  <c r="BT10" i="31"/>
  <c r="BU10" i="31" s="1"/>
  <c r="BV4" i="36"/>
  <c r="BW4" i="36" s="1"/>
  <c r="BT13" i="31"/>
  <c r="BT10" i="33"/>
  <c r="BU10" i="33" s="1"/>
  <c r="BV8" i="29"/>
  <c r="BW8" i="29" s="1"/>
  <c r="BV13" i="31"/>
  <c r="BT7" i="24"/>
  <c r="BV11" i="33"/>
  <c r="BW11" i="33" s="1"/>
  <c r="BT7" i="32"/>
  <c r="BU7" i="32" s="1"/>
  <c r="BT15" i="32"/>
  <c r="J40" i="33"/>
  <c r="BT15" i="33"/>
  <c r="BT4" i="31"/>
  <c r="BU4" i="31" s="1"/>
  <c r="M40" i="31"/>
  <c r="AH40" i="33"/>
  <c r="AB40" i="33"/>
  <c r="V40" i="23"/>
  <c r="BT5" i="33"/>
  <c r="BU5" i="33" s="1"/>
  <c r="BV5" i="27"/>
  <c r="BW5" i="27" s="1"/>
  <c r="AN40" i="24"/>
  <c r="BT13" i="28"/>
  <c r="AH40" i="34"/>
  <c r="BV13" i="27"/>
  <c r="BT9" i="21"/>
  <c r="BU9" i="21" s="1"/>
  <c r="AN40" i="32"/>
  <c r="BV4" i="31"/>
  <c r="BW4" i="31" s="1"/>
  <c r="BT15" i="34"/>
  <c r="S40" i="29"/>
  <c r="Y40" i="33"/>
  <c r="BT12" i="31"/>
  <c r="BT6" i="31"/>
  <c r="BU6" i="31" s="1"/>
  <c r="BP6" i="31" s="1"/>
  <c r="BT13" i="33"/>
  <c r="AE40" i="29"/>
  <c r="BT13" i="21"/>
  <c r="BU13" i="21" s="1"/>
  <c r="BP13" i="21" s="1"/>
  <c r="BV15" i="33"/>
  <c r="BV7" i="32"/>
  <c r="BW7" i="32" s="1"/>
  <c r="G40" i="36"/>
  <c r="BV12" i="36"/>
  <c r="V40" i="21"/>
  <c r="BT14" i="29"/>
  <c r="BV8" i="23"/>
  <c r="V40" i="27"/>
  <c r="BT6" i="26"/>
  <c r="BU6" i="26" s="1"/>
  <c r="BP6" i="26" s="1"/>
  <c r="BT6" i="23"/>
  <c r="BU6" i="23" s="1"/>
  <c r="BV12" i="29"/>
  <c r="BV10" i="31"/>
  <c r="BW10" i="31" s="1"/>
  <c r="BT13" i="32"/>
  <c r="AH40" i="29"/>
  <c r="BV11" i="32"/>
  <c r="BW11" i="32" s="1"/>
  <c r="BV15" i="31"/>
  <c r="AB40" i="25"/>
  <c r="V40" i="32"/>
  <c r="AN40" i="31"/>
  <c r="S40" i="33"/>
  <c r="BT4" i="28"/>
  <c r="BV9" i="28"/>
  <c r="BW9" i="28" s="1"/>
  <c r="BT4" i="32"/>
  <c r="BU4" i="32" s="1"/>
  <c r="P40" i="31"/>
  <c r="BT14" i="32"/>
  <c r="BT12" i="26"/>
  <c r="BT10" i="26"/>
  <c r="BU10" i="26" s="1"/>
  <c r="BT9" i="32"/>
  <c r="BU9" i="32" s="1"/>
  <c r="BP9" i="32" s="1"/>
  <c r="BV4" i="32"/>
  <c r="BW4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9" i="29"/>
  <c r="BU9" i="29" s="1"/>
  <c r="AE40" i="32"/>
  <c r="BT10" i="36"/>
  <c r="BU10" i="36" s="1"/>
  <c r="BV12" i="33"/>
  <c r="AE40" i="33"/>
  <c r="BV12" i="25"/>
  <c r="BW12" i="25" s="1"/>
  <c r="BT6" i="33"/>
  <c r="V40" i="33"/>
  <c r="BV15" i="25"/>
  <c r="BT14" i="31"/>
  <c r="BV8" i="32"/>
  <c r="BW8" i="32" s="1"/>
  <c r="BV9" i="29"/>
  <c r="BW9" i="29" s="1"/>
  <c r="BV9" i="23"/>
  <c r="BW9" i="23" s="1"/>
  <c r="BV6" i="25"/>
  <c r="BW6" i="25" s="1"/>
  <c r="BV14" i="31"/>
  <c r="BT6" i="25"/>
  <c r="BT7" i="31"/>
  <c r="BU7" i="31" s="1"/>
  <c r="BP7" i="31" s="1"/>
  <c r="BT7" i="25"/>
  <c r="BU7" i="25" s="1"/>
  <c r="BP7" i="25" s="1"/>
  <c r="BV6" i="33"/>
  <c r="BW6" i="33" s="1"/>
  <c r="BV10" i="25"/>
  <c r="BT14" i="27"/>
  <c r="BT7" i="28"/>
  <c r="BU7" i="28" s="1"/>
  <c r="BP7" i="28" s="1"/>
  <c r="S40" i="31"/>
  <c r="BV9" i="36"/>
  <c r="BW9" i="36" s="1"/>
  <c r="BV9" i="24"/>
  <c r="BT10" i="32"/>
  <c r="BU10" i="32" s="1"/>
  <c r="BT9" i="23"/>
  <c r="BU9" i="23" s="1"/>
  <c r="BT12" i="32"/>
  <c r="BT4" i="21"/>
  <c r="BU4" i="21" s="1"/>
  <c r="BT11" i="28"/>
  <c r="BU11" i="28" s="1"/>
  <c r="G40" i="29"/>
  <c r="S40" i="32"/>
  <c r="BT13" i="24"/>
  <c r="BU13" i="24" s="1"/>
  <c r="BP13" i="24" s="1"/>
  <c r="BT9" i="33"/>
  <c r="BU9" i="33" s="1"/>
  <c r="BP9" i="33" s="1"/>
  <c r="AH40" i="36"/>
  <c r="J40" i="29"/>
  <c r="BT15" i="29"/>
  <c r="BV5" i="32"/>
  <c r="BW5" i="32" s="1"/>
  <c r="P40" i="36"/>
  <c r="Y40" i="27"/>
  <c r="P40" i="29"/>
  <c r="M40" i="29"/>
  <c r="BV13" i="25"/>
  <c r="BW13" i="25" s="1"/>
  <c r="BV11" i="25"/>
  <c r="BW11" i="25" s="1"/>
  <c r="BV13" i="32"/>
  <c r="V40" i="25"/>
  <c r="BV13" i="29"/>
  <c r="BT11" i="29"/>
  <c r="BU11" i="29" s="1"/>
  <c r="BV6" i="24"/>
  <c r="BW6" i="24" s="1"/>
  <c r="BV12" i="34"/>
  <c r="S40" i="21"/>
  <c r="AB40" i="34"/>
  <c r="BT8" i="21"/>
  <c r="BU8" i="21" s="1"/>
  <c r="BV6" i="27"/>
  <c r="BW6" i="27" s="1"/>
  <c r="AK40" i="25"/>
  <c r="AK40" i="21"/>
  <c r="BV10" i="27"/>
  <c r="BW10" i="27" s="1"/>
  <c r="BV11" i="29"/>
  <c r="BW11" i="29" s="1"/>
  <c r="Y40" i="25"/>
  <c r="BV14" i="27"/>
  <c r="BT12" i="34"/>
  <c r="G40" i="21"/>
  <c r="BV8" i="21"/>
  <c r="BV6" i="29"/>
  <c r="BW6" i="29" s="1"/>
  <c r="AN40" i="27"/>
  <c r="BV9" i="34"/>
  <c r="BW9" i="34" s="1"/>
  <c r="P40" i="28"/>
  <c r="BV6" i="36"/>
  <c r="BW6" i="36" s="1"/>
  <c r="BT13" i="36"/>
  <c r="BV5" i="26"/>
  <c r="BW5" i="26" s="1"/>
  <c r="BV5" i="29"/>
  <c r="BW5" i="29" s="1"/>
  <c r="BT5" i="32"/>
  <c r="BU5" i="32" s="1"/>
  <c r="M40" i="27"/>
  <c r="BV14" i="34"/>
  <c r="BT7" i="21"/>
  <c r="BV4" i="25"/>
  <c r="BW4" i="25" s="1"/>
  <c r="BV7" i="29"/>
  <c r="BW7" i="29" s="1"/>
  <c r="BV12" i="21"/>
  <c r="BW12" i="21" s="1"/>
  <c r="BV11" i="34"/>
  <c r="BW11" i="34" s="1"/>
  <c r="BT13" i="25"/>
  <c r="BU13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8" i="26"/>
  <c r="BU8" i="26" s="1"/>
  <c r="BP8" i="26" s="1"/>
  <c r="BV6" i="34"/>
  <c r="BW6" i="34" s="1"/>
  <c r="BV13" i="26"/>
  <c r="AK40" i="23"/>
  <c r="BV11" i="23"/>
  <c r="BW11" i="23" s="1"/>
  <c r="BT14" i="26"/>
  <c r="BV5" i="23"/>
  <c r="BW5" i="23" s="1"/>
  <c r="BT11" i="23"/>
  <c r="BU11" i="23" s="1"/>
  <c r="BT7" i="36"/>
  <c r="BU7" i="36" s="1"/>
  <c r="BP7" i="36" s="1"/>
  <c r="BT5" i="23"/>
  <c r="BV15" i="28"/>
  <c r="AN40" i="25"/>
  <c r="BV15" i="23"/>
  <c r="BT6" i="28"/>
  <c r="BU6" i="28" s="1"/>
  <c r="AU39" i="16"/>
  <c r="BT9" i="25"/>
  <c r="AB40" i="28"/>
  <c r="Y40" i="23"/>
  <c r="BV12" i="24"/>
  <c r="BW12" i="24" s="1"/>
  <c r="BT6" i="32"/>
  <c r="BU6" i="32" s="1"/>
  <c r="BP6" i="32" s="1"/>
  <c r="BV14" i="25"/>
  <c r="BW14" i="25" s="1"/>
  <c r="BV8" i="28"/>
  <c r="BW8" i="28" s="1"/>
  <c r="BT7" i="26"/>
  <c r="BU7" i="26" s="1"/>
  <c r="BP7" i="26" s="1"/>
  <c r="BV14" i="36"/>
  <c r="BV8" i="33"/>
  <c r="BW8" i="33" s="1"/>
  <c r="BV5" i="36"/>
  <c r="BW5" i="36" s="1"/>
  <c r="BT4" i="24"/>
  <c r="BU4" i="24" s="1"/>
  <c r="G40" i="24"/>
  <c r="BV10" i="26"/>
  <c r="BW10" i="26" s="1"/>
  <c r="BV4" i="23"/>
  <c r="S40" i="36"/>
  <c r="BV14" i="24"/>
  <c r="BW14" i="24" s="1"/>
  <c r="BV11" i="26"/>
  <c r="BV5" i="34"/>
  <c r="BW5" i="34" s="1"/>
  <c r="BT10" i="21"/>
  <c r="BU10" i="21" s="1"/>
  <c r="P40" i="34"/>
  <c r="BT4" i="23"/>
  <c r="BV7" i="27"/>
  <c r="BW7" i="27" s="1"/>
  <c r="AK40" i="36"/>
  <c r="BV8" i="24"/>
  <c r="AB40" i="27"/>
  <c r="BT9" i="24"/>
  <c r="AH40" i="26"/>
  <c r="BV8" i="27"/>
  <c r="BW8" i="27" s="1"/>
  <c r="BT6" i="24"/>
  <c r="BU6" i="24" s="1"/>
  <c r="BV8" i="25"/>
  <c r="BV7" i="23"/>
  <c r="BW7" i="23" s="1"/>
  <c r="AE40" i="25"/>
  <c r="S40" i="26"/>
  <c r="BT4" i="26"/>
  <c r="BU4" i="26" s="1"/>
  <c r="BV10" i="28"/>
  <c r="BW10" i="28" s="1"/>
  <c r="G40" i="27"/>
  <c r="BV14" i="29"/>
  <c r="BT12" i="24"/>
  <c r="BU12" i="24" s="1"/>
  <c r="BT5" i="21"/>
  <c r="BU5" i="21" s="1"/>
  <c r="BT13" i="27"/>
  <c r="M40" i="26"/>
  <c r="BT4" i="34"/>
  <c r="J40" i="27"/>
  <c r="BT4" i="27"/>
  <c r="BU4" i="27" s="1"/>
  <c r="G40" i="25"/>
  <c r="BV6" i="23"/>
  <c r="BW6" i="23" s="1"/>
  <c r="P40" i="23"/>
  <c r="AE40" i="36"/>
  <c r="BT5" i="36"/>
  <c r="BT8" i="24"/>
  <c r="BT12" i="23"/>
  <c r="BU12" i="23" s="1"/>
  <c r="BP12" i="23" s="1"/>
  <c r="BT10" i="29"/>
  <c r="BU10" i="29" s="1"/>
  <c r="BT13" i="34"/>
  <c r="BT8" i="23"/>
  <c r="BV9" i="27"/>
  <c r="BW9" i="27" s="1"/>
  <c r="BT11" i="24"/>
  <c r="BU11" i="24" s="1"/>
  <c r="BP11" i="24" s="1"/>
  <c r="BT5" i="25"/>
  <c r="BV13" i="28"/>
  <c r="BV10" i="29"/>
  <c r="BW4" i="29" s="1"/>
  <c r="P40" i="24"/>
  <c r="P40" i="26"/>
  <c r="AB40" i="21"/>
  <c r="BV15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4" i="28"/>
  <c r="BV12" i="28"/>
  <c r="BT5" i="34"/>
  <c r="BU5" i="34" s="1"/>
  <c r="BV6" i="21"/>
  <c r="BW6" i="21" s="1"/>
  <c r="S40" i="28"/>
  <c r="BT7" i="34"/>
  <c r="BU7" i="34" s="1"/>
  <c r="BP7" i="34" s="1"/>
  <c r="M40" i="34"/>
  <c r="BV6" i="28"/>
  <c r="BW6" i="28" s="1"/>
  <c r="AE40" i="21"/>
  <c r="BT15" i="21"/>
  <c r="AU35" i="16"/>
  <c r="BV4" i="34"/>
  <c r="G40" i="28"/>
  <c r="AU36" i="16"/>
  <c r="BT5" i="28"/>
  <c r="BU5" i="28" s="1"/>
  <c r="Y40" i="34"/>
  <c r="BV15" i="34"/>
  <c r="BT9" i="28"/>
  <c r="BU9" i="28" s="1"/>
  <c r="S40" i="34"/>
  <c r="BT10" i="34"/>
  <c r="BU10" i="34" s="1"/>
  <c r="BT8" i="34"/>
  <c r="BU8" i="34" s="1"/>
  <c r="BP8" i="34" s="1"/>
  <c r="BW4" i="30"/>
  <c r="BT14" i="28"/>
  <c r="AE40" i="28"/>
  <c r="BW4" i="27"/>
  <c r="BW4" i="35"/>
  <c r="BW4" i="21"/>
  <c r="BW5" i="25"/>
  <c r="AU42" i="16"/>
  <c r="AU40" i="16"/>
  <c r="AU41" i="16"/>
  <c r="G49" i="20"/>
  <c r="B1" i="20" s="1"/>
  <c r="CK5" i="16"/>
  <c r="AC27" i="16"/>
  <c r="BR12" i="36"/>
  <c r="BS12" i="36" s="1"/>
  <c r="BR12" i="27"/>
  <c r="BS12" i="27" s="1"/>
  <c r="BR15" i="21"/>
  <c r="BS15" i="21" s="1"/>
  <c r="AC22" i="16"/>
  <c r="CI42" i="16" s="1"/>
  <c r="BR12" i="35"/>
  <c r="BS12" i="35" s="1"/>
  <c r="BR9" i="24"/>
  <c r="BS9" i="24" s="1"/>
  <c r="BR12" i="31"/>
  <c r="BS12" i="31" s="1"/>
  <c r="BR9" i="25"/>
  <c r="BS9" i="25" s="1"/>
  <c r="AC23" i="16"/>
  <c r="AW38" i="16" s="1"/>
  <c r="AX38" i="16" s="1"/>
  <c r="AU38" i="16" s="1"/>
  <c r="BR12" i="26"/>
  <c r="BS12" i="26" s="1"/>
  <c r="AC25" i="16"/>
  <c r="BR12" i="34"/>
  <c r="BS12" i="34" s="1"/>
  <c r="BR12" i="30"/>
  <c r="BS12" i="30" s="1"/>
  <c r="BR12" i="33"/>
  <c r="BS12" i="33" s="1"/>
  <c r="BR6" i="20"/>
  <c r="BS6" i="20" s="1"/>
  <c r="BR12" i="32"/>
  <c r="BS12" i="32" s="1"/>
  <c r="BR12" i="29"/>
  <c r="BS12" i="29" s="1"/>
  <c r="AC24" i="16"/>
  <c r="BR12" i="28"/>
  <c r="BS12" i="28" s="1"/>
  <c r="BR8" i="23"/>
  <c r="BS8" i="23" s="1"/>
  <c r="BM5" i="16"/>
  <c r="E22" i="16"/>
  <c r="BK42" i="16" s="1"/>
  <c r="BR4" i="30"/>
  <c r="BS4" i="30" s="1"/>
  <c r="BR5" i="23"/>
  <c r="BS5" i="23" s="1"/>
  <c r="BR4" i="35"/>
  <c r="BS4" i="35" s="1"/>
  <c r="BR4" i="34"/>
  <c r="BS4" i="34" s="1"/>
  <c r="BR4" i="29"/>
  <c r="BS4" i="29" s="1"/>
  <c r="E25" i="16"/>
  <c r="E27" i="16"/>
  <c r="BR4" i="27"/>
  <c r="BS4" i="27" s="1"/>
  <c r="BR5" i="24"/>
  <c r="BS5" i="24" s="1"/>
  <c r="BR4" i="36"/>
  <c r="BS4" i="36" s="1"/>
  <c r="BR4" i="33"/>
  <c r="BS4" i="33" s="1"/>
  <c r="E24" i="16"/>
  <c r="BR4" i="20"/>
  <c r="BS4" i="20" s="1"/>
  <c r="BR4" i="26"/>
  <c r="BS4" i="26" s="1"/>
  <c r="BR4" i="32"/>
  <c r="BS4" i="32" s="1"/>
  <c r="BR4" i="28"/>
  <c r="BS4" i="28" s="1"/>
  <c r="BR4" i="21"/>
  <c r="BS4" i="21" s="1"/>
  <c r="E23" i="16"/>
  <c r="AW34" i="16" s="1"/>
  <c r="AX34" i="16" s="1"/>
  <c r="AU34" i="16" s="1"/>
  <c r="BR4" i="31"/>
  <c r="BS4" i="31" s="1"/>
  <c r="BR5" i="25"/>
  <c r="BS5" i="25" s="1"/>
  <c r="BU9" i="26"/>
  <c r="BP9" i="26" s="1"/>
  <c r="BU6" i="34"/>
  <c r="AU44" i="16"/>
  <c r="AU37" i="16"/>
  <c r="BW7" i="21"/>
  <c r="BW6" i="1"/>
  <c r="BW14" i="20"/>
  <c r="BW15" i="20"/>
  <c r="BW5" i="1"/>
  <c r="BW5" i="35"/>
  <c r="BW5" i="28"/>
  <c r="BW5" i="33"/>
  <c r="BW5" i="21"/>
  <c r="BW5" i="20"/>
  <c r="BU10" i="27"/>
  <c r="BU4" i="25"/>
  <c r="AU33" i="16"/>
  <c r="BW12" i="1"/>
  <c r="BW4" i="24"/>
  <c r="BW10" i="36"/>
  <c r="BW10" i="33"/>
  <c r="BW10" i="30"/>
  <c r="BW10" i="34"/>
  <c r="BW10" i="32"/>
  <c r="BW11" i="20"/>
  <c r="BW14" i="1"/>
  <c r="BU11" i="36"/>
  <c r="BP11" i="36" s="1"/>
  <c r="AU43" i="16"/>
  <c r="BW6" i="20"/>
  <c r="BW12" i="20"/>
  <c r="BW11" i="28"/>
  <c r="BW13" i="1"/>
  <c r="BW11" i="30"/>
  <c r="BW11" i="27"/>
  <c r="BU10" i="28"/>
  <c r="BU8" i="1"/>
  <c r="BP8" i="1" s="1"/>
  <c r="BU8" i="20"/>
  <c r="BP8" i="20" s="1"/>
  <c r="BU12" i="20"/>
  <c r="BU11" i="1"/>
  <c r="BP11" i="1" s="1"/>
  <c r="BU8" i="28"/>
  <c r="BU11" i="35"/>
  <c r="BU5" i="30"/>
  <c r="BU7" i="1"/>
  <c r="BP7" i="1" s="1"/>
  <c r="BU4" i="20"/>
  <c r="BU11" i="26"/>
  <c r="BU6" i="36"/>
  <c r="BU5" i="29"/>
  <c r="BU11" i="20"/>
  <c r="BU4" i="33"/>
  <c r="BU5" i="1"/>
  <c r="BU6" i="29"/>
  <c r="BU9" i="1"/>
  <c r="BP9" i="1" s="1"/>
  <c r="BU14" i="1"/>
  <c r="BU8" i="27"/>
  <c r="BU11" i="33"/>
  <c r="BU14" i="25"/>
  <c r="BU12" i="1"/>
  <c r="BU10" i="35"/>
  <c r="BU12" i="21"/>
  <c r="BU8" i="30"/>
  <c r="BU6" i="20"/>
  <c r="BU11" i="34"/>
  <c r="BU8" i="29"/>
  <c r="BU11" i="25"/>
  <c r="BU9" i="34"/>
  <c r="AR40" i="1"/>
  <c r="AR41" i="1"/>
  <c r="BU14" i="21"/>
  <c r="BU5" i="20"/>
  <c r="BU5" i="26"/>
  <c r="BU6" i="27"/>
  <c r="BU9" i="36"/>
  <c r="BU7" i="27"/>
  <c r="BU4" i="1"/>
  <c r="BP4" i="1" s="1"/>
  <c r="BU5" i="24"/>
  <c r="BU15" i="20"/>
  <c r="BU8" i="32"/>
  <c r="BU15" i="1"/>
  <c r="BP15" i="1" s="1"/>
  <c r="BU6" i="1"/>
  <c r="BU7" i="23"/>
  <c r="BU10" i="20"/>
  <c r="BP10" i="20" s="1"/>
  <c r="BU13" i="20"/>
  <c r="BP13" i="20" s="1"/>
  <c r="BU10" i="1"/>
  <c r="BP10" i="1" s="1"/>
  <c r="BU7" i="29"/>
  <c r="BU9" i="27"/>
  <c r="BU14" i="20"/>
  <c r="BU7" i="20"/>
  <c r="BP7" i="20" s="1"/>
  <c r="BU8" i="33"/>
  <c r="BU5" i="27"/>
  <c r="BU11" i="27"/>
  <c r="BU9" i="31"/>
  <c r="BP9" i="31" s="1"/>
  <c r="BU11" i="21"/>
  <c r="BU11" i="32"/>
  <c r="BU9" i="30"/>
  <c r="BU9" i="20"/>
  <c r="BP9" i="20" s="1"/>
  <c r="AR41" i="20"/>
  <c r="AR40" i="20"/>
  <c r="BU13" i="1"/>
  <c r="BU8" i="24" l="1"/>
  <c r="BU13" i="29"/>
  <c r="BW14" i="28"/>
  <c r="BP9" i="35"/>
  <c r="BU12" i="33"/>
  <c r="BU12" i="31"/>
  <c r="BU12" i="27"/>
  <c r="BU12" i="30"/>
  <c r="BU12" i="35"/>
  <c r="BU12" i="32"/>
  <c r="BU15" i="36"/>
  <c r="BU15" i="27"/>
  <c r="BW12" i="35"/>
  <c r="BU15" i="26"/>
  <c r="BU8" i="25"/>
  <c r="BU4" i="23"/>
  <c r="BU15" i="34"/>
  <c r="BU7" i="24"/>
  <c r="BU15" i="30"/>
  <c r="BU15" i="33"/>
  <c r="BW12" i="30"/>
  <c r="BU15" i="29"/>
  <c r="BU15" i="32"/>
  <c r="BU15" i="28"/>
  <c r="BU15" i="31"/>
  <c r="BU15" i="35"/>
  <c r="BU10" i="25"/>
  <c r="BW14" i="35"/>
  <c r="BU14" i="23"/>
  <c r="BW14" i="29"/>
  <c r="BW15" i="23"/>
  <c r="BW14" i="34"/>
  <c r="BU13" i="32"/>
  <c r="BU13" i="31"/>
  <c r="BW14" i="32"/>
  <c r="BU13" i="34"/>
  <c r="BU13" i="26"/>
  <c r="BU13" i="27"/>
  <c r="BW14" i="36"/>
  <c r="BU13" i="36"/>
  <c r="BW15" i="25"/>
  <c r="BW15" i="24"/>
  <c r="BU13" i="33"/>
  <c r="BU13" i="35"/>
  <c r="BW14" i="26"/>
  <c r="BW14" i="33"/>
  <c r="BW14" i="27"/>
  <c r="BU13" i="28"/>
  <c r="BU13" i="30"/>
  <c r="BW14" i="30"/>
  <c r="BP8" i="30"/>
  <c r="BP7" i="35"/>
  <c r="BP9" i="30"/>
  <c r="BW15" i="35"/>
  <c r="BU14" i="35"/>
  <c r="BU5" i="35"/>
  <c r="BP5" i="35" s="1"/>
  <c r="BW13" i="35"/>
  <c r="AR40" i="35"/>
  <c r="AR41" i="35"/>
  <c r="BP7" i="30"/>
  <c r="BP6" i="30"/>
  <c r="AR41" i="30"/>
  <c r="BU14" i="30"/>
  <c r="BW13" i="30"/>
  <c r="AR40" i="30"/>
  <c r="M2" i="30" s="1"/>
  <c r="BW15" i="30"/>
  <c r="BP7" i="32"/>
  <c r="BP8" i="29"/>
  <c r="BP8" i="27"/>
  <c r="BP12" i="25"/>
  <c r="BP12" i="21"/>
  <c r="BP9" i="28"/>
  <c r="BU14" i="27"/>
  <c r="BW13" i="31"/>
  <c r="BP13" i="31" s="1"/>
  <c r="BP9" i="23"/>
  <c r="BW12" i="31"/>
  <c r="BP11" i="21"/>
  <c r="BP7" i="29"/>
  <c r="BU14" i="31"/>
  <c r="BW15" i="31"/>
  <c r="BP6" i="27"/>
  <c r="BP9" i="34"/>
  <c r="BW12" i="32"/>
  <c r="BP8" i="32"/>
  <c r="BW15" i="26"/>
  <c r="BP11" i="29"/>
  <c r="AR40" i="32"/>
  <c r="AR40" i="31"/>
  <c r="BW12" i="26"/>
  <c r="BU14" i="34"/>
  <c r="AR40" i="24"/>
  <c r="BW9" i="21"/>
  <c r="BP9" i="21" s="1"/>
  <c r="AR40" i="29"/>
  <c r="BU14" i="33"/>
  <c r="BP14" i="33" s="1"/>
  <c r="BU14" i="32"/>
  <c r="BP14" i="32" s="1"/>
  <c r="BW15" i="34"/>
  <c r="BW9" i="24"/>
  <c r="BW15" i="21"/>
  <c r="BW15" i="32"/>
  <c r="BW14" i="31"/>
  <c r="BU6" i="33"/>
  <c r="BP6" i="33" s="1"/>
  <c r="BW13" i="32"/>
  <c r="BW12" i="34"/>
  <c r="BW15" i="36"/>
  <c r="BW7" i="24"/>
  <c r="BW12" i="28"/>
  <c r="AR41" i="33"/>
  <c r="BP13" i="25"/>
  <c r="AR41" i="29"/>
  <c r="AE2" i="29" s="1"/>
  <c r="BU15" i="25"/>
  <c r="BW15" i="33"/>
  <c r="AR40" i="33"/>
  <c r="BU15" i="23"/>
  <c r="BW12" i="33"/>
  <c r="BW8" i="25"/>
  <c r="BU14" i="26"/>
  <c r="BU7" i="21"/>
  <c r="BP7" i="21" s="1"/>
  <c r="AR41" i="32"/>
  <c r="BU14" i="36"/>
  <c r="BP14" i="36" s="1"/>
  <c r="BW12" i="27"/>
  <c r="BW4" i="23"/>
  <c r="BU14" i="29"/>
  <c r="BP14" i="29" s="1"/>
  <c r="BP6" i="36"/>
  <c r="BW12" i="29"/>
  <c r="BW12" i="36"/>
  <c r="BW8" i="23"/>
  <c r="BW15" i="27"/>
  <c r="BW15" i="28"/>
  <c r="BW15" i="29"/>
  <c r="BU15" i="24"/>
  <c r="BP15" i="24" s="1"/>
  <c r="BP9" i="36"/>
  <c r="BP11" i="25"/>
  <c r="BP9" i="29"/>
  <c r="BP6" i="29"/>
  <c r="BU6" i="25"/>
  <c r="BP6" i="25" s="1"/>
  <c r="BW9" i="25"/>
  <c r="BU14" i="28"/>
  <c r="BU4" i="34"/>
  <c r="BU4" i="28"/>
  <c r="AR41" i="31"/>
  <c r="AN2" i="31" s="1"/>
  <c r="BU9" i="25"/>
  <c r="BU5" i="23"/>
  <c r="BP5" i="23" s="1"/>
  <c r="BU4" i="36"/>
  <c r="BP4" i="36" s="1"/>
  <c r="BU12" i="36"/>
  <c r="AR40" i="25"/>
  <c r="BW13" i="33"/>
  <c r="BP6" i="34"/>
  <c r="AR41" i="24"/>
  <c r="AR40" i="23"/>
  <c r="BU5" i="25"/>
  <c r="BP5" i="25" s="1"/>
  <c r="BU5" i="36"/>
  <c r="BP5" i="36" s="1"/>
  <c r="BP11" i="23"/>
  <c r="BP8" i="33"/>
  <c r="BU12" i="26"/>
  <c r="BP12" i="24"/>
  <c r="AR41" i="23"/>
  <c r="BW8" i="24"/>
  <c r="BP8" i="24" s="1"/>
  <c r="AR41" i="27"/>
  <c r="AR41" i="25"/>
  <c r="BW13" i="34"/>
  <c r="BP13" i="34" s="1"/>
  <c r="AR40" i="36"/>
  <c r="G2" i="36" s="1"/>
  <c r="BW14" i="23"/>
  <c r="BW13" i="26"/>
  <c r="BW13" i="36"/>
  <c r="BP13" i="36" s="1"/>
  <c r="AR41" i="26"/>
  <c r="AR41" i="28"/>
  <c r="BW10" i="25"/>
  <c r="BP7" i="27"/>
  <c r="BP8" i="28"/>
  <c r="BU12" i="29"/>
  <c r="AR40" i="34"/>
  <c r="BU8" i="23"/>
  <c r="BP6" i="28"/>
  <c r="BP10" i="21"/>
  <c r="BU9" i="24"/>
  <c r="BW11" i="26"/>
  <c r="BP11" i="26" s="1"/>
  <c r="BU15" i="21"/>
  <c r="BW13" i="27"/>
  <c r="BP13" i="27" s="1"/>
  <c r="BW13" i="29"/>
  <c r="BP13" i="29" s="1"/>
  <c r="AR41" i="36"/>
  <c r="BW4" i="34"/>
  <c r="BW13" i="28"/>
  <c r="AR40" i="27"/>
  <c r="AR40" i="28"/>
  <c r="BW8" i="21"/>
  <c r="BP8" i="21" s="1"/>
  <c r="BW4" i="26"/>
  <c r="BP4" i="26" s="1"/>
  <c r="AR40" i="21"/>
  <c r="AK2" i="21" s="1"/>
  <c r="BP9" i="27"/>
  <c r="BW10" i="29"/>
  <c r="BP10" i="29" s="1"/>
  <c r="AR40" i="26"/>
  <c r="AR41" i="21"/>
  <c r="AH2" i="21" s="1"/>
  <c r="AR41" i="34"/>
  <c r="G2" i="34" s="1"/>
  <c r="BU12" i="34"/>
  <c r="BW4" i="28"/>
  <c r="BT5" i="16"/>
  <c r="N26" i="16" s="1"/>
  <c r="BU12" i="28"/>
  <c r="G2" i="23"/>
  <c r="BP4" i="20"/>
  <c r="BP4" i="27"/>
  <c r="BP5" i="24"/>
  <c r="BP4" i="30"/>
  <c r="BP4" i="21"/>
  <c r="BP4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5" i="26"/>
  <c r="BP10" i="28"/>
  <c r="BP5" i="32"/>
  <c r="BP5" i="21"/>
  <c r="BP10" i="30"/>
  <c r="BP14" i="1"/>
  <c r="BP5" i="29"/>
  <c r="BP6" i="23"/>
  <c r="BP7" i="23"/>
  <c r="BP5" i="33"/>
  <c r="BP5" i="30"/>
  <c r="BP5" i="34"/>
  <c r="BP5" i="31"/>
  <c r="BP11" i="20"/>
  <c r="BP13" i="23"/>
  <c r="BP10" i="32"/>
  <c r="BP6" i="20"/>
  <c r="BP5" i="28"/>
  <c r="Y2" i="23"/>
  <c r="BP14" i="25"/>
  <c r="BP6" i="24"/>
  <c r="J2" i="23"/>
  <c r="BP11" i="32"/>
  <c r="BP5" i="27"/>
  <c r="BP5" i="20"/>
  <c r="BP11" i="27"/>
  <c r="BP14" i="21"/>
  <c r="BP10" i="27"/>
  <c r="BP4" i="25"/>
  <c r="BP10" i="34"/>
  <c r="BP11" i="31"/>
  <c r="BP11" i="34"/>
  <c r="BP12" i="20"/>
  <c r="BP4" i="24"/>
  <c r="BP10" i="35"/>
  <c r="BP12" i="1"/>
  <c r="BP10" i="26"/>
  <c r="BP13" i="1"/>
  <c r="BP10" i="36"/>
  <c r="AB2" i="23"/>
  <c r="BP10" i="31"/>
  <c r="BP10" i="33"/>
  <c r="BP14" i="24"/>
  <c r="BP11" i="28"/>
  <c r="BP11" i="30"/>
  <c r="BP11" i="33"/>
  <c r="BP11" i="35"/>
  <c r="AB2" i="30"/>
  <c r="Y2" i="30"/>
  <c r="J2" i="30"/>
  <c r="S2" i="28"/>
  <c r="J2" i="28"/>
  <c r="AB2" i="28"/>
  <c r="G2" i="28"/>
  <c r="Y2" i="28"/>
  <c r="P2" i="28"/>
  <c r="M2" i="28"/>
  <c r="V2" i="28"/>
  <c r="P2" i="27"/>
  <c r="AB2" i="27"/>
  <c r="Y2" i="27"/>
  <c r="V2" i="27"/>
  <c r="G2" i="27"/>
  <c r="J2" i="27"/>
  <c r="S2" i="27"/>
  <c r="M2" i="27"/>
  <c r="S2" i="32"/>
  <c r="P2" i="32"/>
  <c r="G2" i="32"/>
  <c r="V2" i="32"/>
  <c r="Y2" i="32"/>
  <c r="M2" i="32"/>
  <c r="AB2" i="32"/>
  <c r="J2" i="32"/>
  <c r="V2" i="33"/>
  <c r="AB2" i="33"/>
  <c r="J2" i="33"/>
  <c r="M2" i="33"/>
  <c r="G2" i="33"/>
  <c r="P2" i="33"/>
  <c r="S2" i="33"/>
  <c r="Y2" i="33"/>
  <c r="AB2" i="34"/>
  <c r="V2" i="34"/>
  <c r="Y2" i="34"/>
  <c r="S2" i="34"/>
  <c r="M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Y2" i="36"/>
  <c r="S2" i="36"/>
  <c r="J2" i="36"/>
  <c r="M2" i="36"/>
  <c r="P2" i="36"/>
  <c r="V2" i="26"/>
  <c r="Y2" i="26"/>
  <c r="AB2" i="26"/>
  <c r="S2" i="26"/>
  <c r="P2" i="26"/>
  <c r="M2" i="26"/>
  <c r="J2" i="26"/>
  <c r="Y2" i="35"/>
  <c r="P2" i="35"/>
  <c r="V2" i="35"/>
  <c r="G2" i="35"/>
  <c r="AB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M2" i="29"/>
  <c r="AB2" i="29"/>
  <c r="V2" i="29"/>
  <c r="S2" i="29"/>
  <c r="Y2" i="29"/>
  <c r="J2" i="29"/>
  <c r="P2" i="29"/>
  <c r="G2" i="25"/>
  <c r="P2" i="25"/>
  <c r="M2" i="25"/>
  <c r="S2" i="25"/>
  <c r="AB2" i="25"/>
  <c r="J2" i="25"/>
  <c r="Y2" i="25"/>
  <c r="V2" i="25"/>
  <c r="S2" i="31"/>
  <c r="Y2" i="31"/>
  <c r="P2" i="31"/>
  <c r="J2" i="31"/>
  <c r="V2" i="31"/>
  <c r="G2" i="31"/>
  <c r="M2" i="31"/>
  <c r="AB2" i="31"/>
  <c r="O2" i="16"/>
  <c r="I2" i="16"/>
  <c r="F2" i="16"/>
  <c r="X2" i="16"/>
  <c r="AA2" i="16"/>
  <c r="L2" i="16"/>
  <c r="U2" i="16"/>
  <c r="R2" i="16"/>
  <c r="AE2" i="35" l="1"/>
  <c r="BP10" i="25"/>
  <c r="BP14" i="28"/>
  <c r="BP15" i="32"/>
  <c r="BP8" i="25"/>
  <c r="BP12" i="27"/>
  <c r="BP12" i="33"/>
  <c r="BP12" i="31"/>
  <c r="BP12" i="32"/>
  <c r="BP12" i="30"/>
  <c r="BP12" i="35"/>
  <c r="BP15" i="36"/>
  <c r="BP15" i="27"/>
  <c r="BP14" i="23"/>
  <c r="BP15" i="34"/>
  <c r="AN2" i="30"/>
  <c r="BP15" i="26"/>
  <c r="AN2" i="24"/>
  <c r="BP15" i="28"/>
  <c r="BP15" i="33"/>
  <c r="AN2" i="28"/>
  <c r="AN2" i="27"/>
  <c r="AN2" i="32"/>
  <c r="BP15" i="30"/>
  <c r="BP4" i="23"/>
  <c r="BP15" i="23"/>
  <c r="BP15" i="29"/>
  <c r="BP7" i="24"/>
  <c r="AE2" i="32"/>
  <c r="AE2" i="30"/>
  <c r="AN2" i="23"/>
  <c r="BP15" i="31"/>
  <c r="BP15" i="35"/>
  <c r="AN2" i="33"/>
  <c r="AN2" i="35"/>
  <c r="BP14" i="35"/>
  <c r="AH2" i="26"/>
  <c r="AK2" i="33"/>
  <c r="BP13" i="28"/>
  <c r="BP13" i="33"/>
  <c r="BP14" i="34"/>
  <c r="AK2" i="35"/>
  <c r="AK2" i="23"/>
  <c r="AK2" i="25"/>
  <c r="BP14" i="27"/>
  <c r="BP13" i="35"/>
  <c r="AK2" i="29"/>
  <c r="AK2" i="28"/>
  <c r="AH2" i="36"/>
  <c r="BP14" i="26"/>
  <c r="AK2" i="31"/>
  <c r="BP13" i="30"/>
  <c r="AK2" i="34"/>
  <c r="BP13" i="26"/>
  <c r="AH2" i="25"/>
  <c r="AK2" i="24"/>
  <c r="AK2" i="32"/>
  <c r="BP14" i="30"/>
  <c r="AK2" i="26"/>
  <c r="BP15" i="25"/>
  <c r="BP13" i="32"/>
  <c r="BP15" i="21"/>
  <c r="BN8" i="21" s="1"/>
  <c r="AH2" i="35"/>
  <c r="AH2" i="30"/>
  <c r="AK2" i="30"/>
  <c r="BP12" i="26"/>
  <c r="AH2" i="31"/>
  <c r="AN2" i="29"/>
  <c r="AH2" i="32"/>
  <c r="BP14" i="31"/>
  <c r="AN2" i="36"/>
  <c r="AE2" i="36"/>
  <c r="BP12" i="28"/>
  <c r="AH2" i="28"/>
  <c r="AH2" i="24"/>
  <c r="AE2" i="27"/>
  <c r="BP12" i="34"/>
  <c r="BP8" i="23"/>
  <c r="AH2" i="33"/>
  <c r="AE2" i="33"/>
  <c r="AK2" i="36"/>
  <c r="AH2" i="27"/>
  <c r="BP9" i="24"/>
  <c r="BP12" i="36"/>
  <c r="BN12" i="36" s="1"/>
  <c r="AH2" i="29"/>
  <c r="AN2" i="26"/>
  <c r="AK2" i="27"/>
  <c r="AE2" i="28"/>
  <c r="AE2" i="26"/>
  <c r="AE2" i="31"/>
  <c r="AE2" i="24"/>
  <c r="AH2" i="23"/>
  <c r="BP12" i="29"/>
  <c r="AN2" i="34"/>
  <c r="AE2" i="34"/>
  <c r="AE2" i="23"/>
  <c r="BP9" i="25"/>
  <c r="AN2" i="21"/>
  <c r="BP4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AJ2" i="16"/>
  <c r="AM2" i="16"/>
  <c r="AD2" i="16"/>
  <c r="AG2" i="16"/>
  <c r="BN5" i="32" l="1"/>
  <c r="BN12" i="27"/>
  <c r="BN12" i="33"/>
  <c r="BN13" i="27"/>
  <c r="BN5" i="23"/>
  <c r="BN15" i="27"/>
  <c r="BN11" i="27"/>
  <c r="BN5" i="27"/>
  <c r="BN6" i="26"/>
  <c r="BN14" i="27"/>
  <c r="BN8" i="27"/>
  <c r="BN7" i="27"/>
  <c r="BN10" i="33"/>
  <c r="BN8" i="33"/>
  <c r="BN10" i="27"/>
  <c r="BN6" i="27"/>
  <c r="BN4" i="27"/>
  <c r="BN9" i="27"/>
  <c r="BN14" i="32"/>
  <c r="BN8" i="32"/>
  <c r="BN13" i="32"/>
  <c r="BN15" i="32"/>
  <c r="BN11" i="29"/>
  <c r="BN15" i="33"/>
  <c r="BN9" i="33"/>
  <c r="BN15" i="24"/>
  <c r="BN5" i="31"/>
  <c r="BN14" i="30"/>
  <c r="BN5" i="33"/>
  <c r="BN12" i="32"/>
  <c r="BN7" i="32"/>
  <c r="BN4" i="32"/>
  <c r="BN10" i="32"/>
  <c r="BN9" i="32"/>
  <c r="BN11" i="32"/>
  <c r="BN6" i="32"/>
  <c r="BN5" i="35"/>
  <c r="BN9" i="35"/>
  <c r="BN4" i="35"/>
  <c r="BN10" i="35"/>
  <c r="BN13" i="35"/>
  <c r="BN8" i="35"/>
  <c r="BN13" i="30"/>
  <c r="BN14" i="33"/>
  <c r="BN4" i="33"/>
  <c r="BN11" i="33"/>
  <c r="BN7" i="33"/>
  <c r="BN6" i="33"/>
  <c r="BN13" i="33"/>
  <c r="BN5" i="30"/>
  <c r="BN11" i="25"/>
  <c r="BN14" i="35"/>
  <c r="BN15" i="35"/>
  <c r="BN12" i="35"/>
  <c r="BN11" i="35"/>
  <c r="BN10" i="30"/>
  <c r="BN7" i="35"/>
  <c r="BN6" i="35"/>
  <c r="BN7" i="30"/>
  <c r="BN9" i="30"/>
  <c r="BN11" i="30"/>
  <c r="BN4" i="30"/>
  <c r="BN15" i="30"/>
  <c r="BN6" i="30"/>
  <c r="BN8" i="30"/>
  <c r="BN12" i="30"/>
  <c r="BN7" i="21"/>
  <c r="BN10" i="21"/>
  <c r="BN5" i="21"/>
  <c r="BN11" i="21"/>
  <c r="BN4" i="21"/>
  <c r="BN12" i="21"/>
  <c r="BN14" i="21"/>
  <c r="BN13" i="21"/>
  <c r="BN15" i="21"/>
  <c r="BN6" i="21"/>
  <c r="BN9" i="21"/>
  <c r="BN7" i="26"/>
  <c r="BN9" i="26"/>
  <c r="BN8" i="26"/>
  <c r="BN14" i="26"/>
  <c r="BN10" i="26"/>
  <c r="BN4" i="26"/>
  <c r="BN13" i="26"/>
  <c r="BN12" i="26"/>
  <c r="BN15" i="26"/>
  <c r="BN11" i="26"/>
  <c r="BN5" i="26"/>
  <c r="BN10" i="24"/>
  <c r="BN12" i="24"/>
  <c r="BN4" i="24"/>
  <c r="BN6" i="24"/>
  <c r="BN11" i="31"/>
  <c r="BN15" i="31"/>
  <c r="BN13" i="31"/>
  <c r="BN8" i="34"/>
  <c r="BN7" i="31"/>
  <c r="BN10" i="31"/>
  <c r="BN4" i="31"/>
  <c r="BN8" i="31"/>
  <c r="BN14" i="34"/>
  <c r="BN13" i="28"/>
  <c r="BN14" i="31"/>
  <c r="BN9" i="31"/>
  <c r="BN6" i="31"/>
  <c r="BN11" i="36"/>
  <c r="BN12" i="31"/>
  <c r="BN13" i="24"/>
  <c r="BN8" i="24"/>
  <c r="BN14" i="24"/>
  <c r="BN7" i="24"/>
  <c r="BN5" i="24"/>
  <c r="BN11" i="23"/>
  <c r="BN15" i="34"/>
  <c r="BN11" i="28"/>
  <c r="BN5" i="28"/>
  <c r="BN6" i="28"/>
  <c r="BN7" i="34"/>
  <c r="BN11" i="34"/>
  <c r="BN11" i="24"/>
  <c r="BN12" i="34"/>
  <c r="BN9" i="23"/>
  <c r="BN7" i="23"/>
  <c r="BN6" i="23"/>
  <c r="BN8" i="23"/>
  <c r="BN13" i="23"/>
  <c r="BN9" i="24"/>
  <c r="BN13" i="34"/>
  <c r="BN6" i="29"/>
  <c r="BN14" i="23"/>
  <c r="BN10" i="23"/>
  <c r="BN12" i="23"/>
  <c r="BN4" i="23"/>
  <c r="BN15" i="23"/>
  <c r="BN4" i="36"/>
  <c r="BN12" i="28"/>
  <c r="BN9" i="28"/>
  <c r="BN10" i="34"/>
  <c r="BN4" i="34"/>
  <c r="BN6" i="34"/>
  <c r="BN4" i="28"/>
  <c r="BN8" i="28"/>
  <c r="BN6" i="36"/>
  <c r="BN14" i="36"/>
  <c r="BN15" i="28"/>
  <c r="BN7" i="28"/>
  <c r="BN10" i="28"/>
  <c r="BN9" i="34"/>
  <c r="BN5" i="34"/>
  <c r="BN14" i="28"/>
  <c r="BN8" i="36"/>
  <c r="BN9" i="36"/>
  <c r="BN5" i="36"/>
  <c r="BN15" i="36"/>
  <c r="BN13" i="36"/>
  <c r="BN7" i="36"/>
  <c r="BN10" i="36"/>
  <c r="BN5" i="25"/>
  <c r="BN13" i="29"/>
  <c r="BN4" i="25"/>
  <c r="BN12" i="25"/>
  <c r="BN9" i="29"/>
  <c r="BN15" i="29"/>
  <c r="BN15" i="25"/>
  <c r="BN8" i="29"/>
  <c r="BN14" i="25"/>
  <c r="BN9" i="25"/>
  <c r="BN5" i="29"/>
  <c r="BN10" i="25"/>
  <c r="BN7" i="25"/>
  <c r="BN6" i="25"/>
  <c r="BN14" i="29"/>
  <c r="BN4" i="29"/>
  <c r="BN12" i="29"/>
  <c r="BN8" i="25"/>
  <c r="BN7" i="29"/>
  <c r="BN13" i="25"/>
  <c r="BN10" i="29"/>
</calcChain>
</file>

<file path=xl/sharedStrings.xml><?xml version="1.0" encoding="utf-8"?>
<sst xmlns="http://schemas.openxmlformats.org/spreadsheetml/2006/main" count="4562" uniqueCount="749">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</sst>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2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82" t="s">
        <v>12</v>
      </c>
      <c r="AU2" s="383" t="s">
        <v>12</v>
      </c>
      <c r="AV2" s="384"/>
      <c r="AW2" s="3"/>
      <c r="BE2" s="379" t="str">
        <f ca="1">CONCATENATE("Week ",$C$2," Scores")</f>
        <v>Week 1 Scores</v>
      </c>
      <c r="BF2" s="380"/>
      <c r="BG2" s="381"/>
      <c r="BH2" s="327"/>
      <c r="BI2" s="379" t="s">
        <v>72</v>
      </c>
      <c r="BJ2" s="380"/>
      <c r="BK2" s="380"/>
      <c r="BL2" s="381"/>
      <c r="BM2" s="174"/>
      <c r="BN2" s="379" t="s">
        <v>81</v>
      </c>
      <c r="BO2" s="380"/>
      <c r="BP2" s="381"/>
      <c r="BQ2" s="379" t="s">
        <v>77</v>
      </c>
      <c r="BR2" s="380"/>
      <c r="BS2" s="380"/>
      <c r="BT2" s="380"/>
      <c r="BU2" s="380"/>
      <c r="BV2" s="380"/>
      <c r="BW2" s="38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7" t="s">
        <v>74</v>
      </c>
      <c r="BS3" s="385"/>
      <c r="BT3" s="377" t="s">
        <v>75</v>
      </c>
      <c r="BU3" s="385"/>
      <c r="BV3" s="377" t="s">
        <v>76</v>
      </c>
      <c r="BW3" s="378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10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w10_actual_mn_points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9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11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ca="1">IF(BV13="✓",$AH$27/COUNTIF(BV$4:BV$15,"✓"),"")</f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A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12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3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t="shared" ca="1" si="23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3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3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B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13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C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14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D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15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E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16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F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17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disablePrompts="1"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1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2" t="str">
        <f ca="1">$AR$12</f>
        <v>Week 6 Final</v>
      </c>
      <c r="C2" s="393" t="str">
        <f ca="1">$AR$12</f>
        <v>Week 6 Final</v>
      </c>
      <c r="D2" s="394"/>
      <c r="E2" s="122" t="s">
        <v>673</v>
      </c>
      <c r="F2" s="123">
        <f ca="1">INDIRECT("'"&amp;INDEX(worksheet_names,_xlfn.SHEET()-1)&amp;"'!G2")</f>
        <v>13</v>
      </c>
      <c r="G2" s="124"/>
      <c r="H2" s="122" t="s">
        <v>674</v>
      </c>
      <c r="I2" s="123">
        <f ca="1">INDIRECT("'"&amp;INDEX(worksheet_names,_xlfn.SHEET()-1)&amp;"'!J2")</f>
        <v>13</v>
      </c>
      <c r="J2" s="124"/>
      <c r="K2" s="122" t="s">
        <v>675</v>
      </c>
      <c r="L2" s="123">
        <f ca="1">INDIRECT("'"&amp;INDEX(worksheet_names,_xlfn.SHEET()-1)&amp;"'!M2")</f>
        <v>-18</v>
      </c>
      <c r="M2" s="124"/>
      <c r="N2" s="122" t="s">
        <v>676</v>
      </c>
      <c r="O2" s="123">
        <f ca="1">INDIRECT("'"&amp;INDEX(worksheet_names,_xlfn.SHEET()-1)&amp;"'!P2")</f>
        <v>-18</v>
      </c>
      <c r="P2" s="124"/>
      <c r="Q2" s="122" t="s">
        <v>677</v>
      </c>
      <c r="R2" s="123">
        <f ca="1">INDIRECT("'"&amp;INDEX(worksheet_names,_xlfn.SHEET()-1)&amp;"'!S2")</f>
        <v>-18</v>
      </c>
      <c r="S2" s="124"/>
      <c r="T2" s="122" t="s">
        <v>678</v>
      </c>
      <c r="U2" s="123">
        <f ca="1">INDIRECT("'"&amp;INDEX(worksheet_names,_xlfn.SHEET()-1)&amp;"'!V2")</f>
        <v>13</v>
      </c>
      <c r="V2" s="124"/>
      <c r="W2" s="122" t="s">
        <v>679</v>
      </c>
      <c r="X2" s="123">
        <f ca="1">INDIRECT("'"&amp;INDEX(worksheet_names,_xlfn.SHEET()-1)&amp;"'!Y2")</f>
        <v>44</v>
      </c>
      <c r="Y2" s="124"/>
      <c r="Z2" s="122" t="s">
        <v>680</v>
      </c>
      <c r="AA2" s="123">
        <f ca="1">INDIRECT("'"&amp;INDEX(worksheet_names,_xlfn.SHEET()-1)&amp;"'!AB2")</f>
        <v>-18</v>
      </c>
      <c r="AB2" s="124"/>
      <c r="AC2" s="122" t="s">
        <v>681</v>
      </c>
      <c r="AD2" s="123">
        <f ca="1">INDIRECT("'"&amp;INDEX(worksheet_names,_xlfn.SHEET()-1)&amp;"'!AE2")</f>
        <v>0</v>
      </c>
      <c r="AE2" s="124"/>
      <c r="AF2" s="122" t="s">
        <v>682</v>
      </c>
      <c r="AG2" s="123">
        <f ca="1">INDIRECT("'"&amp;INDEX(worksheet_names,_xlfn.SHEET()-1)&amp;"'!AH2")</f>
        <v>-6</v>
      </c>
      <c r="AH2" s="124"/>
      <c r="AI2" s="122" t="s">
        <v>683</v>
      </c>
      <c r="AJ2" s="123">
        <f ca="1">INDIRECT("'"&amp;INDEX(worksheet_names,_xlfn.SHEET()-1)&amp;"'!AK2")</f>
        <v>-18</v>
      </c>
      <c r="AK2" s="124"/>
      <c r="AL2" s="122" t="s">
        <v>684</v>
      </c>
      <c r="AM2" s="123">
        <f ca="1">INDIRECT("'"&amp;INDEX(worksheet_names,_xlfn.SHEET()-1)&amp;"'!AN2")</f>
        <v>13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6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7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>
        <f>IF('Week 3'!$E$4="","",C6)</f>
        <v>16</v>
      </c>
      <c r="E6" s="238">
        <f ca="1">IF('Week 3'!$AR$2=0,IF('Week 3'!F$4="","",'Week 3'!G$21),"")</f>
        <v>5</v>
      </c>
      <c r="F6" s="239">
        <f>IF('Week 3'!$AR$2=0,IF('Week 3'!F$4="",0,'Week 3'!H$25),"")</f>
        <v>8</v>
      </c>
      <c r="G6" s="240">
        <f ca="1">IF('Week 3'!$AR$2=0,IF('Week 3'!F$4="",0,'Week 3'!H$21),"")</f>
        <v>81</v>
      </c>
      <c r="H6" s="241">
        <f ca="1">IF('Week 3'!$AR$2=0,IF('Week 3'!I$4="","",'Week 3'!J$21),"")</f>
        <v>9</v>
      </c>
      <c r="I6" s="239">
        <f>IF('Week 3'!$AR$2=0,IF('Week 3'!I$4="",0,'Week 3'!K$25),"")</f>
        <v>7</v>
      </c>
      <c r="J6" s="240">
        <f ca="1">IF('Week 3'!$AR$2=0,IF('Week 3'!I$4="",0,'Week 3'!K$21),"")</f>
        <v>73</v>
      </c>
      <c r="K6" s="241">
        <f ca="1">IF('Week 3'!$AR$2=0,IF('Week 3'!L$4="","",'Week 3'!M$21),"")</f>
        <v>5</v>
      </c>
      <c r="L6" s="239">
        <f>IF('Week 3'!$AR$2=0,IF('Week 3'!L$4="",0,'Week 3'!N$25),"")</f>
        <v>8</v>
      </c>
      <c r="M6" s="240">
        <f ca="1">IF('Week 3'!$AR$2=0,IF('Week 3'!L$4="",0,'Week 3'!N$21),"")</f>
        <v>81</v>
      </c>
      <c r="N6" s="241">
        <f ca="1">IF('Week 3'!$AR$2=0,IF('Week 3'!O$4="","",'Week 3'!P$21),"")</f>
        <v>2</v>
      </c>
      <c r="O6" s="239">
        <f>IF('Week 3'!$AR$2=0,IF('Week 3'!O$4="",0,'Week 3'!Q$25),"")</f>
        <v>7</v>
      </c>
      <c r="P6" s="240">
        <f ca="1">IF('Week 3'!$AR$2=0,IF('Week 3'!O$4="",0,'Week 3'!Q$21),"")</f>
        <v>83</v>
      </c>
      <c r="Q6" s="241">
        <f ca="1">IF('Week 3'!$AR$2=0,IF('Week 3'!R$4="","",'Week 3'!S$21),"")</f>
        <v>11</v>
      </c>
      <c r="R6" s="239">
        <f>IF('Week 3'!$AR$2=0,IF('Week 3'!R$4="",0,'Week 3'!T$25),"")</f>
        <v>8</v>
      </c>
      <c r="S6" s="240">
        <f ca="1">IF('Week 3'!$AR$2=0,IF('Week 3'!R$4="",0,'Week 3'!T$21),"")</f>
        <v>68</v>
      </c>
      <c r="T6" s="241">
        <f ca="1">IF('Week 3'!$AR$2=0,IF('Week 3'!U$4="","",'Week 3'!V$21),"")</f>
        <v>3</v>
      </c>
      <c r="U6" s="239">
        <f>IF('Week 3'!$AR$2=0,IF('Week 3'!U$4="",0,'Week 3'!W$25),"")</f>
        <v>9</v>
      </c>
      <c r="V6" s="240">
        <f ca="1">IF('Week 3'!$AR$2=0,IF('Week 3'!U$4="",0,'Week 3'!W$21),"")</f>
        <v>82</v>
      </c>
      <c r="W6" s="241">
        <f ca="1">IF('Week 3'!$AR$2=0,IF('Week 3'!X$4="","",'Week 3'!Y$21),"")</f>
        <v>1</v>
      </c>
      <c r="X6" s="239">
        <f>IF('Week 3'!$AR$2=0,IF('Week 3'!X$4="",0,'Week 3'!Z$25),"")</f>
        <v>11</v>
      </c>
      <c r="Y6" s="240">
        <f ca="1">IF('Week 3'!$AR$2=0,IF('Week 3'!X$4="",0,'Week 3'!Z$21),"")</f>
        <v>92</v>
      </c>
      <c r="Z6" s="241">
        <f ca="1">IF('Week 3'!$AR$2=0,IF('Week 3'!AA$4="","",'Week 3'!AB$21),"")</f>
        <v>8</v>
      </c>
      <c r="AA6" s="239">
        <f>IF('Week 3'!$AR$2=0,IF('Week 3'!AA$4="",0,'Week 3'!AC$25),"")</f>
        <v>7</v>
      </c>
      <c r="AB6" s="240">
        <f ca="1">IF('Week 3'!$AR$2=0,IF('Week 3'!AA$4="",0,'Week 3'!AC$21),"")</f>
        <v>79</v>
      </c>
      <c r="AC6" s="241">
        <f ca="1">IF('Week 3'!$AR$2=0,IF('Week 3'!AD$4="","",'Week 3'!AE$21),"")</f>
        <v>3</v>
      </c>
      <c r="AD6" s="239">
        <f>IF('Week 3'!$AR$2=0,IF('Week 3'!AD$4="",0,'Week 3'!AF$25),"")</f>
        <v>9</v>
      </c>
      <c r="AE6" s="240">
        <f ca="1">IF('Week 3'!$AR$2=0,IF('Week 3'!AD$4="",0,'Week 3'!AF$21),"")</f>
        <v>82</v>
      </c>
      <c r="AF6" s="241">
        <f ca="1">IF('Week 3'!$AR$2=0,IF('Week 3'!AG$4="","",'Week 3'!AH$21),"")</f>
        <v>7</v>
      </c>
      <c r="AG6" s="239">
        <f>IF('Week 3'!$AR$2=0,IF('Week 3'!AG$4="",0,'Week 3'!AI$25),"")</f>
        <v>10</v>
      </c>
      <c r="AH6" s="240">
        <f ca="1">IF('Week 3'!$AR$2=0,IF('Week 3'!AG$4="",0,'Week 3'!AI$21),"")</f>
        <v>80</v>
      </c>
      <c r="AI6" s="241">
        <f ca="1">IF('Week 3'!$AR$2=0,IF('Week 3'!AJ$4="","",'Week 3'!AK$21),"")</f>
        <v>9</v>
      </c>
      <c r="AJ6" s="239">
        <f>IF('Week 3'!$AR$2=0,IF('Week 3'!AJ$4="",0,'Week 3'!AL$25),"")</f>
        <v>8</v>
      </c>
      <c r="AK6" s="240">
        <f ca="1">IF('Week 3'!$AR$2=0,IF('Week 3'!AJ$4="",0,'Week 3'!AL$21),"")</f>
        <v>73</v>
      </c>
      <c r="AL6" s="241">
        <f ca="1">IF('Week 3'!$AR$2=0,IF('Week 3'!AM$4="","",'Week 3'!AN$21),"")</f>
        <v>12</v>
      </c>
      <c r="AM6" s="239">
        <f>IF('Week 3'!$AR$2=0,IF('Week 3'!AM$4="",0,'Week 3'!AO$25),"")</f>
        <v>7</v>
      </c>
      <c r="AN6" s="242">
        <f ca="1">IF('Week 3'!$AR$2=0,IF('Week 3'!AM$4="",0,'Week 3'!AO$21),"")</f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ca="1" si="0"/>
        <v/>
      </c>
      <c r="BL6" s="4"/>
      <c r="BM6" s="4">
        <f t="shared" ca="1" si="13"/>
        <v>81</v>
      </c>
      <c r="BN6" s="4" t="str">
        <f t="shared" ca="1" si="1"/>
        <v/>
      </c>
      <c r="BO6" s="4"/>
      <c r="BP6" s="4">
        <f t="shared" ca="1" si="14"/>
        <v>73</v>
      </c>
      <c r="BQ6" s="4" t="str">
        <f t="shared" ca="1" si="2"/>
        <v/>
      </c>
      <c r="BR6" s="4"/>
      <c r="BS6" s="4">
        <f t="shared" ca="1" si="15"/>
        <v>81</v>
      </c>
      <c r="BT6" s="4" t="str">
        <f t="shared" ca="1" si="3"/>
        <v/>
      </c>
      <c r="BU6" s="4"/>
      <c r="BV6" s="4">
        <f t="shared" ca="1" si="16"/>
        <v>83</v>
      </c>
      <c r="BW6" s="4" t="str">
        <f t="shared" ca="1" si="4"/>
        <v/>
      </c>
      <c r="BX6" s="4"/>
      <c r="BY6" s="4">
        <f t="shared" ca="1" si="17"/>
        <v>68</v>
      </c>
      <c r="BZ6" s="4" t="str">
        <f t="shared" ca="1" si="5"/>
        <v/>
      </c>
      <c r="CA6" s="4"/>
      <c r="CB6" s="4">
        <f t="shared" ca="1" si="18"/>
        <v>82</v>
      </c>
      <c r="CC6" s="4" t="str">
        <f t="shared" ca="1" si="6"/>
        <v/>
      </c>
      <c r="CD6" s="4"/>
      <c r="CE6" s="4">
        <f t="shared" ca="1" si="19"/>
        <v>92</v>
      </c>
      <c r="CF6" s="4" t="str">
        <f t="shared" ca="1" si="7"/>
        <v/>
      </c>
      <c r="CG6" s="4"/>
      <c r="CH6" s="4">
        <f t="shared" ca="1" si="20"/>
        <v>79</v>
      </c>
      <c r="CI6" s="4" t="str">
        <f t="shared" ca="1" si="8"/>
        <v/>
      </c>
      <c r="CJ6" s="4"/>
      <c r="CK6" s="4">
        <f t="shared" ca="1" si="21"/>
        <v>82</v>
      </c>
      <c r="CL6" s="4" t="str">
        <f t="shared" ca="1" si="9"/>
        <v/>
      </c>
      <c r="CM6" s="4"/>
      <c r="CN6" s="4">
        <f t="shared" ca="1" si="22"/>
        <v>80</v>
      </c>
      <c r="CO6" s="4" t="str">
        <f t="shared" ca="1" si="10"/>
        <v/>
      </c>
      <c r="CP6" s="4"/>
      <c r="CQ6" s="4">
        <f t="shared" ca="1" si="23"/>
        <v>73</v>
      </c>
      <c r="CR6" s="4">
        <f t="shared" ca="1" si="11"/>
        <v>1</v>
      </c>
      <c r="CS6" s="4"/>
      <c r="CT6" s="4">
        <f t="shared" ca="1" si="24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>16 - COUNTBLANK('Week 4'!$B$4:$B$19)</f>
        <v>15</v>
      </c>
      <c r="D7" s="237">
        <f>IF('Week 4'!$E$4="","",C7)</f>
        <v>15</v>
      </c>
      <c r="E7" s="238">
        <f ca="1">IF('Week 4'!$AR$2=0,IF('Week 4'!F$4="","",'Week 4'!G$21),"")</f>
        <v>2</v>
      </c>
      <c r="F7" s="239">
        <f>IF('Week 4'!$AR$2=0,IF('Week 4'!F$4="",0,'Week 4'!H$25),"")</f>
        <v>11</v>
      </c>
      <c r="G7" s="240">
        <f ca="1">IF('Week 4'!$AR$2=0,IF('Week 4'!F$4="",0,'Week 4'!H$21),"")</f>
        <v>105</v>
      </c>
      <c r="H7" s="241">
        <f ca="1">IF('Week 4'!$AR$2=0,IF('Week 4'!I$4="","",'Week 4'!J$21),"")</f>
        <v>6</v>
      </c>
      <c r="I7" s="239">
        <f>IF('Week 4'!$AR$2=0,IF('Week 4'!I$4="",0,'Week 4'!K$25),"")</f>
        <v>10</v>
      </c>
      <c r="J7" s="240">
        <f ca="1">IF('Week 4'!$AR$2=0,IF('Week 4'!I$4="",0,'Week 4'!K$21),"")</f>
        <v>98</v>
      </c>
      <c r="K7" s="241">
        <f ca="1">IF('Week 4'!$AR$2=0,IF('Week 4'!L$4="","",'Week 4'!M$21),"")</f>
        <v>3</v>
      </c>
      <c r="L7" s="239">
        <f>IF('Week 4'!$AR$2=0,IF('Week 4'!L$4="",0,'Week 4'!N$25),"")</f>
        <v>10</v>
      </c>
      <c r="M7" s="240">
        <f ca="1">IF('Week 4'!$AR$2=0,IF('Week 4'!L$4="",0,'Week 4'!N$21),"")</f>
        <v>103</v>
      </c>
      <c r="N7" s="241">
        <f ca="1">IF('Week 4'!$AR$2=0,IF('Week 4'!O$4="","",'Week 4'!P$21),"")</f>
        <v>5</v>
      </c>
      <c r="O7" s="239">
        <f>IF('Week 4'!$AR$2=0,IF('Week 4'!O$4="",0,'Week 4'!Q$25),"")</f>
        <v>10</v>
      </c>
      <c r="P7" s="240">
        <f ca="1">IF('Week 4'!$AR$2=0,IF('Week 4'!O$4="",0,'Week 4'!Q$21),"")</f>
        <v>100</v>
      </c>
      <c r="Q7" s="241">
        <f ca="1">IF('Week 4'!$AR$2=0,IF('Week 4'!R$4="","",'Week 4'!S$21),"")</f>
        <v>11</v>
      </c>
      <c r="R7" s="239">
        <f>IF('Week 4'!$AR$2=0,IF('Week 4'!R$4="",0,'Week 4'!T$25),"")</f>
        <v>9</v>
      </c>
      <c r="S7" s="240">
        <f ca="1">IF('Week 4'!$AR$2=0,IF('Week 4'!R$4="",0,'Week 4'!T$21),"")</f>
        <v>87</v>
      </c>
      <c r="T7" s="241" t="str">
        <f>IF('Week 4'!$AR$2=0,IF('Week 4'!U$4="","",'Week 4'!V$21),"")</f>
        <v/>
      </c>
      <c r="U7" s="239">
        <f>IF('Week 4'!$AR$2=0,IF('Week 4'!U$4="",0,'Week 4'!W$25),"")</f>
        <v>0</v>
      </c>
      <c r="V7" s="240">
        <f>IF('Week 4'!$AR$2=0,IF('Week 4'!U$4="",0,'Week 4'!W$21),"")</f>
        <v>0</v>
      </c>
      <c r="W7" s="241">
        <f ca="1">IF('Week 4'!$AR$2=0,IF('Week 4'!X$4="","",'Week 4'!Y$21),"")</f>
        <v>9</v>
      </c>
      <c r="X7" s="239">
        <f>IF('Week 4'!$AR$2=0,IF('Week 4'!X$4="",0,'Week 4'!Z$25),"")</f>
        <v>9</v>
      </c>
      <c r="Y7" s="240">
        <f ca="1">IF('Week 4'!$AR$2=0,IF('Week 4'!X$4="",0,'Week 4'!Z$21),"")</f>
        <v>94</v>
      </c>
      <c r="Z7" s="241">
        <f ca="1">IF('Week 4'!$AR$2=0,IF('Week 4'!AA$4="","",'Week 4'!AB$21),"")</f>
        <v>8</v>
      </c>
      <c r="AA7" s="239">
        <f>IF('Week 4'!$AR$2=0,IF('Week 4'!AA$4="",0,'Week 4'!AC$25),"")</f>
        <v>9</v>
      </c>
      <c r="AB7" s="240">
        <f ca="1">IF('Week 4'!$AR$2=0,IF('Week 4'!AA$4="",0,'Week 4'!AC$21),"")</f>
        <v>96</v>
      </c>
      <c r="AC7" s="241">
        <f ca="1">IF('Week 4'!$AR$2=0,IF('Week 4'!AD$4="","",'Week 4'!AE$21),"")</f>
        <v>3</v>
      </c>
      <c r="AD7" s="239">
        <f>IF('Week 4'!$AR$2=0,IF('Week 4'!AD$4="",0,'Week 4'!AF$25),"")</f>
        <v>10</v>
      </c>
      <c r="AE7" s="240">
        <f ca="1">IF('Week 4'!$AR$2=0,IF('Week 4'!AD$4="",0,'Week 4'!AF$21),"")</f>
        <v>103</v>
      </c>
      <c r="AF7" s="241">
        <f ca="1">IF('Week 4'!$AR$2=0,IF('Week 4'!AG$4="","",'Week 4'!AH$21),"")</f>
        <v>7</v>
      </c>
      <c r="AG7" s="239">
        <f>IF('Week 4'!$AR$2=0,IF('Week 4'!AG$4="",0,'Week 4'!AI$25),"")</f>
        <v>10</v>
      </c>
      <c r="AH7" s="240">
        <f ca="1">IF('Week 4'!$AR$2=0,IF('Week 4'!AG$4="",0,'Week 4'!AI$21),"")</f>
        <v>97</v>
      </c>
      <c r="AI7" s="241">
        <f ca="1">IF('Week 4'!$AR$2=0,IF('Week 4'!AJ$4="","",'Week 4'!AK$21),"")</f>
        <v>10</v>
      </c>
      <c r="AJ7" s="239">
        <f>IF('Week 4'!$AR$2=0,IF('Week 4'!AJ$4="",0,'Week 4'!AL$25),"")</f>
        <v>10</v>
      </c>
      <c r="AK7" s="240">
        <f ca="1">IF('Week 4'!$AR$2=0,IF('Week 4'!AJ$4="",0,'Week 4'!AL$21),"")</f>
        <v>92</v>
      </c>
      <c r="AL7" s="241">
        <f ca="1">IF('Week 4'!$AR$2=0,IF('Week 4'!AM$4="","",'Week 4'!AN$21),"")</f>
        <v>1</v>
      </c>
      <c r="AM7" s="239">
        <f>IF('Week 4'!$AR$2=0,IF('Week 4'!AM$4="",0,'Week 4'!AO$25),"")</f>
        <v>11</v>
      </c>
      <c r="AN7" s="242">
        <f ca="1">IF('Week 4'!$AR$2=0,IF('Week 4'!AM$4="",0,'Week 4'!AO$21),"")</f>
        <v>110</v>
      </c>
      <c r="AO7" s="46"/>
      <c r="AP7" s="47"/>
      <c r="AQ7" s="46"/>
      <c r="AR7" s="47"/>
      <c r="AS7" s="4">
        <f t="shared" si="12"/>
        <v>15</v>
      </c>
      <c r="BJ7" s="4"/>
      <c r="BK7" s="4" t="str">
        <f t="shared" ca="1" si="0"/>
        <v/>
      </c>
      <c r="BL7" s="4"/>
      <c r="BM7" s="4">
        <f t="shared" ca="1" si="13"/>
        <v>105</v>
      </c>
      <c r="BN7" s="4" t="str">
        <f t="shared" ca="1" si="1"/>
        <v/>
      </c>
      <c r="BO7" s="4"/>
      <c r="BP7" s="4">
        <f t="shared" ca="1" si="14"/>
        <v>98</v>
      </c>
      <c r="BQ7" s="4" t="str">
        <f t="shared" ca="1" si="2"/>
        <v/>
      </c>
      <c r="BR7" s="4"/>
      <c r="BS7" s="4">
        <f t="shared" ca="1" si="15"/>
        <v>103</v>
      </c>
      <c r="BT7" s="4" t="str">
        <f t="shared" ca="1" si="3"/>
        <v/>
      </c>
      <c r="BU7" s="4"/>
      <c r="BV7" s="4">
        <f t="shared" ca="1" si="16"/>
        <v>100</v>
      </c>
      <c r="BW7" s="4">
        <f t="shared" ca="1" si="4"/>
        <v>1</v>
      </c>
      <c r="BX7" s="4"/>
      <c r="BY7" s="4">
        <f t="shared" ca="1" si="17"/>
        <v>87</v>
      </c>
      <c r="BZ7" s="4" t="str">
        <f t="shared" ca="1" si="5"/>
        <v/>
      </c>
      <c r="CA7" s="4"/>
      <c r="CB7" s="4" t="str">
        <f t="shared" si="18"/>
        <v/>
      </c>
      <c r="CC7" s="4" t="str">
        <f t="shared" ca="1" si="6"/>
        <v/>
      </c>
      <c r="CD7" s="4"/>
      <c r="CE7" s="4">
        <f t="shared" ca="1" si="19"/>
        <v>94</v>
      </c>
      <c r="CF7" s="4" t="str">
        <f t="shared" ca="1" si="7"/>
        <v/>
      </c>
      <c r="CG7" s="4"/>
      <c r="CH7" s="4">
        <f t="shared" ca="1" si="20"/>
        <v>96</v>
      </c>
      <c r="CI7" s="4" t="str">
        <f t="shared" ca="1" si="8"/>
        <v/>
      </c>
      <c r="CJ7" s="4"/>
      <c r="CK7" s="4">
        <f t="shared" ca="1" si="21"/>
        <v>103</v>
      </c>
      <c r="CL7" s="4" t="str">
        <f t="shared" ca="1" si="9"/>
        <v/>
      </c>
      <c r="CM7" s="4"/>
      <c r="CN7" s="4">
        <f t="shared" ca="1" si="22"/>
        <v>97</v>
      </c>
      <c r="CO7" s="4" t="str">
        <f t="shared" ca="1" si="10"/>
        <v/>
      </c>
      <c r="CP7" s="4"/>
      <c r="CQ7" s="4">
        <f t="shared" ca="1" si="23"/>
        <v>92</v>
      </c>
      <c r="CR7" s="4" t="str">
        <f t="shared" ca="1" si="11"/>
        <v/>
      </c>
      <c r="CS7" s="4"/>
      <c r="CT7" s="4">
        <f t="shared" ca="1" si="24"/>
        <v>110</v>
      </c>
      <c r="CU7" s="4"/>
      <c r="CV7" s="324"/>
    </row>
    <row r="8" spans="2:101" ht="18" customHeight="1" x14ac:dyDescent="0.2">
      <c r="B8" s="236">
        <v>5</v>
      </c>
      <c r="C8" s="201">
        <f>16 - COUNTBLANK('Week 5'!$B$4:$B$19)</f>
        <v>14</v>
      </c>
      <c r="D8" s="237">
        <f>IF('Week 5'!$E$4="","",C8)</f>
        <v>14</v>
      </c>
      <c r="E8" s="238">
        <f ca="1">IF('Week 5'!$AR$2=0,IF('Week 5'!F$4="","",'Week 5'!G$21),"")</f>
        <v>7</v>
      </c>
      <c r="F8" s="239">
        <f>IF('Week 5'!$AR$2=0,IF('Week 5'!F$4="",0,'Week 5'!H$25),"")</f>
        <v>9</v>
      </c>
      <c r="G8" s="240">
        <f ca="1">IF('Week 5'!$AR$2=0,IF('Week 5'!F$4="",0,'Week 5'!H$21),"")</f>
        <v>87</v>
      </c>
      <c r="H8" s="241">
        <f ca="1">IF('Week 5'!$AR$2=0,IF('Week 5'!I$4="","",'Week 5'!J$21),"")</f>
        <v>4</v>
      </c>
      <c r="I8" s="239">
        <f>IF('Week 5'!$AR$2=0,IF('Week 5'!I$4="",0,'Week 5'!K$25),"")</f>
        <v>9</v>
      </c>
      <c r="J8" s="240">
        <f ca="1">IF('Week 5'!$AR$2=0,IF('Week 5'!I$4="",0,'Week 5'!K$21),"")</f>
        <v>97</v>
      </c>
      <c r="K8" s="241">
        <f ca="1">IF('Week 5'!$AR$2=0,IF('Week 5'!L$4="","",'Week 5'!M$21),"")</f>
        <v>5</v>
      </c>
      <c r="L8" s="239">
        <f>IF('Week 5'!$AR$2=0,IF('Week 5'!L$4="",0,'Week 5'!N$25),"")</f>
        <v>9</v>
      </c>
      <c r="M8" s="240">
        <f ca="1">IF('Week 5'!$AR$2=0,IF('Week 5'!L$4="",0,'Week 5'!N$21),"")</f>
        <v>96</v>
      </c>
      <c r="N8" s="241">
        <f ca="1">IF('Week 5'!$AR$2=0,IF('Week 5'!O$4="","",'Week 5'!P$21),"")</f>
        <v>7</v>
      </c>
      <c r="O8" s="239">
        <f>IF('Week 5'!$AR$2=0,IF('Week 5'!O$4="",0,'Week 5'!Q$25),"")</f>
        <v>9</v>
      </c>
      <c r="P8" s="240">
        <f ca="1">IF('Week 5'!$AR$2=0,IF('Week 5'!O$4="",0,'Week 5'!Q$21),"")</f>
        <v>87</v>
      </c>
      <c r="Q8" s="241">
        <f ca="1">IF('Week 5'!$AR$2=0,IF('Week 5'!R$4="","",'Week 5'!S$21),"")</f>
        <v>9</v>
      </c>
      <c r="R8" s="239">
        <f>IF('Week 5'!$AR$2=0,IF('Week 5'!R$4="",0,'Week 5'!T$25),"")</f>
        <v>8</v>
      </c>
      <c r="S8" s="240">
        <f ca="1">IF('Week 5'!$AR$2=0,IF('Week 5'!R$4="",0,'Week 5'!T$21),"")</f>
        <v>86</v>
      </c>
      <c r="T8" s="241">
        <f ca="1">IF('Week 5'!$AR$2=0,IF('Week 5'!U$4="","",'Week 5'!V$21),"")</f>
        <v>10</v>
      </c>
      <c r="U8" s="239">
        <f>IF('Week 5'!$AR$2=0,IF('Week 5'!U$4="",0,'Week 5'!W$25),"")</f>
        <v>7</v>
      </c>
      <c r="V8" s="240">
        <f ca="1">IF('Week 5'!$AR$2=0,IF('Week 5'!U$4="",0,'Week 5'!W$21),"")</f>
        <v>82</v>
      </c>
      <c r="W8" s="241">
        <f ca="1">IF('Week 5'!$AR$2=0,IF('Week 5'!X$4="","",'Week 5'!Y$21),"")</f>
        <v>1</v>
      </c>
      <c r="X8" s="239">
        <f>IF('Week 5'!$AR$2=0,IF('Week 5'!X$4="",0,'Week 5'!Z$25),"")</f>
        <v>11</v>
      </c>
      <c r="Y8" s="240">
        <f ca="1">IF('Week 5'!$AR$2=0,IF('Week 5'!X$4="",0,'Week 5'!Z$21),"")</f>
        <v>107</v>
      </c>
      <c r="Z8" s="241">
        <f ca="1">IF('Week 5'!$AR$2=0,IF('Week 5'!AA$4="","",'Week 5'!AB$21),"")</f>
        <v>2</v>
      </c>
      <c r="AA8" s="239">
        <f>IF('Week 5'!$AR$2=0,IF('Week 5'!AA$4="",0,'Week 5'!AC$25),"")</f>
        <v>10</v>
      </c>
      <c r="AB8" s="240">
        <f ca="1">IF('Week 5'!$AR$2=0,IF('Week 5'!AA$4="",0,'Week 5'!AC$21),"")</f>
        <v>102</v>
      </c>
      <c r="AC8" s="241">
        <f ca="1">IF('Week 5'!$AR$2=0,IF('Week 5'!AD$4="","",'Week 5'!AE$21),"")</f>
        <v>6</v>
      </c>
      <c r="AD8" s="239">
        <f>IF('Week 5'!$AR$2=0,IF('Week 5'!AD$4="",0,'Week 5'!AF$25),"")</f>
        <v>9</v>
      </c>
      <c r="AE8" s="240">
        <f ca="1">IF('Week 5'!$AR$2=0,IF('Week 5'!AD$4="",0,'Week 5'!AF$21),"")</f>
        <v>95</v>
      </c>
      <c r="AF8" s="241">
        <f ca="1">IF('Week 5'!$AR$2=0,IF('Week 5'!AG$4="","",'Week 5'!AH$21),"")</f>
        <v>3</v>
      </c>
      <c r="AG8" s="239">
        <f>IF('Week 5'!$AR$2=0,IF('Week 5'!AG$4="",0,'Week 5'!AI$25),"")</f>
        <v>10</v>
      </c>
      <c r="AH8" s="240">
        <f ca="1">IF('Week 5'!$AR$2=0,IF('Week 5'!AG$4="",0,'Week 5'!AI$21),"")</f>
        <v>100</v>
      </c>
      <c r="AI8" s="241">
        <f ca="1">IF('Week 5'!$AR$2=0,IF('Week 5'!AJ$4="","",'Week 5'!AK$21),"")</f>
        <v>12</v>
      </c>
      <c r="AJ8" s="239">
        <f>IF('Week 5'!$AR$2=0,IF('Week 5'!AJ$4="",0,'Week 5'!AL$25),"")</f>
        <v>8</v>
      </c>
      <c r="AK8" s="240">
        <f ca="1">IF('Week 5'!$AR$2=0,IF('Week 5'!AJ$4="",0,'Week 5'!AL$21),"")</f>
        <v>69</v>
      </c>
      <c r="AL8" s="241">
        <f ca="1">IF('Week 5'!$AR$2=0,IF('Week 5'!AM$4="","",'Week 5'!AN$21),"")</f>
        <v>11</v>
      </c>
      <c r="AM8" s="239">
        <f>IF('Week 5'!$AR$2=0,IF('Week 5'!AM$4="",0,'Week 5'!AO$25),"")</f>
        <v>8</v>
      </c>
      <c r="AN8" s="242">
        <f ca="1">IF('Week 5'!$AR$2=0,IF('Week 5'!AM$4="",0,'Week 5'!AO$21),"")</f>
        <v>79</v>
      </c>
      <c r="AO8" s="224">
        <v>2020</v>
      </c>
      <c r="AP8" s="225" t="s">
        <v>620</v>
      </c>
      <c r="AQ8" s="46"/>
      <c r="AS8" s="4">
        <f t="shared" si="12"/>
        <v>14</v>
      </c>
      <c r="BJ8" s="4"/>
      <c r="BK8" s="4" t="str">
        <f t="shared" ca="1" si="0"/>
        <v/>
      </c>
      <c r="BL8" s="4"/>
      <c r="BM8" s="4">
        <f t="shared" ca="1" si="13"/>
        <v>87</v>
      </c>
      <c r="BN8" s="4" t="str">
        <f t="shared" ca="1" si="1"/>
        <v/>
      </c>
      <c r="BO8" s="4"/>
      <c r="BP8" s="4">
        <f t="shared" ca="1" si="14"/>
        <v>97</v>
      </c>
      <c r="BQ8" s="4" t="str">
        <f t="shared" ca="1" si="2"/>
        <v/>
      </c>
      <c r="BR8" s="4"/>
      <c r="BS8" s="4">
        <f t="shared" ca="1" si="15"/>
        <v>96</v>
      </c>
      <c r="BT8" s="4" t="str">
        <f t="shared" ca="1" si="3"/>
        <v/>
      </c>
      <c r="BU8" s="4"/>
      <c r="BV8" s="4">
        <f t="shared" ca="1" si="16"/>
        <v>87</v>
      </c>
      <c r="BW8" s="4" t="str">
        <f t="shared" ca="1" si="4"/>
        <v/>
      </c>
      <c r="BX8" s="4"/>
      <c r="BY8" s="4">
        <f t="shared" ca="1" si="17"/>
        <v>86</v>
      </c>
      <c r="BZ8" s="4" t="str">
        <f t="shared" ca="1" si="5"/>
        <v/>
      </c>
      <c r="CA8" s="4"/>
      <c r="CB8" s="4">
        <f t="shared" ca="1" si="18"/>
        <v>82</v>
      </c>
      <c r="CC8" s="4" t="str">
        <f t="shared" ca="1" si="6"/>
        <v/>
      </c>
      <c r="CD8" s="4"/>
      <c r="CE8" s="4">
        <f t="shared" ca="1" si="19"/>
        <v>107</v>
      </c>
      <c r="CF8" s="4" t="str">
        <f t="shared" ca="1" si="7"/>
        <v/>
      </c>
      <c r="CG8" s="4"/>
      <c r="CH8" s="4">
        <f t="shared" ca="1" si="20"/>
        <v>102</v>
      </c>
      <c r="CI8" s="4" t="str">
        <f t="shared" ca="1" si="8"/>
        <v/>
      </c>
      <c r="CJ8" s="4"/>
      <c r="CK8" s="4">
        <f t="shared" ca="1" si="21"/>
        <v>95</v>
      </c>
      <c r="CL8" s="4" t="str">
        <f t="shared" ca="1" si="9"/>
        <v/>
      </c>
      <c r="CM8" s="4"/>
      <c r="CN8" s="4">
        <f t="shared" ca="1" si="22"/>
        <v>100</v>
      </c>
      <c r="CO8" s="4">
        <f t="shared" ca="1" si="10"/>
        <v>1</v>
      </c>
      <c r="CP8" s="4"/>
      <c r="CQ8" s="4">
        <f t="shared" ca="1" si="23"/>
        <v>69</v>
      </c>
      <c r="CR8" s="4" t="str">
        <f t="shared" ca="1" si="11"/>
        <v/>
      </c>
      <c r="CS8" s="4"/>
      <c r="CT8" s="4">
        <f t="shared" ca="1" si="24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>
        <f>IF('Week 6'!$E$4="","",C9)</f>
        <v>14</v>
      </c>
      <c r="E9" s="238">
        <f ca="1">IF('Week 6'!$AR$2=0,IF('Week 6'!F$4="","",'Week 6'!G$21),"")</f>
        <v>9</v>
      </c>
      <c r="F9" s="239">
        <f>IF('Week 6'!$AR$2=0,IF('Week 6'!F$4="",0,'Week 6'!H$25),"")</f>
        <v>8</v>
      </c>
      <c r="G9" s="240">
        <f ca="1">IF('Week 6'!$AR$2=0,IF('Week 6'!F$4="",0,'Week 6'!H$21),"")</f>
        <v>82</v>
      </c>
      <c r="H9" s="241" t="str">
        <f>IF('Week 6'!$AR$2=0,IF('Week 6'!I$4="","",'Week 6'!J$21),"")</f>
        <v/>
      </c>
      <c r="I9" s="239">
        <f>IF('Week 6'!$AR$2=0,IF('Week 6'!I$4="",0,'Week 6'!K$25),"")</f>
        <v>0</v>
      </c>
      <c r="J9" s="240">
        <f>IF('Week 6'!$AR$2=0,IF('Week 6'!I$4="",0,'Week 6'!K$21),"")</f>
        <v>0</v>
      </c>
      <c r="K9" s="241">
        <f ca="1">IF('Week 6'!$AR$2=0,IF('Week 6'!L$4="","",'Week 6'!M$21),"")</f>
        <v>8</v>
      </c>
      <c r="L9" s="239">
        <f>IF('Week 6'!$AR$2=0,IF('Week 6'!L$4="",0,'Week 6'!N$25),"")</f>
        <v>8</v>
      </c>
      <c r="M9" s="240">
        <f ca="1">IF('Week 6'!$AR$2=0,IF('Week 6'!L$4="",0,'Week 6'!N$21),"")</f>
        <v>84</v>
      </c>
      <c r="N9" s="241">
        <f ca="1">IF('Week 6'!$AR$2=0,IF('Week 6'!O$4="","",'Week 6'!P$21),"")</f>
        <v>5</v>
      </c>
      <c r="O9" s="239">
        <f>IF('Week 6'!$AR$2=0,IF('Week 6'!O$4="",0,'Week 6'!Q$25),"")</f>
        <v>8</v>
      </c>
      <c r="P9" s="240">
        <f ca="1">IF('Week 6'!$AR$2=0,IF('Week 6'!O$4="",0,'Week 6'!Q$21),"")</f>
        <v>88</v>
      </c>
      <c r="Q9" s="241">
        <f ca="1">IF('Week 6'!$AR$2=0,IF('Week 6'!R$4="","",'Week 6'!S$21),"")</f>
        <v>11</v>
      </c>
      <c r="R9" s="239">
        <f>IF('Week 6'!$AR$2=0,IF('Week 6'!R$4="",0,'Week 6'!T$25),"")</f>
        <v>8</v>
      </c>
      <c r="S9" s="240">
        <f ca="1">IF('Week 6'!$AR$2=0,IF('Week 6'!R$4="",0,'Week 6'!T$21),"")</f>
        <v>74</v>
      </c>
      <c r="T9" s="241">
        <f ca="1">IF('Week 6'!$AR$2=0,IF('Week 6'!U$4="","",'Week 6'!V$21),"")</f>
        <v>1</v>
      </c>
      <c r="U9" s="239">
        <f>IF('Week 6'!$AR$2=0,IF('Week 6'!U$4="",0,'Week 6'!W$25),"")</f>
        <v>11</v>
      </c>
      <c r="V9" s="240">
        <f ca="1">IF('Week 6'!$AR$2=0,IF('Week 6'!U$4="",0,'Week 6'!W$21),"")</f>
        <v>102</v>
      </c>
      <c r="W9" s="241">
        <f ca="1">IF('Week 6'!$AR$2=0,IF('Week 6'!X$4="","",'Week 6'!Y$21),"")</f>
        <v>3</v>
      </c>
      <c r="X9" s="239">
        <f>IF('Week 6'!$AR$2=0,IF('Week 6'!X$4="",0,'Week 6'!Z$25),"")</f>
        <v>10</v>
      </c>
      <c r="Y9" s="240">
        <f ca="1">IF('Week 6'!$AR$2=0,IF('Week 6'!X$4="",0,'Week 6'!Z$21),"")</f>
        <v>90</v>
      </c>
      <c r="Z9" s="241">
        <f ca="1">IF('Week 6'!$AR$2=0,IF('Week 6'!AA$4="","",'Week 6'!AB$21),"")</f>
        <v>6</v>
      </c>
      <c r="AA9" s="239">
        <f>IF('Week 6'!$AR$2=0,IF('Week 6'!AA$4="",0,'Week 6'!AC$25),"")</f>
        <v>9</v>
      </c>
      <c r="AB9" s="240">
        <f ca="1">IF('Week 6'!$AR$2=0,IF('Week 6'!AA$4="",0,'Week 6'!AC$21),"")</f>
        <v>86</v>
      </c>
      <c r="AC9" s="241">
        <f ca="1">IF('Week 6'!$AR$2=0,IF('Week 6'!AD$4="","",'Week 6'!AE$21),"")</f>
        <v>2</v>
      </c>
      <c r="AD9" s="239">
        <f>IF('Week 6'!$AR$2=0,IF('Week 6'!AD$4="",0,'Week 6'!AF$25),"")</f>
        <v>9</v>
      </c>
      <c r="AE9" s="240">
        <f ca="1">IF('Week 6'!$AR$2=0,IF('Week 6'!AD$4="",0,'Week 6'!AF$21),"")</f>
        <v>95</v>
      </c>
      <c r="AF9" s="241">
        <f ca="1">IF('Week 6'!$AR$2=0,IF('Week 6'!AG$4="","",'Week 6'!AH$21),"")</f>
        <v>3</v>
      </c>
      <c r="AG9" s="239">
        <f>IF('Week 6'!$AR$2=0,IF('Week 6'!AG$4="",0,'Week 6'!AI$25),"")</f>
        <v>9</v>
      </c>
      <c r="AH9" s="240">
        <f ca="1">IF('Week 6'!$AR$2=0,IF('Week 6'!AG$4="",0,'Week 6'!AI$21),"")</f>
        <v>90</v>
      </c>
      <c r="AI9" s="241">
        <f ca="1">IF('Week 6'!$AR$2=0,IF('Week 6'!AJ$4="","",'Week 6'!AK$21),"")</f>
        <v>6</v>
      </c>
      <c r="AJ9" s="239">
        <f>IF('Week 6'!$AR$2=0,IF('Week 6'!AJ$4="",0,'Week 6'!AL$25),"")</f>
        <v>10</v>
      </c>
      <c r="AK9" s="240">
        <f ca="1">IF('Week 6'!$AR$2=0,IF('Week 6'!AJ$4="",0,'Week 6'!AL$21),"")</f>
        <v>86</v>
      </c>
      <c r="AL9" s="241">
        <f ca="1">IF('Week 6'!$AR$2=0,IF('Week 6'!AM$4="","",'Week 6'!AN$21),"")</f>
        <v>10</v>
      </c>
      <c r="AM9" s="239">
        <f>IF('Week 6'!$AR$2=0,IF('Week 6'!AM$4="",0,'Week 6'!AO$25),"")</f>
        <v>8</v>
      </c>
      <c r="AN9" s="242">
        <f ca="1">IF('Week 6'!$AR$2=0,IF('Week 6'!AM$4="",0,'Week 6'!AO$21),"")</f>
        <v>75</v>
      </c>
      <c r="AO9" s="46"/>
      <c r="AQ9" s="46"/>
      <c r="AR9" s="48" t="str">
        <f>CONCATENATE("'Week ",$AQ$2,"'!$B$2")</f>
        <v>'Week 6'!$B$2</v>
      </c>
      <c r="AS9" s="4">
        <f t="shared" si="12"/>
        <v>14</v>
      </c>
      <c r="BJ9" s="4"/>
      <c r="BK9" s="4" t="str">
        <f t="shared" ca="1" si="0"/>
        <v/>
      </c>
      <c r="BL9" s="4"/>
      <c r="BM9" s="4">
        <f t="shared" ca="1" si="13"/>
        <v>82</v>
      </c>
      <c r="BN9" s="4" t="str">
        <f t="shared" ca="1" si="1"/>
        <v/>
      </c>
      <c r="BO9" s="4"/>
      <c r="BP9" s="4" t="str">
        <f t="shared" si="14"/>
        <v/>
      </c>
      <c r="BQ9" s="4" t="str">
        <f t="shared" ca="1" si="2"/>
        <v/>
      </c>
      <c r="BR9" s="4"/>
      <c r="BS9" s="4">
        <f t="shared" ca="1" si="15"/>
        <v>84</v>
      </c>
      <c r="BT9" s="4" t="str">
        <f t="shared" ca="1" si="3"/>
        <v/>
      </c>
      <c r="BU9" s="4"/>
      <c r="BV9" s="4">
        <f t="shared" ca="1" si="16"/>
        <v>88</v>
      </c>
      <c r="BW9" s="4">
        <f t="shared" ca="1" si="4"/>
        <v>1</v>
      </c>
      <c r="BX9" s="4"/>
      <c r="BY9" s="4">
        <f t="shared" ca="1" si="17"/>
        <v>74</v>
      </c>
      <c r="BZ9" s="4" t="str">
        <f t="shared" ca="1" si="5"/>
        <v/>
      </c>
      <c r="CA9" s="4"/>
      <c r="CB9" s="4">
        <f t="shared" ca="1" si="18"/>
        <v>102</v>
      </c>
      <c r="CC9" s="4" t="str">
        <f t="shared" ca="1" si="6"/>
        <v/>
      </c>
      <c r="CD9" s="4"/>
      <c r="CE9" s="4">
        <f t="shared" ca="1" si="19"/>
        <v>90</v>
      </c>
      <c r="CF9" s="4" t="str">
        <f t="shared" ca="1" si="7"/>
        <v/>
      </c>
      <c r="CG9" s="4"/>
      <c r="CH9" s="4">
        <f t="shared" ca="1" si="20"/>
        <v>86</v>
      </c>
      <c r="CI9" s="4" t="str">
        <f t="shared" ca="1" si="8"/>
        <v/>
      </c>
      <c r="CJ9" s="4"/>
      <c r="CK9" s="4">
        <f t="shared" ca="1" si="21"/>
        <v>95</v>
      </c>
      <c r="CL9" s="4" t="str">
        <f t="shared" ca="1" si="9"/>
        <v/>
      </c>
      <c r="CM9" s="4"/>
      <c r="CN9" s="4">
        <f t="shared" ca="1" si="22"/>
        <v>90</v>
      </c>
      <c r="CO9" s="4" t="str">
        <f t="shared" ca="1" si="10"/>
        <v/>
      </c>
      <c r="CP9" s="4"/>
      <c r="CQ9" s="4">
        <f t="shared" ca="1" si="23"/>
        <v>86</v>
      </c>
      <c r="CR9" s="4" t="str">
        <f t="shared" ca="1" si="11"/>
        <v/>
      </c>
      <c r="CS9" s="4"/>
      <c r="CT9" s="4">
        <f t="shared" ca="1" si="24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 t="str">
        <f>IF('Week 7'!$E$4="","",C10)</f>
        <v/>
      </c>
      <c r="E10" s="238" t="str">
        <f>IF('Week 7'!$AR$2=0,IF('Week 7'!F$4="","",'Week 7'!G$21),"")</f>
        <v/>
      </c>
      <c r="F10" s="239" t="str">
        <f>IF('Week 7'!$AR$2=0,IF('Week 7'!F$4="",0,'Week 7'!H$25),"")</f>
        <v/>
      </c>
      <c r="G10" s="240" t="str">
        <f>IF('Week 7'!$AR$2=0,IF('Week 7'!F$4="",0,'Week 7'!H$21),"")</f>
        <v/>
      </c>
      <c r="H10" s="241" t="str">
        <f>IF('Week 7'!$AR$2=0,IF('Week 7'!I$4="","",'Week 7'!J$21),"")</f>
        <v/>
      </c>
      <c r="I10" s="239" t="str">
        <f>IF('Week 7'!$AR$2=0,IF('Week 7'!I$4="",0,'Week 7'!K$25),"")</f>
        <v/>
      </c>
      <c r="J10" s="240" t="str">
        <f>IF('Week 7'!$AR$2=0,IF('Week 7'!I$4="",0,'Week 7'!K$21),"")</f>
        <v/>
      </c>
      <c r="K10" s="241" t="str">
        <f>IF('Week 7'!$AR$2=0,IF('Week 7'!L$4="","",'Week 7'!M$21),"")</f>
        <v/>
      </c>
      <c r="L10" s="239" t="str">
        <f>IF('Week 7'!$AR$2=0,IF('Week 7'!L$4="",0,'Week 7'!N$25),"")</f>
        <v/>
      </c>
      <c r="M10" s="240" t="str">
        <f>IF('Week 7'!$AR$2=0,IF('Week 7'!L$4="",0,'Week 7'!N$21),"")</f>
        <v/>
      </c>
      <c r="N10" s="241" t="str">
        <f>IF('Week 7'!$AR$2=0,IF('Week 7'!O$4="","",'Week 7'!P$21),"")</f>
        <v/>
      </c>
      <c r="O10" s="239" t="str">
        <f>IF('Week 7'!$AR$2=0,IF('Week 7'!O$4="",0,'Week 7'!Q$25),"")</f>
        <v/>
      </c>
      <c r="P10" s="240" t="str">
        <f>IF('Week 7'!$AR$2=0,IF('Week 7'!O$4="",0,'Week 7'!Q$21),"")</f>
        <v/>
      </c>
      <c r="Q10" s="241" t="str">
        <f>IF('Week 7'!$AR$2=0,IF('Week 7'!R$4="","",'Week 7'!S$21),"")</f>
        <v/>
      </c>
      <c r="R10" s="239" t="str">
        <f>IF('Week 7'!$AR$2=0,IF('Week 7'!R$4="",0,'Week 7'!T$25),"")</f>
        <v/>
      </c>
      <c r="S10" s="240" t="str">
        <f>IF('Week 7'!$AR$2=0,IF('Week 7'!R$4="",0,'Week 7'!T$21),"")</f>
        <v/>
      </c>
      <c r="T10" s="241" t="str">
        <f>IF('Week 7'!$AR$2=0,IF('Week 7'!U$4="","",'Week 7'!V$21),"")</f>
        <v/>
      </c>
      <c r="U10" s="239" t="str">
        <f>IF('Week 7'!$AR$2=0,IF('Week 7'!U$4="",0,'Week 7'!W$25),"")</f>
        <v/>
      </c>
      <c r="V10" s="240" t="str">
        <f>IF('Week 7'!$AR$2=0,IF('Week 7'!U$4="",0,'Week 7'!W$21),"")</f>
        <v/>
      </c>
      <c r="W10" s="241" t="str">
        <f>IF('Week 7'!$AR$2=0,IF('Week 7'!X$4="","",'Week 7'!Y$21),"")</f>
        <v/>
      </c>
      <c r="X10" s="239" t="str">
        <f>IF('Week 7'!$AR$2=0,IF('Week 7'!X$4="",0,'Week 7'!Z$25),"")</f>
        <v/>
      </c>
      <c r="Y10" s="240" t="str">
        <f>IF('Week 7'!$AR$2=0,IF('Week 7'!X$4="",0,'Week 7'!Z$21),"")</f>
        <v/>
      </c>
      <c r="Z10" s="241" t="str">
        <f>IF('Week 7'!$AR$2=0,IF('Week 7'!AA$4="","",'Week 7'!AB$21),"")</f>
        <v/>
      </c>
      <c r="AA10" s="239" t="str">
        <f>IF('Week 7'!$AR$2=0,IF('Week 7'!AA$4="",0,'Week 7'!AC$25),"")</f>
        <v/>
      </c>
      <c r="AB10" s="240" t="str">
        <f>IF('Week 7'!$AR$2=0,IF('Week 7'!AA$4="",0,'Week 7'!AC$21),"")</f>
        <v/>
      </c>
      <c r="AC10" s="241" t="str">
        <f>IF('Week 7'!$AR$2=0,IF('Week 7'!AD$4="","",'Week 7'!AE$21),"")</f>
        <v/>
      </c>
      <c r="AD10" s="239" t="str">
        <f>IF('Week 7'!$AR$2=0,IF('Week 7'!AD$4="",0,'Week 7'!AF$25),"")</f>
        <v/>
      </c>
      <c r="AE10" s="240" t="str">
        <f>IF('Week 7'!$AR$2=0,IF('Week 7'!AD$4="",0,'Week 7'!AF$21),"")</f>
        <v/>
      </c>
      <c r="AF10" s="241" t="str">
        <f>IF('Week 7'!$AR$2=0,IF('Week 7'!AG$4="","",'Week 7'!AH$21),"")</f>
        <v/>
      </c>
      <c r="AG10" s="239" t="str">
        <f>IF('Week 7'!$AR$2=0,IF('Week 7'!AG$4="",0,'Week 7'!AI$25),"")</f>
        <v/>
      </c>
      <c r="AH10" s="240" t="str">
        <f>IF('Week 7'!$AR$2=0,IF('Week 7'!AG$4="",0,'Week 7'!AI$21),"")</f>
        <v/>
      </c>
      <c r="AI10" s="241" t="str">
        <f>IF('Week 7'!$AR$2=0,IF('Week 7'!AJ$4="","",'Week 7'!AK$21),"")</f>
        <v/>
      </c>
      <c r="AJ10" s="239" t="str">
        <f>IF('Week 7'!$AR$2=0,IF('Week 7'!AJ$4="",0,'Week 7'!AL$25),"")</f>
        <v/>
      </c>
      <c r="AK10" s="240" t="str">
        <f>IF('Week 7'!$AR$2=0,IF('Week 7'!AJ$4="",0,'Week 7'!AL$21),"")</f>
        <v/>
      </c>
      <c r="AL10" s="241" t="str">
        <f>IF('Week 7'!$AR$2=0,IF('Week 7'!AM$4="","",'Week 7'!AN$21),"")</f>
        <v/>
      </c>
      <c r="AM10" s="239" t="str">
        <f>IF('Week 7'!$AR$2=0,IF('Week 7'!AM$4="",0,'Week 7'!AO$25),"")</f>
        <v/>
      </c>
      <c r="AN10" s="242" t="str">
        <f>IF('Week 7'!$AR$2=0,IF('Week 7'!AM$4="",0,'Week 7'!AO$21),"")</f>
        <v/>
      </c>
      <c r="AO10" s="46"/>
      <c r="AQ10" s="46"/>
      <c r="AR10" s="48" t="str">
        <f>CONCATENATE("'Week ",$AQ$2,"'!$C$2")</f>
        <v>'Week 6'!$C$2</v>
      </c>
      <c r="AS10" s="4">
        <f t="shared" si="12"/>
        <v>14</v>
      </c>
      <c r="BJ10" s="4"/>
      <c r="BK10" s="4" t="str">
        <f t="shared" si="0"/>
        <v/>
      </c>
      <c r="BL10" s="4"/>
      <c r="BM10" s="4" t="str">
        <f t="shared" si="13"/>
        <v/>
      </c>
      <c r="BN10" s="4" t="str">
        <f t="shared" si="1"/>
        <v/>
      </c>
      <c r="BO10" s="4"/>
      <c r="BP10" s="4" t="str">
        <f t="shared" si="14"/>
        <v/>
      </c>
      <c r="BQ10" s="4" t="str">
        <f t="shared" si="2"/>
        <v/>
      </c>
      <c r="BR10" s="4"/>
      <c r="BS10" s="4" t="str">
        <f t="shared" si="15"/>
        <v/>
      </c>
      <c r="BT10" s="4" t="str">
        <f t="shared" si="3"/>
        <v/>
      </c>
      <c r="BU10" s="4"/>
      <c r="BV10" s="4" t="str">
        <f t="shared" si="16"/>
        <v/>
      </c>
      <c r="BW10" s="4" t="str">
        <f t="shared" si="4"/>
        <v/>
      </c>
      <c r="BX10" s="4"/>
      <c r="BY10" s="4" t="str">
        <f t="shared" si="17"/>
        <v/>
      </c>
      <c r="BZ10" s="4" t="str">
        <f t="shared" si="5"/>
        <v/>
      </c>
      <c r="CA10" s="4"/>
      <c r="CB10" s="4" t="str">
        <f t="shared" si="18"/>
        <v/>
      </c>
      <c r="CC10" s="4" t="str">
        <f t="shared" si="6"/>
        <v/>
      </c>
      <c r="CD10" s="4"/>
      <c r="CE10" s="4" t="str">
        <f t="shared" si="19"/>
        <v/>
      </c>
      <c r="CF10" s="4" t="str">
        <f t="shared" si="7"/>
        <v/>
      </c>
      <c r="CG10" s="4"/>
      <c r="CH10" s="4" t="str">
        <f t="shared" si="20"/>
        <v/>
      </c>
      <c r="CI10" s="4" t="str">
        <f t="shared" si="8"/>
        <v/>
      </c>
      <c r="CJ10" s="4"/>
      <c r="CK10" s="4" t="str">
        <f t="shared" si="21"/>
        <v/>
      </c>
      <c r="CL10" s="4" t="str">
        <f t="shared" si="9"/>
        <v/>
      </c>
      <c r="CM10" s="4"/>
      <c r="CN10" s="4" t="str">
        <f t="shared" si="22"/>
        <v/>
      </c>
      <c r="CO10" s="4" t="str">
        <f t="shared" si="10"/>
        <v/>
      </c>
      <c r="CP10" s="4"/>
      <c r="CQ10" s="4" t="str">
        <f t="shared" si="23"/>
        <v/>
      </c>
      <c r="CR10" s="4" t="str">
        <f t="shared" si="11"/>
        <v/>
      </c>
      <c r="CS10" s="4"/>
      <c r="CT10" s="4" t="str">
        <f t="shared" si="24"/>
        <v/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14</v>
      </c>
      <c r="D11" s="237" t="str">
        <f>IF('Week 8'!$E$4="","",C11)</f>
        <v/>
      </c>
      <c r="E11" s="238" t="str">
        <f>IF('Week 8'!$AR$2=0,IF('Week 8'!F$4="","",'Week 8'!G$21),"")</f>
        <v/>
      </c>
      <c r="F11" s="239" t="str">
        <f>IF('Week 8'!$AR$2=0,IF('Week 8'!F$4="",0,'Week 8'!H$25),"")</f>
        <v/>
      </c>
      <c r="G11" s="240" t="str">
        <f>IF('Week 8'!$AR$2=0,IF('Week 8'!F$4="",0,'Week 8'!H$21),"")</f>
        <v/>
      </c>
      <c r="H11" s="241" t="str">
        <f>IF('Week 8'!$AR$2=0,IF('Week 8'!I$4="","",'Week 8'!J$21),"")</f>
        <v/>
      </c>
      <c r="I11" s="239" t="str">
        <f>IF('Week 8'!$AR$2=0,IF('Week 8'!I$4="",0,'Week 8'!K$25),"")</f>
        <v/>
      </c>
      <c r="J11" s="240" t="str">
        <f>IF('Week 8'!$AR$2=0,IF('Week 8'!I$4="",0,'Week 8'!K$21),"")</f>
        <v/>
      </c>
      <c r="K11" s="241" t="str">
        <f>IF('Week 8'!$AR$2=0,IF('Week 8'!L$4="","",'Week 8'!M$21),"")</f>
        <v/>
      </c>
      <c r="L11" s="239" t="str">
        <f>IF('Week 8'!$AR$2=0,IF('Week 8'!L$4="",0,'Week 8'!N$25),"")</f>
        <v/>
      </c>
      <c r="M11" s="240" t="str">
        <f>IF('Week 8'!$AR$2=0,IF('Week 8'!L$4="",0,'Week 8'!N$21),"")</f>
        <v/>
      </c>
      <c r="N11" s="241" t="str">
        <f>IF('Week 8'!$AR$2=0,IF('Week 8'!O$4="","",'Week 8'!P$21),"")</f>
        <v/>
      </c>
      <c r="O11" s="239" t="str">
        <f>IF('Week 8'!$AR$2=0,IF('Week 8'!O$4="",0,'Week 8'!Q$25),"")</f>
        <v/>
      </c>
      <c r="P11" s="240" t="str">
        <f>IF('Week 8'!$AR$2=0,IF('Week 8'!O$4="",0,'Week 8'!Q$21),"")</f>
        <v/>
      </c>
      <c r="Q11" s="241" t="str">
        <f>IF('Week 8'!$AR$2=0,IF('Week 8'!R$4="","",'Week 8'!S$21),"")</f>
        <v/>
      </c>
      <c r="R11" s="239" t="str">
        <f>IF('Week 8'!$AR$2=0,IF('Week 8'!R$4="",0,'Week 8'!T$25),"")</f>
        <v/>
      </c>
      <c r="S11" s="240" t="str">
        <f>IF('Week 8'!$AR$2=0,IF('Week 8'!R$4="",0,'Week 8'!T$21),"")</f>
        <v/>
      </c>
      <c r="T11" s="241" t="str">
        <f>IF('Week 8'!$AR$2=0,IF('Week 8'!U$4="","",'Week 8'!V$21),"")</f>
        <v/>
      </c>
      <c r="U11" s="239" t="str">
        <f>IF('Week 8'!$AR$2=0,IF('Week 8'!U$4="",0,'Week 8'!W$25),"")</f>
        <v/>
      </c>
      <c r="V11" s="240" t="str">
        <f>IF('Week 8'!$AR$2=0,IF('Week 8'!U$4="",0,'Week 8'!W$21),"")</f>
        <v/>
      </c>
      <c r="W11" s="241" t="str">
        <f>IF('Week 8'!$AR$2=0,IF('Week 8'!X$4="","",'Week 8'!Y$21),"")</f>
        <v/>
      </c>
      <c r="X11" s="239" t="str">
        <f>IF('Week 8'!$AR$2=0,IF('Week 8'!X$4="",0,'Week 8'!Z$25),"")</f>
        <v/>
      </c>
      <c r="Y11" s="240" t="str">
        <f>IF('Week 8'!$AR$2=0,IF('Week 8'!X$4="",0,'Week 8'!Z$21),"")</f>
        <v/>
      </c>
      <c r="Z11" s="241" t="str">
        <f>IF('Week 8'!$AR$2=0,IF('Week 8'!AA$4="","",'Week 8'!AB$21),"")</f>
        <v/>
      </c>
      <c r="AA11" s="239" t="str">
        <f>IF('Week 8'!$AR$2=0,IF('Week 8'!AA$4="",0,'Week 8'!AC$25),"")</f>
        <v/>
      </c>
      <c r="AB11" s="240" t="str">
        <f>IF('Week 8'!$AR$2=0,IF('Week 8'!AA$4="",0,'Week 8'!AC$21),"")</f>
        <v/>
      </c>
      <c r="AC11" s="241" t="str">
        <f>IF('Week 8'!$AR$2=0,IF('Week 8'!AD$4="","",'Week 8'!AE$21),"")</f>
        <v/>
      </c>
      <c r="AD11" s="239" t="str">
        <f>IF('Week 8'!$AR$2=0,IF('Week 8'!AD$4="",0,'Week 8'!AF$25),"")</f>
        <v/>
      </c>
      <c r="AE11" s="240" t="str">
        <f>IF('Week 8'!$AR$2=0,IF('Week 8'!AD$4="",0,'Week 8'!AF$21),"")</f>
        <v/>
      </c>
      <c r="AF11" s="241" t="str">
        <f>IF('Week 8'!$AR$2=0,IF('Week 8'!AG$4="","",'Week 8'!AH$21),"")</f>
        <v/>
      </c>
      <c r="AG11" s="239" t="str">
        <f>IF('Week 8'!$AR$2=0,IF('Week 8'!AG$4="",0,'Week 8'!AI$25),"")</f>
        <v/>
      </c>
      <c r="AH11" s="240" t="str">
        <f>IF('Week 8'!$AR$2=0,IF('Week 8'!AG$4="",0,'Week 8'!AI$21),"")</f>
        <v/>
      </c>
      <c r="AI11" s="241" t="str">
        <f>IF('Week 8'!$AR$2=0,IF('Week 8'!AJ$4="","",'Week 8'!AK$21),"")</f>
        <v/>
      </c>
      <c r="AJ11" s="239" t="str">
        <f>IF('Week 8'!$AR$2=0,IF('Week 8'!AJ$4="",0,'Week 8'!AL$25),"")</f>
        <v/>
      </c>
      <c r="AK11" s="240" t="str">
        <f>IF('Week 8'!$AR$2=0,IF('Week 8'!AJ$4="",0,'Week 8'!AL$21),"")</f>
        <v/>
      </c>
      <c r="AL11" s="241" t="str">
        <f>IF('Week 8'!$AR$2=0,IF('Week 8'!AM$4="","",'Week 8'!AN$21),"")</f>
        <v/>
      </c>
      <c r="AM11" s="239" t="str">
        <f>IF('Week 8'!$AR$2=0,IF('Week 8'!AM$4="",0,'Week 8'!AO$25),"")</f>
        <v/>
      </c>
      <c r="AN11" s="242" t="str">
        <f>IF('Week 8'!$AR$2=0,IF('Week 8'!AM$4="",0,'Week 8'!AO$21),"")</f>
        <v/>
      </c>
      <c r="AO11" s="46"/>
      <c r="AP11" s="47"/>
      <c r="AQ11" s="46"/>
      <c r="AR11" s="48" t="str">
        <f>CONCATENATE("'Week ",$AQ$2,"'!$D$2")</f>
        <v>'Week 6'!$D$2</v>
      </c>
      <c r="AS11" s="4">
        <f t="shared" si="12"/>
        <v>14</v>
      </c>
      <c r="BJ11" s="4"/>
      <c r="BK11" s="4" t="str">
        <f t="shared" si="0"/>
        <v/>
      </c>
      <c r="BL11" s="4"/>
      <c r="BM11" s="4" t="str">
        <f t="shared" si="13"/>
        <v/>
      </c>
      <c r="BN11" s="4" t="str">
        <f t="shared" si="1"/>
        <v/>
      </c>
      <c r="BO11" s="4"/>
      <c r="BP11" s="4" t="str">
        <f t="shared" si="14"/>
        <v/>
      </c>
      <c r="BQ11" s="4" t="str">
        <f t="shared" si="2"/>
        <v/>
      </c>
      <c r="BR11" s="4"/>
      <c r="BS11" s="4" t="str">
        <f t="shared" si="15"/>
        <v/>
      </c>
      <c r="BT11" s="4" t="str">
        <f t="shared" si="3"/>
        <v/>
      </c>
      <c r="BU11" s="4"/>
      <c r="BV11" s="4" t="str">
        <f t="shared" si="16"/>
        <v/>
      </c>
      <c r="BW11" s="4" t="str">
        <f t="shared" si="4"/>
        <v/>
      </c>
      <c r="BX11" s="4"/>
      <c r="BY11" s="4" t="str">
        <f t="shared" si="17"/>
        <v/>
      </c>
      <c r="BZ11" s="4" t="str">
        <f t="shared" si="5"/>
        <v/>
      </c>
      <c r="CA11" s="4"/>
      <c r="CB11" s="4" t="str">
        <f t="shared" si="18"/>
        <v/>
      </c>
      <c r="CC11" s="4" t="str">
        <f t="shared" si="6"/>
        <v/>
      </c>
      <c r="CD11" s="4"/>
      <c r="CE11" s="4" t="str">
        <f t="shared" si="19"/>
        <v/>
      </c>
      <c r="CF11" s="4" t="str">
        <f t="shared" si="7"/>
        <v/>
      </c>
      <c r="CG11" s="4"/>
      <c r="CH11" s="4" t="str">
        <f t="shared" si="20"/>
        <v/>
      </c>
      <c r="CI11" s="4" t="str">
        <f t="shared" si="8"/>
        <v/>
      </c>
      <c r="CJ11" s="4"/>
      <c r="CK11" s="4" t="str">
        <f t="shared" si="21"/>
        <v/>
      </c>
      <c r="CL11" s="4" t="str">
        <f t="shared" si="9"/>
        <v/>
      </c>
      <c r="CM11" s="4"/>
      <c r="CN11" s="4" t="str">
        <f t="shared" si="22"/>
        <v/>
      </c>
      <c r="CO11" s="4" t="str">
        <f t="shared" si="10"/>
        <v/>
      </c>
      <c r="CP11" s="4"/>
      <c r="CQ11" s="4" t="str">
        <f t="shared" si="23"/>
        <v/>
      </c>
      <c r="CR11" s="4" t="str">
        <f t="shared" si="11"/>
        <v/>
      </c>
      <c r="CS11" s="4"/>
      <c r="CT11" s="4" t="str">
        <f t="shared" si="24"/>
        <v/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 t="str">
        <f>IF('Week 9'!$E$4="","",C12)</f>
        <v/>
      </c>
      <c r="E12" s="238" t="str">
        <f>IF('Week 9'!$AR$2=0,IF('Week 9'!F$4="","",'Week 9'!G$21),"")</f>
        <v/>
      </c>
      <c r="F12" s="239" t="str">
        <f>IF('Week 9'!$AR$2=0,IF('Week 9'!F$4="",0,'Week 9'!H$25),"")</f>
        <v/>
      </c>
      <c r="G12" s="240" t="str">
        <f>IF('Week 9'!$AR$2=0,IF('Week 9'!F$4="",0,'Week 9'!H$21),"")</f>
        <v/>
      </c>
      <c r="H12" s="241" t="str">
        <f>IF('Week 9'!$AR$2=0,IF('Week 9'!I$4="","",'Week 9'!J$21),"")</f>
        <v/>
      </c>
      <c r="I12" s="239" t="str">
        <f>IF('Week 9'!$AR$2=0,IF('Week 9'!I$4="",0,'Week 9'!K$25),"")</f>
        <v/>
      </c>
      <c r="J12" s="240" t="str">
        <f>IF('Week 9'!$AR$2=0,IF('Week 9'!I$4="",0,'Week 9'!K$21),"")</f>
        <v/>
      </c>
      <c r="K12" s="241" t="str">
        <f>IF('Week 9'!$AR$2=0,IF('Week 9'!L$4="","",'Week 9'!M$21),"")</f>
        <v/>
      </c>
      <c r="L12" s="239" t="str">
        <f>IF('Week 9'!$AR$2=0,IF('Week 9'!L$4="",0,'Week 9'!N$25),"")</f>
        <v/>
      </c>
      <c r="M12" s="240" t="str">
        <f>IF('Week 9'!$AR$2=0,IF('Week 9'!L$4="",0,'Week 9'!N$21),"")</f>
        <v/>
      </c>
      <c r="N12" s="241" t="str">
        <f>IF('Week 9'!$AR$2=0,IF('Week 9'!O$4="","",'Week 9'!P$21),"")</f>
        <v/>
      </c>
      <c r="O12" s="239" t="str">
        <f>IF('Week 9'!$AR$2=0,IF('Week 9'!O$4="",0,'Week 9'!Q$25),"")</f>
        <v/>
      </c>
      <c r="P12" s="240" t="str">
        <f>IF('Week 9'!$AR$2=0,IF('Week 9'!O$4="",0,'Week 9'!Q$21),"")</f>
        <v/>
      </c>
      <c r="Q12" s="241" t="str">
        <f>IF('Week 9'!$AR$2=0,IF('Week 9'!R$4="","",'Week 9'!S$21),"")</f>
        <v/>
      </c>
      <c r="R12" s="239" t="str">
        <f>IF('Week 9'!$AR$2=0,IF('Week 9'!R$4="",0,'Week 9'!T$25),"")</f>
        <v/>
      </c>
      <c r="S12" s="240" t="str">
        <f>IF('Week 9'!$AR$2=0,IF('Week 9'!R$4="",0,'Week 9'!T$21),"")</f>
        <v/>
      </c>
      <c r="T12" s="241" t="str">
        <f>IF('Week 9'!$AR$2=0,IF('Week 9'!U$4="","",'Week 9'!V$21),"")</f>
        <v/>
      </c>
      <c r="U12" s="239" t="str">
        <f>IF('Week 9'!$AR$2=0,IF('Week 9'!U$4="",0,'Week 9'!W$25),"")</f>
        <v/>
      </c>
      <c r="V12" s="240" t="str">
        <f>IF('Week 9'!$AR$2=0,IF('Week 9'!U$4="",0,'Week 9'!W$21),"")</f>
        <v/>
      </c>
      <c r="W12" s="241" t="str">
        <f>IF('Week 9'!$AR$2=0,IF('Week 9'!X$4="","",'Week 9'!Y$21),"")</f>
        <v/>
      </c>
      <c r="X12" s="239" t="str">
        <f>IF('Week 9'!$AR$2=0,IF('Week 9'!X$4="",0,'Week 9'!Z$25),"")</f>
        <v/>
      </c>
      <c r="Y12" s="240" t="str">
        <f>IF('Week 9'!$AR$2=0,IF('Week 9'!X$4="",0,'Week 9'!Z$21),"")</f>
        <v/>
      </c>
      <c r="Z12" s="241" t="str">
        <f>IF('Week 9'!$AR$2=0,IF('Week 9'!AA$4="","",'Week 9'!AB$21),"")</f>
        <v/>
      </c>
      <c r="AA12" s="239" t="str">
        <f>IF('Week 9'!$AR$2=0,IF('Week 9'!AA$4="",0,'Week 9'!AC$25),"")</f>
        <v/>
      </c>
      <c r="AB12" s="240" t="str">
        <f>IF('Week 9'!$AR$2=0,IF('Week 9'!AA$4="",0,'Week 9'!AC$21),"")</f>
        <v/>
      </c>
      <c r="AC12" s="241" t="str">
        <f>IF('Week 9'!$AR$2=0,IF('Week 9'!AD$4="","",'Week 9'!AE$21),"")</f>
        <v/>
      </c>
      <c r="AD12" s="239" t="str">
        <f>IF('Week 9'!$AR$2=0,IF('Week 9'!AD$4="",0,'Week 9'!AF$25),"")</f>
        <v/>
      </c>
      <c r="AE12" s="240" t="str">
        <f>IF('Week 9'!$AR$2=0,IF('Week 9'!AD$4="",0,'Week 9'!AF$21),"")</f>
        <v/>
      </c>
      <c r="AF12" s="241" t="str">
        <f>IF('Week 9'!$AR$2=0,IF('Week 9'!AG$4="","",'Week 9'!AH$21),"")</f>
        <v/>
      </c>
      <c r="AG12" s="239" t="str">
        <f>IF('Week 9'!$AR$2=0,IF('Week 9'!AG$4="",0,'Week 9'!AI$25),"")</f>
        <v/>
      </c>
      <c r="AH12" s="240" t="str">
        <f>IF('Week 9'!$AR$2=0,IF('Week 9'!AG$4="",0,'Week 9'!AI$21),"")</f>
        <v/>
      </c>
      <c r="AI12" s="241" t="str">
        <f>IF('Week 9'!$AR$2=0,IF('Week 9'!AJ$4="","",'Week 9'!AK$21),"")</f>
        <v/>
      </c>
      <c r="AJ12" s="239" t="str">
        <f>IF('Week 9'!$AR$2=0,IF('Week 9'!AJ$4="",0,'Week 9'!AL$25),"")</f>
        <v/>
      </c>
      <c r="AK12" s="240" t="str">
        <f>IF('Week 9'!$AR$2=0,IF('Week 9'!AJ$4="",0,'Week 9'!AL$21),"")</f>
        <v/>
      </c>
      <c r="AL12" s="241" t="str">
        <f>IF('Week 9'!$AR$2=0,IF('Week 9'!AM$4="","",'Week 9'!AN$21),"")</f>
        <v/>
      </c>
      <c r="AM12" s="239" t="str">
        <f>IF('Week 9'!$AR$2=0,IF('Week 9'!AM$4="",0,'Week 9'!AO$25),"")</f>
        <v/>
      </c>
      <c r="AN12" s="242" t="str">
        <f>IF('Week 9'!$AR$2=0,IF('Week 9'!AM$4="",0,'Week 9'!AO$21),"")</f>
        <v/>
      </c>
      <c r="AO12" s="46"/>
      <c r="AP12" s="47"/>
      <c r="AQ12" s="46"/>
      <c r="AR12" s="48" t="str">
        <f ca="1">IF($AQ$2=0,"",CONCATENATE(INDIRECT($AR$9),INDIRECT($AR$10),INDIRECT($AR$11)))</f>
        <v>Week 6 Final</v>
      </c>
      <c r="AS12" s="4">
        <f t="shared" si="12"/>
        <v>14</v>
      </c>
      <c r="BJ12" s="4"/>
      <c r="BK12" s="4" t="str">
        <f t="shared" si="0"/>
        <v/>
      </c>
      <c r="BL12" s="4"/>
      <c r="BM12" s="4" t="str">
        <f t="shared" si="13"/>
        <v/>
      </c>
      <c r="BN12" s="4" t="str">
        <f t="shared" si="1"/>
        <v/>
      </c>
      <c r="BO12" s="4"/>
      <c r="BP12" s="4" t="str">
        <f t="shared" si="14"/>
        <v/>
      </c>
      <c r="BQ12" s="4" t="str">
        <f t="shared" si="2"/>
        <v/>
      </c>
      <c r="BR12" s="4"/>
      <c r="BS12" s="4" t="str">
        <f t="shared" si="15"/>
        <v/>
      </c>
      <c r="BT12" s="4" t="str">
        <f t="shared" si="3"/>
        <v/>
      </c>
      <c r="BU12" s="4"/>
      <c r="BV12" s="4" t="str">
        <f t="shared" si="16"/>
        <v/>
      </c>
      <c r="BW12" s="4" t="str">
        <f t="shared" si="4"/>
        <v/>
      </c>
      <c r="BX12" s="4"/>
      <c r="BY12" s="4" t="str">
        <f t="shared" si="17"/>
        <v/>
      </c>
      <c r="BZ12" s="4" t="str">
        <f t="shared" si="5"/>
        <v/>
      </c>
      <c r="CA12" s="4"/>
      <c r="CB12" s="4" t="str">
        <f t="shared" si="18"/>
        <v/>
      </c>
      <c r="CC12" s="4" t="str">
        <f t="shared" si="6"/>
        <v/>
      </c>
      <c r="CD12" s="4"/>
      <c r="CE12" s="4" t="str">
        <f t="shared" si="19"/>
        <v/>
      </c>
      <c r="CF12" s="4" t="str">
        <f t="shared" si="7"/>
        <v/>
      </c>
      <c r="CG12" s="4"/>
      <c r="CH12" s="4" t="str">
        <f t="shared" si="20"/>
        <v/>
      </c>
      <c r="CI12" s="4" t="str">
        <f t="shared" si="8"/>
        <v/>
      </c>
      <c r="CJ12" s="4"/>
      <c r="CK12" s="4" t="str">
        <f t="shared" si="21"/>
        <v/>
      </c>
      <c r="CL12" s="4" t="str">
        <f t="shared" si="9"/>
        <v/>
      </c>
      <c r="CM12" s="4"/>
      <c r="CN12" s="4" t="str">
        <f t="shared" si="22"/>
        <v/>
      </c>
      <c r="CO12" s="4" t="str">
        <f t="shared" si="10"/>
        <v/>
      </c>
      <c r="CP12" s="4"/>
      <c r="CQ12" s="4" t="str">
        <f t="shared" si="23"/>
        <v/>
      </c>
      <c r="CR12" s="4" t="str">
        <f t="shared" si="11"/>
        <v/>
      </c>
      <c r="CS12" s="4"/>
      <c r="CT12" s="4" t="str">
        <f t="shared" si="24"/>
        <v/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 t="str">
        <f>IF('Week 10'!$E$4="","",C13)</f>
        <v/>
      </c>
      <c r="E13" s="238" t="str">
        <f>IF('Week 10'!$AR$2=0,IF('Week 10'!F$4="","",'Week 10'!G$21),"")</f>
        <v/>
      </c>
      <c r="F13" s="239" t="str">
        <f>IF('Week 10'!$AR$2=0,IF('Week 10'!F$4="",0,'Week 10'!H$25),"")</f>
        <v/>
      </c>
      <c r="G13" s="240" t="str">
        <f>IF('Week 10'!$AR$2=0,IF('Week 10'!F$4="",0,'Week 10'!H$21),"")</f>
        <v/>
      </c>
      <c r="H13" s="241" t="str">
        <f>IF('Week 10'!$AR$2=0,IF('Week 10'!I$4="","",'Week 10'!J$21),"")</f>
        <v/>
      </c>
      <c r="I13" s="239" t="str">
        <f>IF('Week 10'!$AR$2=0,IF('Week 10'!I$4="",0,'Week 10'!K$25),"")</f>
        <v/>
      </c>
      <c r="J13" s="240" t="str">
        <f>IF('Week 10'!$AR$2=0,IF('Week 10'!I$4="",0,'Week 10'!K$21),"")</f>
        <v/>
      </c>
      <c r="K13" s="241" t="str">
        <f>IF('Week 10'!$AR$2=0,IF('Week 10'!L$4="","",'Week 10'!M$21),"")</f>
        <v/>
      </c>
      <c r="L13" s="239" t="str">
        <f>IF('Week 10'!$AR$2=0,IF('Week 10'!L$4="",0,'Week 10'!N$25),"")</f>
        <v/>
      </c>
      <c r="M13" s="240" t="str">
        <f>IF('Week 10'!$AR$2=0,IF('Week 10'!L$4="",0,'Week 10'!N$21),"")</f>
        <v/>
      </c>
      <c r="N13" s="241" t="str">
        <f>IF('Week 10'!$AR$2=0,IF('Week 10'!O$4="","",'Week 10'!P$21),"")</f>
        <v/>
      </c>
      <c r="O13" s="239" t="str">
        <f>IF('Week 10'!$AR$2=0,IF('Week 10'!O$4="",0,'Week 10'!Q$25),"")</f>
        <v/>
      </c>
      <c r="P13" s="240" t="str">
        <f>IF('Week 10'!$AR$2=0,IF('Week 10'!O$4="",0,'Week 10'!Q$21),"")</f>
        <v/>
      </c>
      <c r="Q13" s="241" t="str">
        <f>IF('Week 10'!$AR$2=0,IF('Week 10'!R$4="","",'Week 10'!S$21),"")</f>
        <v/>
      </c>
      <c r="R13" s="239" t="str">
        <f>IF('Week 10'!$AR$2=0,IF('Week 10'!R$4="",0,'Week 10'!T$25),"")</f>
        <v/>
      </c>
      <c r="S13" s="240" t="str">
        <f>IF('Week 10'!$AR$2=0,IF('Week 10'!R$4="",0,'Week 10'!T$21),"")</f>
        <v/>
      </c>
      <c r="T13" s="241" t="str">
        <f>IF('Week 10'!$AR$2=0,IF('Week 10'!U$4="","",'Week 10'!V$21),"")</f>
        <v/>
      </c>
      <c r="U13" s="239" t="str">
        <f>IF('Week 10'!$AR$2=0,IF('Week 10'!U$4="",0,'Week 10'!W$25),"")</f>
        <v/>
      </c>
      <c r="V13" s="240" t="str">
        <f>IF('Week 10'!$AR$2=0,IF('Week 10'!U$4="",0,'Week 10'!W$21),"")</f>
        <v/>
      </c>
      <c r="W13" s="241" t="str">
        <f>IF('Week 10'!$AR$2=0,IF('Week 10'!X$4="","",'Week 10'!Y$21),"")</f>
        <v/>
      </c>
      <c r="X13" s="239" t="str">
        <f>IF('Week 10'!$AR$2=0,IF('Week 10'!X$4="",0,'Week 10'!Z$25),"")</f>
        <v/>
      </c>
      <c r="Y13" s="240" t="str">
        <f>IF('Week 10'!$AR$2=0,IF('Week 10'!X$4="",0,'Week 10'!Z$21),"")</f>
        <v/>
      </c>
      <c r="Z13" s="241" t="str">
        <f>IF('Week 10'!$AR$2=0,IF('Week 10'!AA$4="","",'Week 10'!AB$21),"")</f>
        <v/>
      </c>
      <c r="AA13" s="239" t="str">
        <f>IF('Week 10'!$AR$2=0,IF('Week 10'!AA$4="",0,'Week 10'!AC$25),"")</f>
        <v/>
      </c>
      <c r="AB13" s="240" t="str">
        <f>IF('Week 10'!$AR$2=0,IF('Week 10'!AA$4="",0,'Week 10'!AC$21),"")</f>
        <v/>
      </c>
      <c r="AC13" s="241" t="str">
        <f>IF('Week 10'!$AR$2=0,IF('Week 10'!AD$4="","",'Week 10'!AE$21),"")</f>
        <v/>
      </c>
      <c r="AD13" s="239" t="str">
        <f>IF('Week 10'!$AR$2=0,IF('Week 10'!AD$4="",0,'Week 10'!AF$25),"")</f>
        <v/>
      </c>
      <c r="AE13" s="240" t="str">
        <f>IF('Week 10'!$AR$2=0,IF('Week 10'!AD$4="",0,'Week 10'!AF$21),"")</f>
        <v/>
      </c>
      <c r="AF13" s="241" t="str">
        <f>IF('Week 10'!$AR$2=0,IF('Week 10'!AG$4="","",'Week 10'!AH$21),"")</f>
        <v/>
      </c>
      <c r="AG13" s="239" t="str">
        <f>IF('Week 10'!$AR$2=0,IF('Week 10'!AG$4="",0,'Week 10'!AI$25),"")</f>
        <v/>
      </c>
      <c r="AH13" s="240" t="str">
        <f>IF('Week 10'!$AR$2=0,IF('Week 10'!AG$4="",0,'Week 10'!AI$21),"")</f>
        <v/>
      </c>
      <c r="AI13" s="241" t="str">
        <f>IF('Week 10'!$AR$2=0,IF('Week 10'!AJ$4="","",'Week 10'!AK$21),"")</f>
        <v/>
      </c>
      <c r="AJ13" s="239" t="str">
        <f>IF('Week 10'!$AR$2=0,IF('Week 10'!AJ$4="",0,'Week 10'!AL$25),"")</f>
        <v/>
      </c>
      <c r="AK13" s="240" t="str">
        <f>IF('Week 10'!$AR$2=0,IF('Week 10'!AJ$4="",0,'Week 10'!AL$21),"")</f>
        <v/>
      </c>
      <c r="AL13" s="241" t="str">
        <f>IF('Week 10'!$AR$2=0,IF('Week 10'!AM$4="","",'Week 10'!AN$21),"")</f>
        <v/>
      </c>
      <c r="AM13" s="239" t="str">
        <f>IF('Week 10'!$AR$2=0,IF('Week 10'!AM$4="",0,'Week 10'!AO$25),"")</f>
        <v/>
      </c>
      <c r="AN13" s="242" t="str">
        <f>IF('Week 10'!$AR$2=0,IF('Week 10'!AM$4="",0,'Week 10'!AO$21),"")</f>
        <v/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si="0"/>
        <v/>
      </c>
      <c r="BL13" s="4"/>
      <c r="BM13" s="4" t="str">
        <f t="shared" si="13"/>
        <v/>
      </c>
      <c r="BN13" s="4" t="str">
        <f t="shared" si="1"/>
        <v/>
      </c>
      <c r="BO13" s="4"/>
      <c r="BP13" s="4" t="str">
        <f t="shared" si="14"/>
        <v/>
      </c>
      <c r="BQ13" s="4" t="str">
        <f t="shared" si="2"/>
        <v/>
      </c>
      <c r="BR13" s="4"/>
      <c r="BS13" s="4" t="str">
        <f t="shared" si="15"/>
        <v/>
      </c>
      <c r="BT13" s="4" t="str">
        <f t="shared" si="3"/>
        <v/>
      </c>
      <c r="BU13" s="4"/>
      <c r="BV13" s="4" t="str">
        <f t="shared" si="16"/>
        <v/>
      </c>
      <c r="BW13" s="4" t="str">
        <f t="shared" si="4"/>
        <v/>
      </c>
      <c r="BX13" s="4"/>
      <c r="BY13" s="4" t="str">
        <f t="shared" si="17"/>
        <v/>
      </c>
      <c r="BZ13" s="4" t="str">
        <f t="shared" si="5"/>
        <v/>
      </c>
      <c r="CA13" s="4"/>
      <c r="CB13" s="4" t="str">
        <f t="shared" si="18"/>
        <v/>
      </c>
      <c r="CC13" s="4" t="str">
        <f t="shared" si="6"/>
        <v/>
      </c>
      <c r="CD13" s="4"/>
      <c r="CE13" s="4" t="str">
        <f t="shared" si="19"/>
        <v/>
      </c>
      <c r="CF13" s="4" t="str">
        <f t="shared" si="7"/>
        <v/>
      </c>
      <c r="CG13" s="4"/>
      <c r="CH13" s="4" t="str">
        <f t="shared" si="20"/>
        <v/>
      </c>
      <c r="CI13" s="4" t="str">
        <f t="shared" si="8"/>
        <v/>
      </c>
      <c r="CJ13" s="4"/>
      <c r="CK13" s="4" t="str">
        <f t="shared" si="21"/>
        <v/>
      </c>
      <c r="CL13" s="4" t="str">
        <f t="shared" si="9"/>
        <v/>
      </c>
      <c r="CM13" s="4"/>
      <c r="CN13" s="4" t="str">
        <f t="shared" si="22"/>
        <v/>
      </c>
      <c r="CO13" s="4" t="str">
        <f t="shared" si="10"/>
        <v/>
      </c>
      <c r="CP13" s="4"/>
      <c r="CQ13" s="4" t="str">
        <f t="shared" si="23"/>
        <v/>
      </c>
      <c r="CR13" s="4" t="str">
        <f t="shared" si="11"/>
        <v/>
      </c>
      <c r="CS13" s="4"/>
      <c r="CT13" s="4" t="str">
        <f t="shared" si="24"/>
        <v/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14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14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>SUM(D4:D20)</f>
        <v>91</v>
      </c>
      <c r="E21" s="256">
        <f ca="1">IF($AQ$2=0,"",RANK(G21,$BM21:$CT21,0))</f>
        <v>5</v>
      </c>
      <c r="F21" s="257">
        <f>IF($AQ$2=0,"",SUM(F4:F20))</f>
        <v>58</v>
      </c>
      <c r="G21" s="258">
        <f ca="1">IF($AQ$2=0,"",IF($AQ$2=1,SUM(G4:G20),SUM(G4:G20)-MIN(G4:G20)))</f>
        <v>485</v>
      </c>
      <c r="H21" s="259">
        <f ca="1">IF($AQ$2=0,"",RANK(J21,$BM21:$CT21,0))</f>
        <v>12</v>
      </c>
      <c r="I21" s="257">
        <f>IF($AQ$2=0,"",SUM(I4:I20))</f>
        <v>36</v>
      </c>
      <c r="J21" s="258">
        <f ca="1">IF($AQ$2=0,"",IF($AQ$2=1,SUM(J4:J20),SUM(J4:J20)-MIN(J4:J20)))</f>
        <v>367</v>
      </c>
      <c r="K21" s="259">
        <f ca="1">IF($AQ$2=0,"",RANK(M21,$BM21:$CT21,0))</f>
        <v>4</v>
      </c>
      <c r="L21" s="257">
        <f>IF($AQ$2=0,"",SUM(L4:L20))</f>
        <v>60</v>
      </c>
      <c r="M21" s="258">
        <f ca="1">IF($AQ$2=0,"",IF($AQ$2=1,SUM(M4:M20),SUM(M4:M20)-MIN(M4:M20)))</f>
        <v>497</v>
      </c>
      <c r="N21" s="259">
        <f ca="1">IF($AQ$2=0,"",RANK(P21,$BM21:$CT21,0))</f>
        <v>7</v>
      </c>
      <c r="O21" s="257">
        <f>IF($AQ$2=0,"",SUM(O4:O20))</f>
        <v>55</v>
      </c>
      <c r="P21" s="258">
        <f ca="1">IF($AQ$2=0,"",IF($AQ$2=1,SUM(P4:P20),SUM(P4:P20)-MIN(P4:P20)))</f>
        <v>482</v>
      </c>
      <c r="Q21" s="259">
        <f ca="1">IF($AQ$2=0,"",RANK(S21,$BM21:$CT21,0))</f>
        <v>11</v>
      </c>
      <c r="R21" s="257">
        <f>IF($AQ$2=0,"",SUM(R4:R20))</f>
        <v>55</v>
      </c>
      <c r="S21" s="258">
        <f ca="1">IF($AQ$2=0,"",IF($AQ$2=1,SUM(S4:S20),SUM(S4:S20)-MIN(S4:S20)))</f>
        <v>443</v>
      </c>
      <c r="T21" s="259">
        <f ca="1">IF($AQ$2=0,"",RANK(V21,$BM21:$CT21,0))</f>
        <v>10</v>
      </c>
      <c r="U21" s="257">
        <f>IF($AQ$2=0,"",SUM(U4:U20))</f>
        <v>48</v>
      </c>
      <c r="V21" s="258">
        <f ca="1">IF($AQ$2=0,"",IF($AQ$2=1,SUM(V4:V20),SUM(V4:V20)-MIN(V4:V20)))</f>
        <v>458</v>
      </c>
      <c r="W21" s="259">
        <f ca="1">IF($AQ$2=0,"",RANK(Y21,$BM21:$CT21,0))</f>
        <v>3</v>
      </c>
      <c r="X21" s="257">
        <f>IF($AQ$2=0,"",SUM(X4:X20))</f>
        <v>64</v>
      </c>
      <c r="Y21" s="258">
        <f ca="1">IF($AQ$2=0,"",IF($AQ$2=1,SUM(Y4:Y20),SUM(Y4:Y20)-MIN(Y4:Y20)))</f>
        <v>499</v>
      </c>
      <c r="Z21" s="259">
        <f ca="1">IF($AQ$2=0,"",RANK(AB21,$BM21:$CT21,0))</f>
        <v>8</v>
      </c>
      <c r="AA21" s="257">
        <f>IF($AQ$2=0,"",SUM(AA4:AA20))</f>
        <v>59</v>
      </c>
      <c r="AB21" s="258">
        <f ca="1">IF($AQ$2=0,"",IF($AQ$2=1,SUM(AB4:AB20),SUM(AB4:AB20)-MIN(AB4:AB20)))</f>
        <v>481</v>
      </c>
      <c r="AC21" s="259">
        <f ca="1">IF($AQ$2=0,"",RANK(AE21,$BM21:$CT21,0))</f>
        <v>1</v>
      </c>
      <c r="AD21" s="257">
        <f>IF($AQ$2=0,"",SUM(AD4:AD20))</f>
        <v>61</v>
      </c>
      <c r="AE21" s="258">
        <f ca="1">IF($AQ$2=0,"",IF($AQ$2=1,SUM(AE4:AE20),SUM(AE4:AE20)-MIN(AE4:AE20)))</f>
        <v>510</v>
      </c>
      <c r="AF21" s="259">
        <f ca="1">IF($AQ$2=0,"",RANK(AH21,$BM21:$CT21,0))</f>
        <v>2</v>
      </c>
      <c r="AG21" s="257">
        <f>IF($AQ$2=0,"",SUM(AG4:AG20))</f>
        <v>65</v>
      </c>
      <c r="AH21" s="258">
        <f ca="1">IF($AQ$2=0,"",IF($AQ$2=1,SUM(AH4:AH20),SUM(AH4:AH20)-MIN(AH4:AH20)))</f>
        <v>508</v>
      </c>
      <c r="AI21" s="259">
        <f ca="1">IF($AQ$2=0,"",RANK(AK21,$BM21:$CT21,0))</f>
        <v>9</v>
      </c>
      <c r="AJ21" s="257">
        <f>IF($AQ$2=0,"",SUM(AJ4:AJ20))</f>
        <v>60</v>
      </c>
      <c r="AK21" s="258">
        <f ca="1">IF($AQ$2=0,"",IF($AQ$2=1,SUM(AK4:AK20),SUM(AK4:AK20)-MIN(AK4:AK20)))</f>
        <v>476</v>
      </c>
      <c r="AL21" s="259">
        <f ca="1">IF($AQ$2=0,"",RANK(AN21,$BM21:$CT21,0))</f>
        <v>5</v>
      </c>
      <c r="AM21" s="257">
        <f>IF($AQ$2=0,"",SUM(AM4:AM20))</f>
        <v>57</v>
      </c>
      <c r="AN21" s="260">
        <f ca="1">IF($AQ$2=0,"",IF($AQ$2=1,SUM(AN4:AN20),SUM(AN4:AN20)-MIN(AN4:AN20)))</f>
        <v>485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485</v>
      </c>
      <c r="BN21" s="4"/>
      <c r="BO21" s="4"/>
      <c r="BP21" s="4">
        <f ca="1">J21</f>
        <v>367</v>
      </c>
      <c r="BQ21" s="4"/>
      <c r="BR21" s="4"/>
      <c r="BS21" s="4">
        <f ca="1">M21</f>
        <v>497</v>
      </c>
      <c r="BT21" s="4"/>
      <c r="BU21" s="4"/>
      <c r="BV21" s="4">
        <f ca="1">P21</f>
        <v>482</v>
      </c>
      <c r="BW21" s="4"/>
      <c r="BX21" s="4"/>
      <c r="BY21" s="4">
        <f ca="1">S21</f>
        <v>443</v>
      </c>
      <c r="BZ21" s="4"/>
      <c r="CA21" s="4"/>
      <c r="CB21" s="4">
        <f ca="1">V21</f>
        <v>458</v>
      </c>
      <c r="CC21" s="4"/>
      <c r="CD21" s="4"/>
      <c r="CE21" s="4">
        <f ca="1">Y21</f>
        <v>499</v>
      </c>
      <c r="CF21" s="4"/>
      <c r="CG21" s="4"/>
      <c r="CH21" s="4">
        <f ca="1">AB21</f>
        <v>481</v>
      </c>
      <c r="CI21" s="4"/>
      <c r="CJ21" s="4"/>
      <c r="CK21" s="4">
        <f ca="1">AE21</f>
        <v>510</v>
      </c>
      <c r="CL21" s="4"/>
      <c r="CM21" s="4"/>
      <c r="CN21" s="4">
        <f ca="1">AH21</f>
        <v>508</v>
      </c>
      <c r="CO21" s="4"/>
      <c r="CP21" s="4"/>
      <c r="CQ21" s="4">
        <f ca="1">AK21</f>
        <v>476</v>
      </c>
      <c r="CR21" s="4"/>
      <c r="CS21" s="4"/>
      <c r="CT21" s="4">
        <f ca="1">AN21</f>
        <v>485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6</v>
      </c>
      <c r="F22" s="265">
        <f ca="1">IF($AQ$2=0,"",F21/(COUNTIF($D$4:OFFSET($D$4,$AQ$2-1,0),"&lt;&gt;""")))</f>
        <v>9.6666666666666661</v>
      </c>
      <c r="G22" s="266">
        <f ca="1">IF($AQ$2=0,"",IF($AQ$2=1,G21/((COUNTIF($D$4:OFFSET($D$4,$AQ$2-1,0),"&lt;&gt;"""))),G21/((COUNTIF($D$4:OFFSET($D$4,$AQ$2-1,0),"&lt;&gt;"""))-1)))</f>
        <v>97</v>
      </c>
      <c r="H22" s="267">
        <f ca="1">IF(COUNTIF(H4:H20,"&gt;0")&gt;0,SUM(H4:H20)/COUNTIF(H4:H20,"&gt;0"),"")</f>
        <v>5</v>
      </c>
      <c r="I22" s="265">
        <f ca="1">IF($AQ$2=0,"",I21/(COUNTIF($D$4:OFFSET($D$4,$AQ$2-1,0),"&lt;&gt;""")))</f>
        <v>6</v>
      </c>
      <c r="J22" s="266">
        <f ca="1">IF($AQ$2=0,"",IF($AQ$2=1,J21/((COUNTIF($D$4:OFFSET($D$4,$AQ$2-1,0),"&lt;&gt;"""))),J21/((COUNTIF($D$4:OFFSET($D$4,$AQ$2-1,0),"&lt;&gt;"""))-1)))</f>
        <v>73.400000000000006</v>
      </c>
      <c r="K22" s="267">
        <f ca="1">IF(COUNTIF(K4:K20,"&gt;0")&gt;0,SUM(K4:K20)/COUNTIF(K4:K20,"&gt;0"),"")</f>
        <v>5.166666666666667</v>
      </c>
      <c r="L22" s="265">
        <f ca="1">IF($AQ$2=0,"",L21/(COUNTIF($D$4:OFFSET($D$4,$AQ$2-1,0),"&lt;&gt;""")))</f>
        <v>10</v>
      </c>
      <c r="M22" s="266">
        <f ca="1">IF($AQ$2=0,"",IF($AQ$2=1,M21/((COUNTIF($D$4:OFFSET($D$4,$AQ$2-1,0),"&lt;&gt;"""))),M21/((COUNTIF($D$4:OFFSET($D$4,$AQ$2-1,0),"&lt;&gt;"""))-1)))</f>
        <v>99.4</v>
      </c>
      <c r="N22" s="267">
        <f ca="1">IF(COUNTIF(N4:N20,"&gt;0")&gt;0,SUM(N4:N20)/COUNTIF(N4:N20,"&gt;0"),"")</f>
        <v>5.5</v>
      </c>
      <c r="O22" s="265">
        <f ca="1">IF($AQ$2=0,"",O21/(COUNTIF($D$4:OFFSET($D$4,$AQ$2-1,0),"&lt;&gt;""")))</f>
        <v>9.1666666666666661</v>
      </c>
      <c r="P22" s="266">
        <f ca="1">IF($AQ$2=0,"",IF($AQ$2=1,P21/((COUNTIF($D$4:OFFSET($D$4,$AQ$2-1,0),"&lt;&gt;"""))),P21/((COUNTIF($D$4:OFFSET($D$4,$AQ$2-1,0),"&lt;&gt;"""))-1)))</f>
        <v>96.4</v>
      </c>
      <c r="Q22" s="267">
        <f ca="1">IF(COUNTIF(Q4:Q20,"&gt;0")&gt;0,SUM(Q4:Q20)/COUNTIF(Q4:Q20,"&gt;0"),"")</f>
        <v>9.8333333333333339</v>
      </c>
      <c r="R22" s="265">
        <f ca="1">IF($AQ$2=0,"",R21/(COUNTIF($D$4:OFFSET($D$4,$AQ$2-1,0),"&lt;&gt;""")))</f>
        <v>9.1666666666666661</v>
      </c>
      <c r="S22" s="266">
        <f ca="1">IF($AQ$2=0,"",IF($AQ$2=1,S21/((COUNTIF($D$4:OFFSET($D$4,$AQ$2-1,0),"&lt;&gt;"""))),S21/((COUNTIF($D$4:OFFSET($D$4,$AQ$2-1,0),"&lt;&gt;"""))-1)))</f>
        <v>88.6</v>
      </c>
      <c r="T22" s="267">
        <f ca="1">IF(COUNTIF(T4:T20,"&gt;0")&gt;0,SUM(T4:T20)/COUNTIF(T4:T20,"&gt;0"),"")</f>
        <v>6.4</v>
      </c>
      <c r="U22" s="265">
        <f ca="1">IF($AQ$2=0,"",U21/(COUNTIF($D$4:OFFSET($D$4,$AQ$2-1,0),"&lt;&gt;""")))</f>
        <v>8</v>
      </c>
      <c r="V22" s="266">
        <f ca="1">IF($AQ$2=0,"",IF($AQ$2=1,V21/((COUNTIF($D$4:OFFSET($D$4,$AQ$2-1,0),"&lt;&gt;"""))),V21/((COUNTIF($D$4:OFFSET($D$4,$AQ$2-1,0),"&lt;&gt;"""))-1)))</f>
        <v>91.6</v>
      </c>
      <c r="W22" s="267">
        <f ca="1">IF(COUNTIF(W4:W20,"&gt;0")&gt;0,SUM(W4:W20)/COUNTIF(W4:W20,"&gt;0"),"")</f>
        <v>4.833333333333333</v>
      </c>
      <c r="X22" s="265">
        <f ca="1">IF($AQ$2=0,"",X21/(COUNTIF($D$4:OFFSET($D$4,$AQ$2-1,0),"&lt;&gt;""")))</f>
        <v>10.666666666666666</v>
      </c>
      <c r="Y22" s="266">
        <f ca="1">IF($AQ$2=0,"",IF($AQ$2=1,Y21/((COUNTIF($D$4:OFFSET($D$4,$AQ$2-1,0),"&lt;&gt;"""))),Y21/((COUNTIF($D$4:OFFSET($D$4,$AQ$2-1,0),"&lt;&gt;"""))-1)))</f>
        <v>99.8</v>
      </c>
      <c r="Z22" s="267">
        <f ca="1">IF(COUNTIF(Z4:Z20,"&gt;0")&gt;0,SUM(Z4:Z20)/COUNTIF(Z4:Z20,"&gt;0"),"")</f>
        <v>7.166666666666667</v>
      </c>
      <c r="AA22" s="265">
        <f ca="1">IF($AQ$2=0,"",AA21/(COUNTIF($D$4:OFFSET($D$4,$AQ$2-1,0),"&lt;&gt;""")))</f>
        <v>9.8333333333333339</v>
      </c>
      <c r="AB22" s="266">
        <f ca="1">IF($AQ$2=0,"",IF($AQ$2=1,AB21/((COUNTIF($D$4:OFFSET($D$4,$AQ$2-1,0),"&lt;&gt;"""))),AB21/((COUNTIF($D$4:OFFSET($D$4,$AQ$2-1,0),"&lt;&gt;"""))-1)))</f>
        <v>96.2</v>
      </c>
      <c r="AC22" s="267">
        <f ca="1">IF(COUNTIF(AC4:AC20,"&gt;0")&gt;0,SUM(AC4:AC20)/COUNTIF(AC4:AC20,"&gt;0"),"")</f>
        <v>3.6666666666666665</v>
      </c>
      <c r="AD22" s="265">
        <f ca="1">IF($AQ$2=0,"",AD21/(COUNTIF($D$4:OFFSET($D$4,$AQ$2-1,0),"&lt;&gt;""")))</f>
        <v>10.166666666666666</v>
      </c>
      <c r="AE22" s="266">
        <f ca="1">IF($AQ$2=0,"",IF($AQ$2=1,AE21/((COUNTIF($D$4:OFFSET($D$4,$AQ$2-1,0),"&lt;&gt;"""))),AE21/((COUNTIF($D$4:OFFSET($D$4,$AQ$2-1,0),"&lt;&gt;"""))-1)))</f>
        <v>102</v>
      </c>
      <c r="AF22" s="267">
        <f ca="1">IF(COUNTIF(AF4:AF20,"&gt;0")&gt;0,SUM(AF4:AF20)/COUNTIF(AF4:AF20,"&gt;0"),"")</f>
        <v>4.833333333333333</v>
      </c>
      <c r="AG22" s="265">
        <f ca="1">IF($AQ$2=0,"",AG21/(COUNTIF($D$4:OFFSET($D$4,$AQ$2-1,0),"&lt;&gt;""")))</f>
        <v>10.833333333333334</v>
      </c>
      <c r="AH22" s="266">
        <f ca="1">IF($AQ$2=0,"",IF($AQ$2=1,AH21/((COUNTIF($D$4:OFFSET($D$4,$AQ$2-1,0),"&lt;&gt;"""))),AH21/((COUNTIF($D$4:OFFSET($D$4,$AQ$2-1,0),"&lt;&gt;"""))-1)))</f>
        <v>101.6</v>
      </c>
      <c r="AI22" s="267">
        <f ca="1">IF(COUNTIF(AI4:AI20,"&gt;0")&gt;0,SUM(AI4:AI20)/COUNTIF(AI4:AI20,"&gt;0"),"")</f>
        <v>7.166666666666667</v>
      </c>
      <c r="AJ22" s="265">
        <f ca="1">IF($AQ$2=0,"",AJ21/(COUNTIF($D$4:OFFSET($D$4,$AQ$2-1,0),"&lt;&gt;""")))</f>
        <v>10</v>
      </c>
      <c r="AK22" s="266">
        <f ca="1">IF($AQ$2=0,"",IF($AQ$2=1,AK21/((COUNTIF($D$4:OFFSET($D$4,$AQ$2-1,0),"&lt;&gt;"""))),AK21/((COUNTIF($D$4:OFFSET($D$4,$AQ$2-1,0),"&lt;&gt;"""))-1)))</f>
        <v>95.2</v>
      </c>
      <c r="AL22" s="267">
        <f ca="1">IF(COUNTIF(AL4:AL20,"&gt;0")&gt;0,SUM(AL4:AL20)/COUNTIF(AL4:AL20,"&gt;0"),"")</f>
        <v>7.166666666666667</v>
      </c>
      <c r="AM22" s="265">
        <f ca="1">IF($AQ$2=0,"",AM21/(COUNTIF($D$4:OFFSET($D$4,$AQ$2-1,0),"&lt;&gt;""")))</f>
        <v>9.5</v>
      </c>
      <c r="AN22" s="268">
        <f ca="1">IF($AQ$2=0,"",IF($AQ$2=1,AN21/((COUNTIF($D$4:OFFSET($D$4,$AQ$2-1,0),"&lt;&gt;"""))),AN21/((COUNTIF($D$4:OFFSET($D$4,$AQ$2-1,0),"&lt;&gt;"""))-1)))</f>
        <v>97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1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 t="str">
        <f ca="1">IF(COUNTIF(Q4:Q20,"=1")&gt;0,COUNTIF(Q4:Q20,"=1"),"")</f>
        <v/>
      </c>
      <c r="R23" s="275"/>
      <c r="S23" s="276"/>
      <c r="T23" s="277">
        <f ca="1">IF(COUNTIF(T4:T20,"=1")&gt;0,COUNTIF(T4:T20,"=1"),"")</f>
        <v>1</v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 t="str">
        <f ca="1">IF(COUNTIF(AC4:AC20,"=1")&gt;0,COUNTIF(AC4:AC20,"=1"),"")</f>
        <v/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1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 t="str">
        <f ca="1">IF(COUNTIF(K4:K20,"=2")&gt;0,COUNTIF(K4:K20,"=2"),"")</f>
        <v/>
      </c>
      <c r="L24" s="282"/>
      <c r="M24" s="283"/>
      <c r="N24" s="284">
        <f ca="1">IF(COUNTIF(N4:N20,"=2")&gt;0,COUNTIF(N4:N20,"=2"),"")</f>
        <v>1</v>
      </c>
      <c r="O24" s="282"/>
      <c r="P24" s="283"/>
      <c r="Q24" s="284" t="str">
        <f ca="1">IF(COUNTIF(Q4:Q20,"=2")&gt;0,COUNTIF(Q4:Q20,"=2"),"")</f>
        <v/>
      </c>
      <c r="R24" s="282"/>
      <c r="S24" s="283"/>
      <c r="T24" s="284" t="str">
        <f ca="1">IF(COUNTIF(T4:T20,"=2")&gt;0,COUNTIF(T4:T20,"=2"),"")</f>
        <v/>
      </c>
      <c r="U24" s="282"/>
      <c r="V24" s="283"/>
      <c r="W24" s="284" t="str">
        <f ca="1">IF(COUNTIF(W4:W20,"=2")&gt;0,COUNTIF(W4:W20,"=2"),"")</f>
        <v/>
      </c>
      <c r="X24" s="282"/>
      <c r="Y24" s="283"/>
      <c r="Z24" s="284">
        <f ca="1">IF(COUNTIF(Z4:Z20,"=2")&gt;0,COUNTIF(Z4:Z20,"=2"),"")</f>
        <v>1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1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 t="str">
        <f ca="1">IF(COUNTIF(E4:E20,"=3")&gt;0,COUNTIF(E4:E20,"=3"),"")</f>
        <v/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2</v>
      </c>
      <c r="L25" s="282"/>
      <c r="M25" s="283"/>
      <c r="N25" s="284" t="str">
        <f ca="1">IF(COUNTIF(N4:N20,"=3")&gt;0,COUNTIF(N4:N20,"=3"),"")</f>
        <v/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2</v>
      </c>
      <c r="AD25" s="282"/>
      <c r="AE25" s="283"/>
      <c r="AF25" s="284">
        <f ca="1">IF(COUNTIF(AF4:AF20,"=3")&gt;0,COUNTIF(AF4:AF20,"=3"),"")</f>
        <v>2</v>
      </c>
      <c r="AG25" s="282"/>
      <c r="AH25" s="283"/>
      <c r="AI25" s="284" t="str">
        <f ca="1">IF(COUNTIF(AI4:AI20,"=3")&gt;0,COUNTIF(AI4:AI20,"=3"),"")</f>
        <v/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 t="str">
        <f ca="1">IF(SUM(BN4:BN20)=0,"",SUM(BN4:BN20))</f>
        <v/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 t="str">
        <f ca="1">IF(SUM(BZ4:BZ20)=0,"",SUM(BZ4:BZ20))</f>
        <v/>
      </c>
      <c r="U26" s="282"/>
      <c r="V26" s="283"/>
      <c r="W26" s="284">
        <f ca="1">IF(SUM(CC4:CC20)=0,"",SUM(CC4:CC20))</f>
        <v>1</v>
      </c>
      <c r="X26" s="282"/>
      <c r="Y26" s="283"/>
      <c r="Z26" s="284" t="str">
        <f ca="1">IF(SUM(CF4:CF20)=0,"",SUM(CF4:CF20))</f>
        <v/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1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>F6</f>
        <v>8</v>
      </c>
      <c r="BM26" s="4"/>
      <c r="BN26" s="4"/>
      <c r="BO26" s="4">
        <f>I6</f>
        <v>7</v>
      </c>
      <c r="BP26" s="4"/>
      <c r="BQ26" s="4"/>
      <c r="BR26" s="4">
        <f>L6</f>
        <v>8</v>
      </c>
      <c r="BS26" s="4"/>
      <c r="BT26" s="4"/>
      <c r="BU26" s="4">
        <f>O6</f>
        <v>7</v>
      </c>
      <c r="BV26" s="4"/>
      <c r="BW26" s="4"/>
      <c r="BX26" s="4">
        <f>R6</f>
        <v>8</v>
      </c>
      <c r="BY26" s="4"/>
      <c r="BZ26" s="4"/>
      <c r="CA26" s="4">
        <f>U6</f>
        <v>9</v>
      </c>
      <c r="CB26" s="4"/>
      <c r="CC26" s="4"/>
      <c r="CD26" s="4">
        <f>X6</f>
        <v>11</v>
      </c>
      <c r="CE26" s="4"/>
      <c r="CF26" s="4"/>
      <c r="CG26" s="4">
        <f>AA6</f>
        <v>7</v>
      </c>
      <c r="CH26" s="4"/>
      <c r="CI26" s="4"/>
      <c r="CJ26" s="4">
        <f>AD6</f>
        <v>9</v>
      </c>
      <c r="CK26" s="4"/>
      <c r="CL26" s="4"/>
      <c r="CM26" s="4">
        <f>AG6</f>
        <v>10</v>
      </c>
      <c r="CN26" s="4"/>
      <c r="CO26" s="4"/>
      <c r="CP26" s="4">
        <f>AJ6</f>
        <v>8</v>
      </c>
      <c r="CQ26" s="4"/>
      <c r="CR26" s="4"/>
      <c r="CS26" s="4">
        <f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2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 t="str">
        <f ca="1">IF($AQ$2=0,"",IF(COUNTIF(AF4:OFFSET(AF4,$AQ$2-1,0),"")&gt;0,COUNTIF(AF4:OFFSET(AF4,$AQ$2-1,0),""),""))</f>
        <v/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>F7</f>
        <v>11</v>
      </c>
      <c r="BM27" s="4"/>
      <c r="BN27" s="4"/>
      <c r="BO27" s="4">
        <f>I7</f>
        <v>10</v>
      </c>
      <c r="BP27" s="4"/>
      <c r="BQ27" s="4"/>
      <c r="BR27" s="4">
        <f>L7</f>
        <v>10</v>
      </c>
      <c r="BS27" s="4"/>
      <c r="BT27" s="4"/>
      <c r="BU27" s="4">
        <f>O7</f>
        <v>10</v>
      </c>
      <c r="BV27" s="4"/>
      <c r="BW27" s="4"/>
      <c r="BX27" s="4">
        <f>R7</f>
        <v>9</v>
      </c>
      <c r="BY27" s="4"/>
      <c r="BZ27" s="4"/>
      <c r="CA27" s="4">
        <f>U7</f>
        <v>0</v>
      </c>
      <c r="CB27" s="4"/>
      <c r="CC27" s="4"/>
      <c r="CD27" s="4">
        <f>X7</f>
        <v>9</v>
      </c>
      <c r="CE27" s="4"/>
      <c r="CF27" s="4"/>
      <c r="CG27" s="4">
        <f>AA7</f>
        <v>9</v>
      </c>
      <c r="CH27" s="4"/>
      <c r="CI27" s="4"/>
      <c r="CJ27" s="4">
        <f>AD7</f>
        <v>10</v>
      </c>
      <c r="CK27" s="4"/>
      <c r="CL27" s="4"/>
      <c r="CM27" s="4">
        <f>AG7</f>
        <v>10</v>
      </c>
      <c r="CN27" s="4"/>
      <c r="CO27" s="4"/>
      <c r="CP27" s="4">
        <f>AJ7</f>
        <v>10</v>
      </c>
      <c r="CQ27" s="4"/>
      <c r="CR27" s="4"/>
      <c r="CS27" s="4">
        <f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si="25">F8</f>
        <v>9</v>
      </c>
      <c r="BM28" s="4"/>
      <c r="BN28" s="4"/>
      <c r="BO28" s="4">
        <f t="shared" ref="BO28:BO41" si="26">I8</f>
        <v>9</v>
      </c>
      <c r="BP28" s="4"/>
      <c r="BQ28" s="4"/>
      <c r="BR28" s="4">
        <f t="shared" ref="BR28:BR41" si="27">L8</f>
        <v>9</v>
      </c>
      <c r="BS28" s="4"/>
      <c r="BT28" s="4"/>
      <c r="BU28" s="4">
        <f t="shared" ref="BU28:BU41" si="28">O8</f>
        <v>9</v>
      </c>
      <c r="BV28" s="4"/>
      <c r="BW28" s="4"/>
      <c r="BX28" s="4">
        <f t="shared" ref="BX28:BX41" si="29">R8</f>
        <v>8</v>
      </c>
      <c r="BY28" s="4"/>
      <c r="BZ28" s="4"/>
      <c r="CA28" s="4">
        <f t="shared" ref="CA28:CA41" si="30">U8</f>
        <v>7</v>
      </c>
      <c r="CB28" s="4"/>
      <c r="CC28" s="4"/>
      <c r="CD28" s="4">
        <f t="shared" ref="CD28:CD41" si="31">X8</f>
        <v>11</v>
      </c>
      <c r="CE28" s="4"/>
      <c r="CF28" s="4"/>
      <c r="CG28" s="4">
        <f t="shared" ref="CG28:CG41" si="32">AA8</f>
        <v>10</v>
      </c>
      <c r="CH28" s="4"/>
      <c r="CI28" s="4"/>
      <c r="CJ28" s="4">
        <f t="shared" ref="CJ28:CJ41" si="33">AD8</f>
        <v>9</v>
      </c>
      <c r="CK28" s="4"/>
      <c r="CL28" s="4"/>
      <c r="CM28" s="4">
        <f t="shared" ref="CM28:CM41" si="34">AG8</f>
        <v>10</v>
      </c>
      <c r="CN28" s="4"/>
      <c r="CO28" s="4"/>
      <c r="CP28" s="4">
        <f t="shared" ref="CP28:CP41" si="35">AJ8</f>
        <v>8</v>
      </c>
      <c r="CQ28" s="4"/>
      <c r="CR28" s="4"/>
      <c r="CS28" s="4">
        <f t="shared" ref="CS28:CS41" si="36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88" t="str">
        <f>CONCATENATE($AR$13," Results")</f>
        <v>2020 Football Pool Results</v>
      </c>
      <c r="AU29" s="389"/>
      <c r="AV29" s="389"/>
      <c r="AW29" s="389"/>
      <c r="AX29" s="389"/>
      <c r="AY29" s="389"/>
      <c r="AZ29" s="389"/>
      <c r="BA29" s="389"/>
      <c r="BB29" s="389"/>
      <c r="BC29" s="389"/>
      <c r="BD29" s="389"/>
      <c r="BE29" s="389"/>
      <c r="BF29" s="389"/>
      <c r="BG29" s="389"/>
      <c r="BH29" s="389"/>
      <c r="BI29" s="390"/>
      <c r="BJ29" s="4"/>
      <c r="BK29" s="4"/>
      <c r="BL29" s="4">
        <f t="shared" si="25"/>
        <v>8</v>
      </c>
      <c r="BM29" s="4"/>
      <c r="BN29" s="4"/>
      <c r="BO29" s="4">
        <f t="shared" si="26"/>
        <v>0</v>
      </c>
      <c r="BP29" s="4"/>
      <c r="BQ29" s="4"/>
      <c r="BR29" s="4">
        <f t="shared" si="27"/>
        <v>8</v>
      </c>
      <c r="BS29" s="4"/>
      <c r="BT29" s="4"/>
      <c r="BU29" s="4">
        <f t="shared" si="28"/>
        <v>8</v>
      </c>
      <c r="BV29" s="4"/>
      <c r="BW29" s="4"/>
      <c r="BX29" s="4">
        <f t="shared" si="29"/>
        <v>8</v>
      </c>
      <c r="BY29" s="4"/>
      <c r="BZ29" s="4"/>
      <c r="CA29" s="4">
        <f t="shared" si="30"/>
        <v>11</v>
      </c>
      <c r="CB29" s="4"/>
      <c r="CC29" s="4"/>
      <c r="CD29" s="4">
        <f t="shared" si="31"/>
        <v>10</v>
      </c>
      <c r="CE29" s="4"/>
      <c r="CF29" s="4"/>
      <c r="CG29" s="4">
        <f t="shared" si="32"/>
        <v>9</v>
      </c>
      <c r="CH29" s="4"/>
      <c r="CI29" s="4"/>
      <c r="CJ29" s="4">
        <f t="shared" si="33"/>
        <v>9</v>
      </c>
      <c r="CK29" s="4"/>
      <c r="CL29" s="4"/>
      <c r="CM29" s="4">
        <f t="shared" si="34"/>
        <v>9</v>
      </c>
      <c r="CN29" s="4"/>
      <c r="CO29" s="4"/>
      <c r="CP29" s="4">
        <f t="shared" si="35"/>
        <v>10</v>
      </c>
      <c r="CQ29" s="4"/>
      <c r="CR29" s="4"/>
      <c r="CS29" s="4">
        <f t="shared" si="36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95" t="s">
        <v>13</v>
      </c>
      <c r="AU30" s="398" t="s">
        <v>78</v>
      </c>
      <c r="AV30" s="401" t="s">
        <v>79</v>
      </c>
      <c r="AW30" s="402"/>
      <c r="AX30" s="402"/>
      <c r="AY30" s="402"/>
      <c r="AZ30" s="402"/>
      <c r="BA30" s="402"/>
      <c r="BB30" s="403"/>
      <c r="BC30" s="402" t="s">
        <v>80</v>
      </c>
      <c r="BD30" s="402"/>
      <c r="BE30" s="402"/>
      <c r="BF30" s="402"/>
      <c r="BG30" s="402"/>
      <c r="BH30" s="402"/>
      <c r="BI30" s="403"/>
      <c r="BJ30" s="4"/>
      <c r="BK30" s="4"/>
      <c r="BL30" s="4" t="str">
        <f t="shared" si="25"/>
        <v/>
      </c>
      <c r="BM30" s="4"/>
      <c r="BN30" s="4"/>
      <c r="BO30" s="4" t="str">
        <f t="shared" si="26"/>
        <v/>
      </c>
      <c r="BP30" s="4"/>
      <c r="BQ30" s="4"/>
      <c r="BR30" s="4" t="str">
        <f t="shared" si="27"/>
        <v/>
      </c>
      <c r="BS30" s="4"/>
      <c r="BT30" s="4"/>
      <c r="BU30" s="4" t="str">
        <f t="shared" si="28"/>
        <v/>
      </c>
      <c r="BV30" s="4"/>
      <c r="BW30" s="4"/>
      <c r="BX30" s="4" t="str">
        <f t="shared" si="29"/>
        <v/>
      </c>
      <c r="BY30" s="4"/>
      <c r="BZ30" s="4"/>
      <c r="CA30" s="4" t="str">
        <f t="shared" si="30"/>
        <v/>
      </c>
      <c r="CB30" s="4"/>
      <c r="CC30" s="4"/>
      <c r="CD30" s="4" t="str">
        <f t="shared" si="31"/>
        <v/>
      </c>
      <c r="CE30" s="4"/>
      <c r="CF30" s="4"/>
      <c r="CG30" s="4" t="str">
        <f t="shared" si="32"/>
        <v/>
      </c>
      <c r="CH30" s="4"/>
      <c r="CI30" s="4"/>
      <c r="CJ30" s="4" t="str">
        <f t="shared" si="33"/>
        <v/>
      </c>
      <c r="CK30" s="4"/>
      <c r="CL30" s="4"/>
      <c r="CM30" s="4" t="str">
        <f t="shared" si="34"/>
        <v/>
      </c>
      <c r="CN30" s="4"/>
      <c r="CO30" s="4"/>
      <c r="CP30" s="4" t="str">
        <f t="shared" si="35"/>
        <v/>
      </c>
      <c r="CQ30" s="4"/>
      <c r="CR30" s="4"/>
      <c r="CS30" s="4" t="str">
        <f t="shared" si="36"/>
        <v/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96"/>
      <c r="AU31" s="399"/>
      <c r="AV31" s="404" t="str">
        <f>CONCATENATE("Cost to Play ($",$AO$3," per week)")</f>
        <v>Cost to Play ($3 per week)</v>
      </c>
      <c r="AW31" s="406" t="s">
        <v>65</v>
      </c>
      <c r="AX31" s="406" t="s">
        <v>71</v>
      </c>
      <c r="AY31" s="406" t="s">
        <v>66</v>
      </c>
      <c r="AZ31" s="406"/>
      <c r="BA31" s="406" t="s">
        <v>67</v>
      </c>
      <c r="BB31" s="408"/>
      <c r="BC31" s="410" t="s">
        <v>68</v>
      </c>
      <c r="BD31" s="406" t="s">
        <v>65</v>
      </c>
      <c r="BE31" s="406"/>
      <c r="BF31" s="406" t="s">
        <v>69</v>
      </c>
      <c r="BG31" s="406"/>
      <c r="BH31" s="406" t="s">
        <v>70</v>
      </c>
      <c r="BI31" s="408"/>
      <c r="BJ31" s="4"/>
      <c r="BK31" s="4"/>
      <c r="BL31" s="4" t="str">
        <f t="shared" si="25"/>
        <v/>
      </c>
      <c r="BM31" s="4"/>
      <c r="BN31" s="4"/>
      <c r="BO31" s="4" t="str">
        <f t="shared" si="26"/>
        <v/>
      </c>
      <c r="BP31" s="4"/>
      <c r="BQ31" s="4"/>
      <c r="BR31" s="4" t="str">
        <f t="shared" si="27"/>
        <v/>
      </c>
      <c r="BS31" s="4"/>
      <c r="BT31" s="4"/>
      <c r="BU31" s="4" t="str">
        <f t="shared" si="28"/>
        <v/>
      </c>
      <c r="BV31" s="4"/>
      <c r="BW31" s="4"/>
      <c r="BX31" s="4" t="str">
        <f t="shared" si="29"/>
        <v/>
      </c>
      <c r="BY31" s="4"/>
      <c r="BZ31" s="4"/>
      <c r="CA31" s="4" t="str">
        <f t="shared" si="30"/>
        <v/>
      </c>
      <c r="CB31" s="4"/>
      <c r="CC31" s="4"/>
      <c r="CD31" s="4" t="str">
        <f t="shared" si="31"/>
        <v/>
      </c>
      <c r="CE31" s="4"/>
      <c r="CF31" s="4"/>
      <c r="CG31" s="4" t="str">
        <f t="shared" si="32"/>
        <v/>
      </c>
      <c r="CH31" s="4"/>
      <c r="CI31" s="4"/>
      <c r="CJ31" s="4" t="str">
        <f t="shared" si="33"/>
        <v/>
      </c>
      <c r="CK31" s="4"/>
      <c r="CL31" s="4"/>
      <c r="CM31" s="4" t="str">
        <f t="shared" si="34"/>
        <v/>
      </c>
      <c r="CN31" s="4"/>
      <c r="CO31" s="4"/>
      <c r="CP31" s="4" t="str">
        <f t="shared" si="35"/>
        <v/>
      </c>
      <c r="CQ31" s="4"/>
      <c r="CR31" s="4"/>
      <c r="CS31" s="4" t="str">
        <f t="shared" si="36"/>
        <v/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397"/>
      <c r="AU32" s="400"/>
      <c r="AV32" s="405"/>
      <c r="AW32" s="407"/>
      <c r="AX32" s="407"/>
      <c r="AY32" s="407"/>
      <c r="AZ32" s="407"/>
      <c r="BA32" s="407"/>
      <c r="BB32" s="409"/>
      <c r="BC32" s="411"/>
      <c r="BD32" s="407"/>
      <c r="BE32" s="407"/>
      <c r="BF32" s="407"/>
      <c r="BG32" s="407"/>
      <c r="BH32" s="407"/>
      <c r="BI32" s="409"/>
      <c r="BJ32" s="4"/>
      <c r="BK32" s="4"/>
      <c r="BL32" s="4" t="str">
        <f t="shared" si="25"/>
        <v/>
      </c>
      <c r="BM32" s="4"/>
      <c r="BN32" s="4"/>
      <c r="BO32" s="4" t="str">
        <f t="shared" si="26"/>
        <v/>
      </c>
      <c r="BP32" s="4"/>
      <c r="BQ32" s="4"/>
      <c r="BR32" s="4" t="str">
        <f t="shared" si="27"/>
        <v/>
      </c>
      <c r="BS32" s="4"/>
      <c r="BT32" s="4"/>
      <c r="BU32" s="4" t="str">
        <f t="shared" si="28"/>
        <v/>
      </c>
      <c r="BV32" s="4"/>
      <c r="BW32" s="4"/>
      <c r="BX32" s="4" t="str">
        <f t="shared" si="29"/>
        <v/>
      </c>
      <c r="BY32" s="4"/>
      <c r="BZ32" s="4"/>
      <c r="CA32" s="4" t="str">
        <f t="shared" si="30"/>
        <v/>
      </c>
      <c r="CB32" s="4"/>
      <c r="CC32" s="4"/>
      <c r="CD32" s="4" t="str">
        <f t="shared" si="31"/>
        <v/>
      </c>
      <c r="CE32" s="4"/>
      <c r="CF32" s="4"/>
      <c r="CG32" s="4" t="str">
        <f t="shared" si="32"/>
        <v/>
      </c>
      <c r="CH32" s="4"/>
      <c r="CI32" s="4"/>
      <c r="CJ32" s="4" t="str">
        <f t="shared" si="33"/>
        <v/>
      </c>
      <c r="CK32" s="4"/>
      <c r="CL32" s="4"/>
      <c r="CM32" s="4" t="str">
        <f t="shared" si="34"/>
        <v/>
      </c>
      <c r="CN32" s="4"/>
      <c r="CO32" s="4"/>
      <c r="CP32" s="4" t="str">
        <f t="shared" si="35"/>
        <v/>
      </c>
      <c r="CQ32" s="4"/>
      <c r="CR32" s="4"/>
      <c r="CS32" s="4" t="str">
        <f t="shared" si="36"/>
        <v/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$W$2</f>
        <v>JH</v>
      </c>
      <c r="AU33" s="293">
        <f t="shared" ref="AU33:AU44" ca="1" si="37">SUM(AV33,AX33,AZ33,BB33,BC33,BE33,BG33,BI33)</f>
        <v>44</v>
      </c>
      <c r="AV33" s="294">
        <f t="shared" ref="AV33:AV44" si="38">$AQ$2*-$AO$3</f>
        <v>-18</v>
      </c>
      <c r="AW33" s="295">
        <f ca="1">IF($W$23&gt;0,$W$23,"")</f>
        <v>2</v>
      </c>
      <c r="AX33" s="296">
        <f t="shared" ref="AX33:AX44" ca="1" si="39">IF(AW33="","",AW33*$AO$6)</f>
        <v>62</v>
      </c>
      <c r="AY33" s="297" t="str">
        <f ca="1">IF($W$21=1,"✓","")</f>
        <v/>
      </c>
      <c r="AZ33" s="296" t="str">
        <f t="shared" ref="AZ33:AZ44" ca="1" si="40">IF(AY33="✓",IF(COUNTIF($AY$33:$AY$44,"✓")&gt;1,(($AO$4+$AO$5)*$AQ$2/COUNTIF($AY$33:$AY$44,"✓")),$AO$4*$AQ$2),"")</f>
        <v/>
      </c>
      <c r="BA33" s="298" t="str">
        <f ca="1">IF($W$21=2,"✓","")</f>
        <v/>
      </c>
      <c r="BB33" s="299" t="str">
        <f t="shared" ref="BB33:BB44" ca="1" si="41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 t="str">
        <f t="shared" si="25"/>
        <v/>
      </c>
      <c r="BM33" s="4"/>
      <c r="BN33" s="4"/>
      <c r="BO33" s="4" t="str">
        <f t="shared" si="26"/>
        <v/>
      </c>
      <c r="BP33" s="4"/>
      <c r="BQ33" s="4"/>
      <c r="BR33" s="4" t="str">
        <f t="shared" si="27"/>
        <v/>
      </c>
      <c r="BS33" s="4"/>
      <c r="BT33" s="4"/>
      <c r="BU33" s="4" t="str">
        <f t="shared" si="28"/>
        <v/>
      </c>
      <c r="BV33" s="4"/>
      <c r="BW33" s="4"/>
      <c r="BX33" s="4" t="str">
        <f t="shared" si="29"/>
        <v/>
      </c>
      <c r="BY33" s="4"/>
      <c r="BZ33" s="4"/>
      <c r="CA33" s="4" t="str">
        <f t="shared" si="30"/>
        <v/>
      </c>
      <c r="CB33" s="4"/>
      <c r="CC33" s="4"/>
      <c r="CD33" s="4" t="str">
        <f t="shared" si="31"/>
        <v/>
      </c>
      <c r="CE33" s="4"/>
      <c r="CF33" s="4"/>
      <c r="CG33" s="4" t="str">
        <f t="shared" si="32"/>
        <v/>
      </c>
      <c r="CH33" s="4"/>
      <c r="CI33" s="4"/>
      <c r="CJ33" s="4" t="str">
        <f t="shared" si="33"/>
        <v/>
      </c>
      <c r="CK33" s="4"/>
      <c r="CL33" s="4"/>
      <c r="CM33" s="4" t="str">
        <f t="shared" si="34"/>
        <v/>
      </c>
      <c r="CN33" s="4"/>
      <c r="CO33" s="4"/>
      <c r="CP33" s="4" t="str">
        <f t="shared" si="35"/>
        <v/>
      </c>
      <c r="CQ33" s="4"/>
      <c r="CR33" s="4"/>
      <c r="CS33" s="4" t="str">
        <f t="shared" si="36"/>
        <v/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$E$2</f>
        <v>BM</v>
      </c>
      <c r="AU34" s="301">
        <f t="shared" ca="1" si="37"/>
        <v>13</v>
      </c>
      <c r="AV34" s="302">
        <f t="shared" si="38"/>
        <v>-18</v>
      </c>
      <c r="AW34" s="303">
        <f ca="1">IF($E$23&gt;0,$E$23,"")</f>
        <v>1</v>
      </c>
      <c r="AX34" s="304">
        <f t="shared" ca="1" si="39"/>
        <v>31</v>
      </c>
      <c r="AY34" s="305" t="str">
        <f ca="1">IF($E$21=1,"✓","")</f>
        <v/>
      </c>
      <c r="AZ34" s="304" t="str">
        <f t="shared" ca="1" si="40"/>
        <v/>
      </c>
      <c r="BA34" s="306" t="str">
        <f ca="1">IF($E$21=2,"✓","")</f>
        <v/>
      </c>
      <c r="BB34" s="307" t="str">
        <f t="shared" ca="1" si="41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$H$2</f>
        <v>CK</v>
      </c>
      <c r="AU35" s="301">
        <f t="shared" ca="1" si="37"/>
        <v>13</v>
      </c>
      <c r="AV35" s="302">
        <f t="shared" si="38"/>
        <v>-18</v>
      </c>
      <c r="AW35" s="303">
        <f ca="1">IF($H$23&gt;0,$H$23,"")</f>
        <v>1</v>
      </c>
      <c r="AX35" s="304">
        <f t="shared" ca="1" si="39"/>
        <v>31</v>
      </c>
      <c r="AY35" s="305" t="str">
        <f ca="1">IF($H$21=1,"✓","")</f>
        <v/>
      </c>
      <c r="AZ35" s="304" t="str">
        <f t="shared" ca="1" si="40"/>
        <v/>
      </c>
      <c r="BA35" s="306" t="str">
        <f ca="1">IF($H$21=2,"✓","")</f>
        <v/>
      </c>
      <c r="BB35" s="307" t="str">
        <f t="shared" ca="1" si="41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5"/>
    </row>
    <row r="36" spans="46:100" ht="15" customHeight="1" x14ac:dyDescent="0.2">
      <c r="AT36" s="252" t="str">
        <f>$T$2</f>
        <v>JG</v>
      </c>
      <c r="AU36" s="301">
        <f t="shared" ca="1" si="37"/>
        <v>13</v>
      </c>
      <c r="AV36" s="302">
        <f t="shared" si="38"/>
        <v>-18</v>
      </c>
      <c r="AW36" s="303">
        <f ca="1">IF($T$23&gt;0,$T$23,"")</f>
        <v>1</v>
      </c>
      <c r="AX36" s="304">
        <f t="shared" ca="1" si="39"/>
        <v>31</v>
      </c>
      <c r="AY36" s="305" t="str">
        <f ca="1">IF($T$21=1,"✓","")</f>
        <v/>
      </c>
      <c r="AZ36" s="304" t="str">
        <f t="shared" ca="1" si="40"/>
        <v/>
      </c>
      <c r="BA36" s="306" t="str">
        <f ca="1">IF($T$21=2,"✓","")</f>
        <v/>
      </c>
      <c r="BB36" s="307" t="str">
        <f t="shared" ca="1" si="41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$AL$2</f>
        <v>RR</v>
      </c>
      <c r="AU37" s="301">
        <f t="shared" ca="1" si="37"/>
        <v>13</v>
      </c>
      <c r="AV37" s="302">
        <f t="shared" si="38"/>
        <v>-18</v>
      </c>
      <c r="AW37" s="303">
        <f ca="1">IF($AL$23&gt;0,$AL$23,"")</f>
        <v>1</v>
      </c>
      <c r="AX37" s="304">
        <f t="shared" ca="1" si="39"/>
        <v>31</v>
      </c>
      <c r="AY37" s="305" t="str">
        <f ca="1">IF($AL$21=1,"✓","")</f>
        <v/>
      </c>
      <c r="AZ37" s="304" t="str">
        <f t="shared" ca="1" si="40"/>
        <v/>
      </c>
      <c r="BA37" s="306" t="str">
        <f ca="1">IF($AL$21=2,"✓","")</f>
        <v/>
      </c>
      <c r="BB37" s="307" t="str">
        <f t="shared" ca="1" si="41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$AC$2</f>
        <v>KC</v>
      </c>
      <c r="AU38" s="301">
        <f t="shared" ca="1" si="37"/>
        <v>0</v>
      </c>
      <c r="AV38" s="302">
        <f t="shared" si="38"/>
        <v>-18</v>
      </c>
      <c r="AW38" s="303" t="str">
        <f ca="1">IF($AC$23&gt;0,$AC$23,"")</f>
        <v/>
      </c>
      <c r="AX38" s="304" t="str">
        <f t="shared" ca="1" si="39"/>
        <v/>
      </c>
      <c r="AY38" s="305" t="str">
        <f ca="1">IF($AC$21=1,"✓","")</f>
        <v>✓</v>
      </c>
      <c r="AZ38" s="304">
        <f t="shared" ca="1" si="40"/>
        <v>18</v>
      </c>
      <c r="BA38" s="306" t="str">
        <f ca="1">IF($AC$21=2,"✓","")</f>
        <v/>
      </c>
      <c r="BB38" s="307" t="str">
        <f t="shared" ca="1" si="41"/>
        <v/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$AF$2</f>
        <v>KK</v>
      </c>
      <c r="AU39" s="301">
        <f t="shared" ca="1" si="37"/>
        <v>-6</v>
      </c>
      <c r="AV39" s="302">
        <f t="shared" si="38"/>
        <v>-18</v>
      </c>
      <c r="AW39" s="303" t="str">
        <f ca="1">IF($AF$23&gt;0,$AF$23,"")</f>
        <v/>
      </c>
      <c r="AX39" s="304" t="str">
        <f t="shared" ca="1" si="39"/>
        <v/>
      </c>
      <c r="AY39" s="305" t="str">
        <f ca="1">IF($AF$21=1,"✓","")</f>
        <v/>
      </c>
      <c r="AZ39" s="304" t="str">
        <f t="shared" ca="1" si="40"/>
        <v/>
      </c>
      <c r="BA39" s="306" t="str">
        <f ca="1">IF($AF$21=2,"✓","")</f>
        <v>✓</v>
      </c>
      <c r="BB39" s="307">
        <f t="shared" ca="1" si="41"/>
        <v>12</v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$K$2</f>
        <v>CP</v>
      </c>
      <c r="AU40" s="301">
        <f t="shared" ca="1" si="37"/>
        <v>-18</v>
      </c>
      <c r="AV40" s="302">
        <f t="shared" si="38"/>
        <v>-18</v>
      </c>
      <c r="AW40" s="303" t="str">
        <f ca="1">IF($K$23&gt;0,$K$23,"")</f>
        <v/>
      </c>
      <c r="AX40" s="304" t="str">
        <f t="shared" ca="1" si="39"/>
        <v/>
      </c>
      <c r="AY40" s="305" t="str">
        <f ca="1">IF($K$21=1,"✓","")</f>
        <v/>
      </c>
      <c r="AZ40" s="304" t="str">
        <f t="shared" ca="1" si="40"/>
        <v/>
      </c>
      <c r="BA40" s="306" t="str">
        <f ca="1">IF($K$21=2,"✓","")</f>
        <v/>
      </c>
      <c r="BB40" s="307" t="str">
        <f t="shared" ca="1" si="41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$N$2</f>
        <v>DC</v>
      </c>
      <c r="AU41" s="301">
        <f t="shared" ca="1" si="37"/>
        <v>-18</v>
      </c>
      <c r="AV41" s="302">
        <f t="shared" si="38"/>
        <v>-18</v>
      </c>
      <c r="AW41" s="303" t="str">
        <f ca="1">IF($N$23&gt;0,$N$23,"")</f>
        <v/>
      </c>
      <c r="AX41" s="304" t="str">
        <f t="shared" ca="1" si="39"/>
        <v/>
      </c>
      <c r="AY41" s="305" t="str">
        <f ca="1">IF($N$21=1,"✓","")</f>
        <v/>
      </c>
      <c r="AZ41" s="304" t="str">
        <f t="shared" ca="1" si="40"/>
        <v/>
      </c>
      <c r="BA41" s="306" t="str">
        <f ca="1">IF($N$21=2,"✓","")</f>
        <v/>
      </c>
      <c r="BB41" s="307" t="str">
        <f t="shared" ca="1" si="41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si="25"/>
        <v>58</v>
      </c>
      <c r="BM41" s="4"/>
      <c r="BN41" s="4"/>
      <c r="BO41" s="4">
        <f t="shared" si="26"/>
        <v>36</v>
      </c>
      <c r="BP41" s="4"/>
      <c r="BQ41" s="4"/>
      <c r="BR41" s="4">
        <f t="shared" si="27"/>
        <v>60</v>
      </c>
      <c r="BS41" s="4"/>
      <c r="BT41" s="4"/>
      <c r="BU41" s="4">
        <f t="shared" si="28"/>
        <v>55</v>
      </c>
      <c r="BV41" s="4"/>
      <c r="BW41" s="4"/>
      <c r="BX41" s="4">
        <f t="shared" si="29"/>
        <v>55</v>
      </c>
      <c r="BY41" s="4"/>
      <c r="BZ41" s="4"/>
      <c r="CA41" s="4">
        <f t="shared" si="30"/>
        <v>48</v>
      </c>
      <c r="CB41" s="4"/>
      <c r="CC41" s="4"/>
      <c r="CD41" s="4">
        <f t="shared" si="31"/>
        <v>64</v>
      </c>
      <c r="CE41" s="4"/>
      <c r="CF41" s="4"/>
      <c r="CG41" s="4">
        <f t="shared" si="32"/>
        <v>59</v>
      </c>
      <c r="CH41" s="4"/>
      <c r="CI41" s="4"/>
      <c r="CJ41" s="4">
        <f t="shared" si="33"/>
        <v>61</v>
      </c>
      <c r="CK41" s="4"/>
      <c r="CL41" s="4"/>
      <c r="CM41" s="4">
        <f t="shared" si="34"/>
        <v>65</v>
      </c>
      <c r="CN41" s="4"/>
      <c r="CO41" s="4"/>
      <c r="CP41" s="4">
        <f t="shared" si="35"/>
        <v>60</v>
      </c>
      <c r="CQ41" s="4"/>
      <c r="CR41" s="4"/>
      <c r="CS41" s="4">
        <f t="shared" si="36"/>
        <v>57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$Q$2</f>
        <v>DH</v>
      </c>
      <c r="AU42" s="301">
        <f t="shared" ca="1" si="37"/>
        <v>-18</v>
      </c>
      <c r="AV42" s="302">
        <f t="shared" si="38"/>
        <v>-18</v>
      </c>
      <c r="AW42" s="303" t="str">
        <f ca="1">IF($Q$23&gt;0,$Q$23,"")</f>
        <v/>
      </c>
      <c r="AX42" s="304" t="str">
        <f t="shared" ca="1" si="39"/>
        <v/>
      </c>
      <c r="AY42" s="305" t="str">
        <f ca="1">IF($Q$21=1,"✓","")</f>
        <v/>
      </c>
      <c r="AZ42" s="304" t="str">
        <f t="shared" ca="1" si="40"/>
        <v/>
      </c>
      <c r="BA42" s="306" t="str">
        <f ca="1">IF($Q$21=2,"✓","")</f>
        <v/>
      </c>
      <c r="BB42" s="307" t="str">
        <f t="shared" ca="1" si="41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6</v>
      </c>
      <c r="BL42" s="51"/>
      <c r="BM42" s="51"/>
      <c r="BN42" s="51">
        <f ca="1">H22</f>
        <v>5</v>
      </c>
      <c r="BO42" s="51"/>
      <c r="BP42" s="51"/>
      <c r="BQ42" s="51">
        <f ca="1">K22</f>
        <v>5.166666666666667</v>
      </c>
      <c r="BR42" s="51"/>
      <c r="BS42" s="51"/>
      <c r="BT42" s="51">
        <f ca="1">N22</f>
        <v>5.5</v>
      </c>
      <c r="BU42" s="51"/>
      <c r="BV42" s="51"/>
      <c r="BW42" s="51">
        <f ca="1">Q22</f>
        <v>9.8333333333333339</v>
      </c>
      <c r="BX42" s="51"/>
      <c r="BY42" s="51"/>
      <c r="BZ42" s="51">
        <f ca="1">T22</f>
        <v>6.4</v>
      </c>
      <c r="CA42" s="51"/>
      <c r="CB42" s="51"/>
      <c r="CC42" s="51">
        <f ca="1">W22</f>
        <v>4.833333333333333</v>
      </c>
      <c r="CD42" s="51"/>
      <c r="CE42" s="51"/>
      <c r="CF42" s="51">
        <f ca="1">Z22</f>
        <v>7.166666666666667</v>
      </c>
      <c r="CG42" s="51"/>
      <c r="CH42" s="51"/>
      <c r="CI42" s="51">
        <f ca="1">AC22</f>
        <v>3.6666666666666665</v>
      </c>
      <c r="CJ42" s="51"/>
      <c r="CK42" s="51"/>
      <c r="CL42" s="51">
        <f ca="1">AF22</f>
        <v>4.833333333333333</v>
      </c>
      <c r="CM42" s="51"/>
      <c r="CN42" s="51"/>
      <c r="CO42" s="51">
        <f ca="1">AI22</f>
        <v>7.166666666666667</v>
      </c>
      <c r="CP42" s="51"/>
      <c r="CQ42" s="51"/>
      <c r="CR42" s="51">
        <f ca="1">AL22</f>
        <v>7.166666666666667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$Z$2</f>
        <v>JL</v>
      </c>
      <c r="AU43" s="301">
        <f t="shared" ca="1" si="37"/>
        <v>-18</v>
      </c>
      <c r="AV43" s="302">
        <f t="shared" si="38"/>
        <v>-18</v>
      </c>
      <c r="AW43" s="303" t="str">
        <f ca="1">IF($Z$23&gt;0,$Z$23,"")</f>
        <v/>
      </c>
      <c r="AX43" s="304" t="str">
        <f t="shared" ca="1" si="39"/>
        <v/>
      </c>
      <c r="AY43" s="305" t="str">
        <f ca="1">IF($Z$21=1,"✓","")</f>
        <v/>
      </c>
      <c r="AZ43" s="304" t="str">
        <f t="shared" ca="1" si="40"/>
        <v/>
      </c>
      <c r="BA43" s="306" t="str">
        <f ca="1">IF($Z$21=2,"✓","")</f>
        <v/>
      </c>
      <c r="BB43" s="307" t="str">
        <f t="shared" ca="1" si="41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69" t="str">
        <f>$AI$2</f>
        <v>MB</v>
      </c>
      <c r="AU44" s="309">
        <f t="shared" ca="1" si="37"/>
        <v>-18</v>
      </c>
      <c r="AV44" s="310">
        <f t="shared" si="38"/>
        <v>-18</v>
      </c>
      <c r="AW44" s="311" t="str">
        <f ca="1">IF($AI$23&gt;0,$AI$23,"")</f>
        <v/>
      </c>
      <c r="AX44" s="312" t="str">
        <f t="shared" ca="1" si="39"/>
        <v/>
      </c>
      <c r="AY44" s="313" t="str">
        <f ca="1">IF($AI$21=1,"✓","")</f>
        <v/>
      </c>
      <c r="AZ44" s="312" t="str">
        <f t="shared" ca="1" si="40"/>
        <v/>
      </c>
      <c r="BA44" s="314" t="str">
        <f ca="1">IF($AI$21=2,"✓","")</f>
        <v/>
      </c>
      <c r="BB44" s="315" t="str">
        <f t="shared" ca="1" si="41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[];</v>
      </c>
    </row>
    <row r="177" spans="100:100" x14ac:dyDescent="0.2">
      <c r="CV177" s="325" t="str">
        <f ca="1">'Week 7'!BY5</f>
        <v xml:space="preserve">   var w7_p2_picks         = [];</v>
      </c>
    </row>
    <row r="178" spans="100:100" x14ac:dyDescent="0.2">
      <c r="CV178" s="325" t="str">
        <f ca="1">'Week 7'!BY6</f>
        <v xml:space="preserve">   var w7_p3_picks         = [];</v>
      </c>
    </row>
    <row r="179" spans="100:100" x14ac:dyDescent="0.2">
      <c r="CV179" s="325" t="str">
        <f ca="1">'Week 7'!BY7</f>
        <v xml:space="preserve">   var w7_p4_picks         = [];</v>
      </c>
    </row>
    <row r="180" spans="100:100" x14ac:dyDescent="0.2">
      <c r="CV180" s="325" t="str">
        <f ca="1">'Week 7'!BY8</f>
        <v xml:space="preserve">   var w7_p5_picks         = [];</v>
      </c>
    </row>
    <row r="181" spans="100:100" x14ac:dyDescent="0.2">
      <c r="CV181" s="325" t="str">
        <f ca="1">'Week 7'!BY9</f>
        <v xml:space="preserve">   var w7_p6_picks         = [];</v>
      </c>
    </row>
    <row r="182" spans="100:100" x14ac:dyDescent="0.2">
      <c r="CV182" s="325" t="str">
        <f ca="1">'Week 7'!BY10</f>
        <v xml:space="preserve">   var w7_p7_picks         = [];</v>
      </c>
    </row>
    <row r="183" spans="100:100" x14ac:dyDescent="0.2">
      <c r="CV183" s="325" t="str">
        <f ca="1">'Week 7'!BY11</f>
        <v xml:space="preserve">   var w7_p8_picks         = [];</v>
      </c>
    </row>
    <row r="184" spans="100:100" x14ac:dyDescent="0.2">
      <c r="CV184" s="325" t="str">
        <f ca="1">'Week 7'!BY12</f>
        <v xml:space="preserve">   var w7_p9_picks         = [];</v>
      </c>
    </row>
    <row r="185" spans="100:100" x14ac:dyDescent="0.2">
      <c r="CV185" s="325" t="str">
        <f ca="1">'Week 7'!BY13</f>
        <v xml:space="preserve">   var w7_p10_picks        = [];</v>
      </c>
    </row>
    <row r="186" spans="100:100" x14ac:dyDescent="0.2">
      <c r="CV186" s="325" t="str">
        <f ca="1">'Week 7'!BY14</f>
        <v xml:space="preserve">   var w7_p11_picks        = [];</v>
      </c>
    </row>
    <row r="187" spans="100:100" x14ac:dyDescent="0.2">
      <c r="CV187" s="325" t="str">
        <f ca="1">'Week 7'!BY15</f>
        <v xml:space="preserve">   var w7_p12_picks        = [];</v>
      </c>
    </row>
    <row r="188" spans="100:100" x14ac:dyDescent="0.2">
      <c r="CV188" s="325" t="str">
        <f ca="1">'Week 7'!BY16</f>
        <v xml:space="preserve">   var w7_p1_weights       = [];</v>
      </c>
    </row>
    <row r="189" spans="100:100" x14ac:dyDescent="0.2">
      <c r="CV189" s="325" t="str">
        <f ca="1">'Week 7'!BY17</f>
        <v xml:space="preserve">   var w7_p2_weights       = [];</v>
      </c>
    </row>
    <row r="190" spans="100:100" x14ac:dyDescent="0.2">
      <c r="CV190" s="325" t="str">
        <f ca="1">'Week 7'!BY18</f>
        <v xml:space="preserve">   var w7_p3_weights       = [];</v>
      </c>
    </row>
    <row r="191" spans="100:100" x14ac:dyDescent="0.2">
      <c r="CV191" s="325" t="str">
        <f ca="1">'Week 7'!BY19</f>
        <v xml:space="preserve">   var w7_p4_weights       = [];</v>
      </c>
    </row>
    <row r="192" spans="100:100" x14ac:dyDescent="0.2">
      <c r="CV192" s="325" t="str">
        <f ca="1">'Week 7'!BY20</f>
        <v xml:space="preserve">   var w7_p5_weights       = [];</v>
      </c>
    </row>
    <row r="193" spans="100:100" x14ac:dyDescent="0.2">
      <c r="CV193" s="325" t="str">
        <f ca="1">'Week 7'!BY21</f>
        <v xml:space="preserve">   var w7_p6_weights       = [];</v>
      </c>
    </row>
    <row r="194" spans="100:100" x14ac:dyDescent="0.2">
      <c r="CV194" s="325" t="str">
        <f ca="1">'Week 7'!BY22</f>
        <v xml:space="preserve">   var w7_p7_weights       = [];</v>
      </c>
    </row>
    <row r="195" spans="100:100" x14ac:dyDescent="0.2">
      <c r="CV195" s="325" t="str">
        <f ca="1">'Week 7'!BY23</f>
        <v xml:space="preserve">   var w7_p8_weights       = [];</v>
      </c>
    </row>
    <row r="196" spans="100:100" x14ac:dyDescent="0.2">
      <c r="CV196" s="325" t="str">
        <f ca="1">'Week 7'!BY24</f>
        <v xml:space="preserve">   var w7_p9_weights       = [];</v>
      </c>
    </row>
    <row r="197" spans="100:100" x14ac:dyDescent="0.2">
      <c r="CV197" s="325" t="str">
        <f ca="1">'Week 7'!BY25</f>
        <v xml:space="preserve">   var w7_p10_weights      = [];</v>
      </c>
    </row>
    <row r="198" spans="100:100" x14ac:dyDescent="0.2">
      <c r="CV198" s="325" t="str">
        <f ca="1">'Week 7'!BY26</f>
        <v xml:space="preserve">   var w7_p11_weights      = [];</v>
      </c>
    </row>
    <row r="199" spans="100:100" x14ac:dyDescent="0.2">
      <c r="CV199" s="325" t="str">
        <f ca="1">'Week 7'!BY27</f>
        <v xml:space="preserve">   var w7_p12_weights      = [];</v>
      </c>
    </row>
    <row r="200" spans="100:100" x14ac:dyDescent="0.2">
      <c r="CV200" s="325" t="str">
        <f ca="1">'Week 7'!BY28</f>
        <v xml:space="preserve">   var w7_winners          = [];</v>
      </c>
    </row>
    <row r="201" spans="100:100" x14ac:dyDescent="0.2">
      <c r="CV201" s="325" t="str">
        <f ca="1">'Week 7'!BY29</f>
        <v xml:space="preserve">   var w7_mn_points        = ["","","","","","","","","","","",""];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[];</v>
      </c>
    </row>
    <row r="205" spans="100:100" x14ac:dyDescent="0.2">
      <c r="CV205" s="325" t="str">
        <f ca="1">'Week 8'!BY5</f>
        <v xml:space="preserve">   var w8_p2_picks         = [];</v>
      </c>
    </row>
    <row r="206" spans="100:100" x14ac:dyDescent="0.2">
      <c r="CV206" s="325" t="str">
        <f ca="1">'Week 8'!BY6</f>
        <v xml:space="preserve">   var w8_p3_picks         = [];</v>
      </c>
    </row>
    <row r="207" spans="100:100" x14ac:dyDescent="0.2">
      <c r="CV207" s="325" t="str">
        <f ca="1">'Week 8'!BY7</f>
        <v xml:space="preserve">   var w8_p4_picks         = [];</v>
      </c>
    </row>
    <row r="208" spans="100:100" x14ac:dyDescent="0.2">
      <c r="CV208" s="325" t="str">
        <f ca="1">'Week 8'!BY8</f>
        <v xml:space="preserve">   var w8_p5_picks         = [];</v>
      </c>
    </row>
    <row r="209" spans="100:100" x14ac:dyDescent="0.2">
      <c r="CV209" s="325" t="str">
        <f ca="1">'Week 8'!BY9</f>
        <v xml:space="preserve">   var w8_p6_picks         = [];</v>
      </c>
    </row>
    <row r="210" spans="100:100" x14ac:dyDescent="0.2">
      <c r="CV210" s="325" t="str">
        <f ca="1">'Week 8'!BY10</f>
        <v xml:space="preserve">   var w8_p7_picks         = [];</v>
      </c>
    </row>
    <row r="211" spans="100:100" x14ac:dyDescent="0.2">
      <c r="CV211" s="325" t="str">
        <f ca="1">'Week 8'!BY11</f>
        <v xml:space="preserve">   var w8_p8_picks         = [];</v>
      </c>
    </row>
    <row r="212" spans="100:100" x14ac:dyDescent="0.2">
      <c r="CV212" s="325" t="str">
        <f ca="1">'Week 8'!BY12</f>
        <v xml:space="preserve">   var w8_p9_picks         = [];</v>
      </c>
    </row>
    <row r="213" spans="100:100" x14ac:dyDescent="0.2">
      <c r="CV213" s="325" t="str">
        <f ca="1">'Week 8'!BY13</f>
        <v xml:space="preserve">   var w8_p10_picks        = [];</v>
      </c>
    </row>
    <row r="214" spans="100:100" x14ac:dyDescent="0.2">
      <c r="CV214" s="325" t="str">
        <f ca="1">'Week 8'!BY14</f>
        <v xml:space="preserve">   var w8_p11_picks        = [];</v>
      </c>
    </row>
    <row r="215" spans="100:100" x14ac:dyDescent="0.2">
      <c r="CV215" s="325" t="str">
        <f ca="1">'Week 8'!BY15</f>
        <v xml:space="preserve">   var w8_p12_picks        = [];</v>
      </c>
    </row>
    <row r="216" spans="100:100" x14ac:dyDescent="0.2">
      <c r="CV216" s="325" t="str">
        <f ca="1">'Week 8'!BY16</f>
        <v xml:space="preserve">   var w8_p1_weights       = [];</v>
      </c>
    </row>
    <row r="217" spans="100:100" x14ac:dyDescent="0.2">
      <c r="CV217" s="325" t="str">
        <f ca="1">'Week 8'!BY17</f>
        <v xml:space="preserve">   var w8_p2_weights       = [];</v>
      </c>
    </row>
    <row r="218" spans="100:100" x14ac:dyDescent="0.2">
      <c r="CV218" s="325" t="str">
        <f ca="1">'Week 8'!BY18</f>
        <v xml:space="preserve">   var w8_p3_weights       = [];</v>
      </c>
    </row>
    <row r="219" spans="100:100" x14ac:dyDescent="0.2">
      <c r="CV219" s="325" t="str">
        <f ca="1">'Week 8'!BY19</f>
        <v xml:space="preserve">   var w8_p4_weights       = [];</v>
      </c>
    </row>
    <row r="220" spans="100:100" x14ac:dyDescent="0.2">
      <c r="CV220" s="325" t="str">
        <f ca="1">'Week 8'!BY20</f>
        <v xml:space="preserve">   var w8_p5_weights       = [];</v>
      </c>
    </row>
    <row r="221" spans="100:100" x14ac:dyDescent="0.2">
      <c r="CV221" s="325" t="str">
        <f ca="1">'Week 8'!BY21</f>
        <v xml:space="preserve">   var w8_p6_weights       = [];</v>
      </c>
    </row>
    <row r="222" spans="100:100" x14ac:dyDescent="0.2">
      <c r="CV222" s="325" t="str">
        <f ca="1">'Week 8'!BY22</f>
        <v xml:space="preserve">   var w8_p7_weights       = [];</v>
      </c>
    </row>
    <row r="223" spans="100:100" x14ac:dyDescent="0.2">
      <c r="CV223" s="325" t="str">
        <f ca="1">'Week 8'!BY23</f>
        <v xml:space="preserve">   var w8_p8_weights       = [];</v>
      </c>
    </row>
    <row r="224" spans="100:100" x14ac:dyDescent="0.2">
      <c r="CV224" s="325" t="str">
        <f ca="1">'Week 8'!BY24</f>
        <v xml:space="preserve">   var w8_p9_weights       = [];</v>
      </c>
    </row>
    <row r="225" spans="100:100" x14ac:dyDescent="0.2">
      <c r="CV225" s="325" t="str">
        <f ca="1">'Week 8'!BY25</f>
        <v xml:space="preserve">   var w8_p10_weights      = [];</v>
      </c>
    </row>
    <row r="226" spans="100:100" x14ac:dyDescent="0.2">
      <c r="CV226" s="325" t="str">
        <f ca="1">'Week 8'!BY26</f>
        <v xml:space="preserve">   var w8_p11_weights      = [];</v>
      </c>
    </row>
    <row r="227" spans="100:100" x14ac:dyDescent="0.2">
      <c r="CV227" s="325" t="str">
        <f ca="1">'Week 8'!BY27</f>
        <v xml:space="preserve">   var w8_p12_weights      = [];</v>
      </c>
    </row>
    <row r="228" spans="100:100" x14ac:dyDescent="0.2">
      <c r="CV228" s="325" t="str">
        <f ca="1">'Week 8'!BY28</f>
        <v xml:space="preserve">   var w8_winners          = [];</v>
      </c>
    </row>
    <row r="229" spans="100:100" x14ac:dyDescent="0.2">
      <c r="CV229" s="325" t="str">
        <f ca="1">'Week 8'!BY29</f>
        <v xml:space="preserve">   var w8_mn_points        = ["","","","","","","","","","","",""];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[];</v>
      </c>
    </row>
    <row r="233" spans="100:100" x14ac:dyDescent="0.2">
      <c r="CV233" s="325" t="str">
        <f ca="1">'Week 9'!BY5</f>
        <v xml:space="preserve">   var w9_p2_picks         = [];</v>
      </c>
    </row>
    <row r="234" spans="100:100" x14ac:dyDescent="0.2">
      <c r="CV234" s="325" t="str">
        <f ca="1">'Week 9'!BY6</f>
        <v xml:space="preserve">   var w9_p3_picks         = [];</v>
      </c>
    </row>
    <row r="235" spans="100:100" x14ac:dyDescent="0.2">
      <c r="CV235" s="325" t="str">
        <f ca="1">'Week 9'!BY7</f>
        <v xml:space="preserve">   var w9_p4_picks         = [];</v>
      </c>
    </row>
    <row r="236" spans="100:100" x14ac:dyDescent="0.2">
      <c r="CV236" s="325" t="str">
        <f ca="1">'Week 9'!BY8</f>
        <v xml:space="preserve">   var w9_p5_picks         = [];</v>
      </c>
    </row>
    <row r="237" spans="100:100" x14ac:dyDescent="0.2">
      <c r="CV237" s="325" t="str">
        <f ca="1">'Week 9'!BY9</f>
        <v xml:space="preserve">   var w9_p6_picks         = [];</v>
      </c>
    </row>
    <row r="238" spans="100:100" x14ac:dyDescent="0.2">
      <c r="CV238" s="325" t="str">
        <f ca="1">'Week 9'!BY10</f>
        <v xml:space="preserve">   var w9_p7_picks         = [];</v>
      </c>
    </row>
    <row r="239" spans="100:100" x14ac:dyDescent="0.2">
      <c r="CV239" s="325" t="str">
        <f ca="1">'Week 9'!BY11</f>
        <v xml:space="preserve">   var w9_p8_picks         = [];</v>
      </c>
    </row>
    <row r="240" spans="100:100" x14ac:dyDescent="0.2">
      <c r="CV240" s="325" t="str">
        <f ca="1">'Week 9'!BY12</f>
        <v xml:space="preserve">   var w9_p9_picks         = [];</v>
      </c>
    </row>
    <row r="241" spans="100:100" x14ac:dyDescent="0.2">
      <c r="CV241" s="325" t="str">
        <f ca="1">'Week 9'!BY13</f>
        <v xml:space="preserve">   var w9_p10_picks        = [];</v>
      </c>
    </row>
    <row r="242" spans="100:100" x14ac:dyDescent="0.2">
      <c r="CV242" s="325" t="str">
        <f ca="1">'Week 9'!BY14</f>
        <v xml:space="preserve">   var w9_p11_picks        = [];</v>
      </c>
    </row>
    <row r="243" spans="100:100" x14ac:dyDescent="0.2">
      <c r="CV243" s="325" t="str">
        <f ca="1">'Week 9'!BY15</f>
        <v xml:space="preserve">   var w9_p12_picks        = [];</v>
      </c>
    </row>
    <row r="244" spans="100:100" x14ac:dyDescent="0.2">
      <c r="CV244" s="325" t="str">
        <f ca="1">'Week 9'!BY16</f>
        <v xml:space="preserve">   var w9_p1_weights       = [];</v>
      </c>
    </row>
    <row r="245" spans="100:100" x14ac:dyDescent="0.2">
      <c r="CV245" s="325" t="str">
        <f ca="1">'Week 9'!BY17</f>
        <v xml:space="preserve">   var w9_p2_weights       = [];</v>
      </c>
    </row>
    <row r="246" spans="100:100" x14ac:dyDescent="0.2">
      <c r="CV246" s="325" t="str">
        <f ca="1">'Week 9'!BY18</f>
        <v xml:space="preserve">   var w9_p3_weights       = [];</v>
      </c>
    </row>
    <row r="247" spans="100:100" x14ac:dyDescent="0.2">
      <c r="CV247" s="325" t="str">
        <f ca="1">'Week 9'!BY19</f>
        <v xml:space="preserve">   var w9_p4_weights       = [];</v>
      </c>
    </row>
    <row r="248" spans="100:100" x14ac:dyDescent="0.2">
      <c r="CV248" s="325" t="str">
        <f ca="1">'Week 9'!BY20</f>
        <v xml:space="preserve">   var w9_p5_weights       = [];</v>
      </c>
    </row>
    <row r="249" spans="100:100" x14ac:dyDescent="0.2">
      <c r="CV249" s="325" t="str">
        <f ca="1">'Week 9'!BY21</f>
        <v xml:space="preserve">   var w9_p6_weights       = [];</v>
      </c>
    </row>
    <row r="250" spans="100:100" x14ac:dyDescent="0.2">
      <c r="CV250" s="325" t="str">
        <f ca="1">'Week 9'!BY22</f>
        <v xml:space="preserve">   var w9_p7_weights       = [];</v>
      </c>
    </row>
    <row r="251" spans="100:100" x14ac:dyDescent="0.2">
      <c r="CV251" s="325" t="str">
        <f ca="1">'Week 9'!BY23</f>
        <v xml:space="preserve">   var w9_p8_weights       = [];</v>
      </c>
    </row>
    <row r="252" spans="100:100" x14ac:dyDescent="0.2">
      <c r="CV252" s="325" t="str">
        <f ca="1">'Week 9'!BY24</f>
        <v xml:space="preserve">   var w9_p9_weights       = [];</v>
      </c>
    </row>
    <row r="253" spans="100:100" x14ac:dyDescent="0.2">
      <c r="CV253" s="325" t="str">
        <f ca="1">'Week 9'!BY25</f>
        <v xml:space="preserve">   var w9_p10_weights      = [];</v>
      </c>
    </row>
    <row r="254" spans="100:100" x14ac:dyDescent="0.2">
      <c r="CV254" s="325" t="str">
        <f ca="1">'Week 9'!BY26</f>
        <v xml:space="preserve">   var w9_p11_weights      = [];</v>
      </c>
    </row>
    <row r="255" spans="100:100" x14ac:dyDescent="0.2">
      <c r="CV255" s="325" t="str">
        <f ca="1">'Week 9'!BY27</f>
        <v xml:space="preserve">   var w9_p12_weights      = [];</v>
      </c>
    </row>
    <row r="256" spans="100:100" x14ac:dyDescent="0.2">
      <c r="CV256" s="325" t="str">
        <f ca="1">'Week 9'!BY28</f>
        <v xml:space="preserve">   var w9_winners          = [];</v>
      </c>
    </row>
    <row r="257" spans="100:100" x14ac:dyDescent="0.2">
      <c r="CV257" s="325" t="str">
        <f ca="1">'Week 9'!BY29</f>
        <v xml:space="preserve">   var w9_mn_points        = ["","","","","","","","","","","",""];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[];</v>
      </c>
    </row>
    <row r="261" spans="100:100" x14ac:dyDescent="0.2">
      <c r="CV261" s="325" t="str">
        <f ca="1">'Week 10'!BY5</f>
        <v xml:space="preserve">   var w10_p2_picks         = [];</v>
      </c>
    </row>
    <row r="262" spans="100:100" x14ac:dyDescent="0.2">
      <c r="CV262" s="325" t="str">
        <f ca="1">'Week 10'!BY6</f>
        <v xml:space="preserve">   var w10_p3_picks         = [];</v>
      </c>
    </row>
    <row r="263" spans="100:100" x14ac:dyDescent="0.2">
      <c r="CV263" s="325" t="str">
        <f ca="1">'Week 10'!BY7</f>
        <v xml:space="preserve">   var w10_p4_picks         = [];</v>
      </c>
    </row>
    <row r="264" spans="100:100" x14ac:dyDescent="0.2">
      <c r="CV264" s="325" t="str">
        <f ca="1">'Week 10'!BY8</f>
        <v xml:space="preserve">   var w10_p5_picks         = [];</v>
      </c>
    </row>
    <row r="265" spans="100:100" x14ac:dyDescent="0.2">
      <c r="CV265" s="325" t="str">
        <f ca="1">'Week 10'!BY9</f>
        <v xml:space="preserve">   var w10_p6_picks         = [];</v>
      </c>
    </row>
    <row r="266" spans="100:100" x14ac:dyDescent="0.2">
      <c r="CV266" s="325" t="str">
        <f ca="1">'Week 10'!BY10</f>
        <v xml:space="preserve">   var w10_p7_picks         = [];</v>
      </c>
    </row>
    <row r="267" spans="100:100" x14ac:dyDescent="0.2">
      <c r="CV267" s="325" t="str">
        <f ca="1">'Week 10'!BY11</f>
        <v xml:space="preserve">   var w10_p8_picks         = [];</v>
      </c>
    </row>
    <row r="268" spans="100:100" x14ac:dyDescent="0.2">
      <c r="CV268" s="325" t="str">
        <f ca="1">'Week 10'!BY12</f>
        <v xml:space="preserve">   var w10_p9_picks         = [];</v>
      </c>
    </row>
    <row r="269" spans="100:100" x14ac:dyDescent="0.2">
      <c r="CV269" s="325" t="str">
        <f ca="1">'Week 10'!BY13</f>
        <v xml:space="preserve">   var w10_p10_picks        = [];</v>
      </c>
    </row>
    <row r="270" spans="100:100" x14ac:dyDescent="0.2">
      <c r="CV270" s="325" t="str">
        <f ca="1">'Week 10'!BY14</f>
        <v xml:space="preserve">   var w10_p11_picks        = [];</v>
      </c>
    </row>
    <row r="271" spans="100:100" x14ac:dyDescent="0.2">
      <c r="CV271" s="325" t="str">
        <f ca="1">'Week 10'!BY15</f>
        <v xml:space="preserve">   var w10_p12_picks        = [];</v>
      </c>
    </row>
    <row r="272" spans="100:100" x14ac:dyDescent="0.2">
      <c r="CV272" s="325" t="str">
        <f ca="1">'Week 10'!BY16</f>
        <v xml:space="preserve">   var w10_p1_weights       = [];</v>
      </c>
    </row>
    <row r="273" spans="100:100" x14ac:dyDescent="0.2">
      <c r="CV273" s="325" t="str">
        <f ca="1">'Week 10'!BY17</f>
        <v xml:space="preserve">   var w10_p2_weights       = [];</v>
      </c>
    </row>
    <row r="274" spans="100:100" x14ac:dyDescent="0.2">
      <c r="CV274" s="325" t="str">
        <f ca="1">'Week 10'!BY18</f>
        <v xml:space="preserve">   var w10_p3_weights       = [];</v>
      </c>
    </row>
    <row r="275" spans="100:100" x14ac:dyDescent="0.2">
      <c r="CV275" s="325" t="str">
        <f ca="1">'Week 10'!BY19</f>
        <v xml:space="preserve">   var w10_p4_weights       = [];</v>
      </c>
    </row>
    <row r="276" spans="100:100" x14ac:dyDescent="0.2">
      <c r="CV276" s="325" t="str">
        <f ca="1">'Week 10'!BY20</f>
        <v xml:space="preserve">   var w10_p5_weights       = [];</v>
      </c>
    </row>
    <row r="277" spans="100:100" x14ac:dyDescent="0.2">
      <c r="CV277" s="325" t="str">
        <f ca="1">'Week 10'!BY21</f>
        <v xml:space="preserve">   var w10_p6_weights       = [];</v>
      </c>
    </row>
    <row r="278" spans="100:100" x14ac:dyDescent="0.2">
      <c r="CV278" s="325" t="str">
        <f ca="1">'Week 10'!BY22</f>
        <v xml:space="preserve">   var w10_p7_weights       = [];</v>
      </c>
    </row>
    <row r="279" spans="100:100" x14ac:dyDescent="0.2">
      <c r="CV279" s="325" t="str">
        <f ca="1">'Week 10'!BY23</f>
        <v xml:space="preserve">   var w10_p8_weights       = [];</v>
      </c>
    </row>
    <row r="280" spans="100:100" x14ac:dyDescent="0.2">
      <c r="CV280" s="325" t="str">
        <f ca="1">'Week 10'!BY24</f>
        <v xml:space="preserve">   var w10_p9_weights       = [];</v>
      </c>
    </row>
    <row r="281" spans="100:100" x14ac:dyDescent="0.2">
      <c r="CV281" s="325" t="str">
        <f ca="1">'Week 10'!BY25</f>
        <v xml:space="preserve">   var w10_p10_weights      = [];</v>
      </c>
    </row>
    <row r="282" spans="100:100" x14ac:dyDescent="0.2">
      <c r="CV282" s="325" t="str">
        <f ca="1">'Week 10'!BY26</f>
        <v xml:space="preserve">   var w10_p11_weights      = [];</v>
      </c>
    </row>
    <row r="283" spans="100:100" x14ac:dyDescent="0.2">
      <c r="CV283" s="325" t="str">
        <f ca="1">'Week 10'!BY27</f>
        <v xml:space="preserve">   var w10_p12_weights      = [];</v>
      </c>
    </row>
    <row r="284" spans="100:100" x14ac:dyDescent="0.2">
      <c r="CV284" s="325" t="str">
        <f ca="1">'Week 10'!BY28</f>
        <v xml:space="preserve">   var w10_winners          = [];</v>
      </c>
    </row>
    <row r="285" spans="100:100" x14ac:dyDescent="0.2">
      <c r="CV285" s="325" t="str">
        <f ca="1">'Week 10'!BY29</f>
        <v xml:space="preserve">   var w10_mn_points        = ["","","","","","","","","","","",""];</v>
      </c>
    </row>
    <row r="286" spans="100:100" x14ac:dyDescent="0.2">
      <c r="CV286" s="325" t="str">
        <f ca="1">'Week 10'!BY30</f>
        <v xml:space="preserve">   var w10_actual_mn_points = 0;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[];</v>
      </c>
    </row>
    <row r="291" spans="100:100" x14ac:dyDescent="0.2">
      <c r="CV291" s="325" t="str">
        <f ca="1">'Week 11'!BY7</f>
        <v xml:space="preserve">   var w11_p4_picks         = [];</v>
      </c>
    </row>
    <row r="292" spans="100:100" x14ac:dyDescent="0.2">
      <c r="CV292" s="325" t="str">
        <f ca="1">'Week 11'!BY8</f>
        <v xml:space="preserve">   var w11_p5_picks         = [];</v>
      </c>
    </row>
    <row r="293" spans="100:100" x14ac:dyDescent="0.2">
      <c r="CV293" s="325" t="str">
        <f ca="1">'Week 11'!BY9</f>
        <v xml:space="preserve">   var w11_p6_picks         = [];</v>
      </c>
    </row>
    <row r="294" spans="100:100" x14ac:dyDescent="0.2">
      <c r="CV294" s="325" t="str">
        <f ca="1">'Week 11'!BY10</f>
        <v xml:space="preserve">   var w11_p7_picks         = [];</v>
      </c>
    </row>
    <row r="295" spans="100:100" x14ac:dyDescent="0.2">
      <c r="CV295" s="325" t="str">
        <f ca="1">'Week 11'!BY11</f>
        <v xml:space="preserve">   var w11_p8_picks         = [];</v>
      </c>
    </row>
    <row r="296" spans="100:100" x14ac:dyDescent="0.2">
      <c r="CV296" s="325" t="str">
        <f ca="1">'Week 11'!BY12</f>
        <v xml:space="preserve">   var w11_p9_picks         = [];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[];</v>
      </c>
    </row>
    <row r="299" spans="100:100" x14ac:dyDescent="0.2">
      <c r="CV299" s="325" t="str">
        <f ca="1">'Week 11'!BY15</f>
        <v xml:space="preserve">   var w11_p12_picks        = [];</v>
      </c>
    </row>
    <row r="300" spans="100:100" x14ac:dyDescent="0.2">
      <c r="CV300" s="325" t="str">
        <f ca="1">'Week 11'!BY16</f>
        <v xml:space="preserve">   var w11_p1_weights       = [];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[];</v>
      </c>
    </row>
    <row r="303" spans="100:100" x14ac:dyDescent="0.2">
      <c r="CV303" s="325" t="str">
        <f ca="1">'Week 11'!BY19</f>
        <v xml:space="preserve">   var w11_p4_weights       = [];</v>
      </c>
    </row>
    <row r="304" spans="100:100" x14ac:dyDescent="0.2">
      <c r="CV304" s="325" t="str">
        <f ca="1">'Week 11'!BY20</f>
        <v xml:space="preserve">   var w11_p5_weights       = [];</v>
      </c>
    </row>
    <row r="305" spans="100:100" x14ac:dyDescent="0.2">
      <c r="CV305" s="325" t="str">
        <f ca="1">'Week 11'!BY21</f>
        <v xml:space="preserve">   var w11_p6_weights       = [];</v>
      </c>
    </row>
    <row r="306" spans="100:100" x14ac:dyDescent="0.2">
      <c r="CV306" s="325" t="str">
        <f ca="1">'Week 11'!BY22</f>
        <v xml:space="preserve">   var w11_p7_weights       = [];</v>
      </c>
    </row>
    <row r="307" spans="100:100" x14ac:dyDescent="0.2">
      <c r="CV307" s="325" t="str">
        <f ca="1">'Week 11'!BY23</f>
        <v xml:space="preserve">   var w11_p8_weights       = [];</v>
      </c>
    </row>
    <row r="308" spans="100:100" x14ac:dyDescent="0.2">
      <c r="CV308" s="325" t="str">
        <f ca="1">'Week 11'!BY24</f>
        <v xml:space="preserve">   var w11_p9_weights       = [];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[];</v>
      </c>
    </row>
    <row r="311" spans="100:100" x14ac:dyDescent="0.2">
      <c r="CV311" s="325" t="str">
        <f ca="1">'Week 11'!BY27</f>
        <v xml:space="preserve">   var w11_p12_weights      = [];</v>
      </c>
    </row>
    <row r="312" spans="100:100" x14ac:dyDescent="0.2">
      <c r="CV312" s="325" t="str">
        <f ca="1">'Week 11'!BY28</f>
        <v xml:space="preserve">   var w11_winners          = [];</v>
      </c>
    </row>
    <row r="313" spans="100:100" x14ac:dyDescent="0.2">
      <c r="CV313" s="325" t="str">
        <f ca="1">'Week 11'!BY29</f>
        <v xml:space="preserve">   var w11_mn_points        = ["","","","","","","","","","","",""];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[];</v>
      </c>
    </row>
    <row r="317" spans="100:100" x14ac:dyDescent="0.2">
      <c r="CV317" s="325" t="str">
        <f ca="1">'Week 12'!BY5</f>
        <v xml:space="preserve">   var w12_p2_picks         = [];</v>
      </c>
    </row>
    <row r="318" spans="100:100" x14ac:dyDescent="0.2">
      <c r="CV318" s="325" t="str">
        <f ca="1">'Week 12'!BY6</f>
        <v xml:space="preserve">   var w12_p3_picks         = [];</v>
      </c>
    </row>
    <row r="319" spans="100:100" x14ac:dyDescent="0.2">
      <c r="CV319" s="325" t="str">
        <f ca="1">'Week 12'!BY7</f>
        <v xml:space="preserve">   var w12_p4_picks         = [];</v>
      </c>
    </row>
    <row r="320" spans="100:100" x14ac:dyDescent="0.2">
      <c r="CV320" s="325" t="str">
        <f ca="1">'Week 12'!BY8</f>
        <v xml:space="preserve">   var w12_p5_picks         = [];</v>
      </c>
    </row>
    <row r="321" spans="100:100" x14ac:dyDescent="0.2">
      <c r="CV321" s="325" t="str">
        <f ca="1">'Week 12'!BY9</f>
        <v xml:space="preserve">   var w12_p6_picks         = [];</v>
      </c>
    </row>
    <row r="322" spans="100:100" x14ac:dyDescent="0.2">
      <c r="CV322" s="325" t="str">
        <f ca="1">'Week 12'!BY10</f>
        <v xml:space="preserve">   var w12_p7_picks         = [];</v>
      </c>
    </row>
    <row r="323" spans="100:100" x14ac:dyDescent="0.2">
      <c r="CV323" s="325" t="str">
        <f ca="1">'Week 12'!BY11</f>
        <v xml:space="preserve">   var w12_p8_picks         = [];</v>
      </c>
    </row>
    <row r="324" spans="100:100" x14ac:dyDescent="0.2">
      <c r="CV324" s="325" t="str">
        <f ca="1">'Week 12'!BY12</f>
        <v xml:space="preserve">   var w12_p9_picks         = [];</v>
      </c>
    </row>
    <row r="325" spans="100:100" x14ac:dyDescent="0.2">
      <c r="CV325" s="325" t="str">
        <f ca="1">'Week 12'!BY13</f>
        <v xml:space="preserve">   var w12_p10_picks        = [];</v>
      </c>
    </row>
    <row r="326" spans="100:100" x14ac:dyDescent="0.2">
      <c r="CV326" s="325" t="str">
        <f ca="1">'Week 12'!BY14</f>
        <v xml:space="preserve">   var w12_p11_picks        = [];</v>
      </c>
    </row>
    <row r="327" spans="100:100" x14ac:dyDescent="0.2">
      <c r="CV327" s="325" t="str">
        <f ca="1">'Week 12'!BY15</f>
        <v xml:space="preserve">   var w12_p12_picks        = [];</v>
      </c>
    </row>
    <row r="328" spans="100:100" x14ac:dyDescent="0.2">
      <c r="CV328" s="325" t="str">
        <f ca="1">'Week 12'!BY16</f>
        <v xml:space="preserve">   var w12_p1_weights       = [];</v>
      </c>
    </row>
    <row r="329" spans="100:100" x14ac:dyDescent="0.2">
      <c r="CV329" s="325" t="str">
        <f ca="1">'Week 12'!BY17</f>
        <v xml:space="preserve">   var w12_p2_weights       = [];</v>
      </c>
    </row>
    <row r="330" spans="100:100" x14ac:dyDescent="0.2">
      <c r="CV330" s="325" t="str">
        <f ca="1">'Week 12'!BY18</f>
        <v xml:space="preserve">   var w12_p3_weights       = [];</v>
      </c>
    </row>
    <row r="331" spans="100:100" x14ac:dyDescent="0.2">
      <c r="CV331" s="325" t="str">
        <f ca="1">'Week 12'!BY19</f>
        <v xml:space="preserve">   var w12_p4_weights       = [];</v>
      </c>
    </row>
    <row r="332" spans="100:100" x14ac:dyDescent="0.2">
      <c r="CV332" s="325" t="str">
        <f ca="1">'Week 12'!BY20</f>
        <v xml:space="preserve">   var w12_p5_weights       = [];</v>
      </c>
    </row>
    <row r="333" spans="100:100" x14ac:dyDescent="0.2">
      <c r="CV333" s="325" t="str">
        <f ca="1">'Week 12'!BY21</f>
        <v xml:space="preserve">   var w12_p6_weights       = [];</v>
      </c>
    </row>
    <row r="334" spans="100:100" x14ac:dyDescent="0.2">
      <c r="CV334" s="325" t="str">
        <f ca="1">'Week 12'!BY22</f>
        <v xml:space="preserve">   var w12_p7_weights       = [];</v>
      </c>
    </row>
    <row r="335" spans="100:100" x14ac:dyDescent="0.2">
      <c r="CV335" s="325" t="str">
        <f ca="1">'Week 12'!BY23</f>
        <v xml:space="preserve">   var w12_p8_weights       = [];</v>
      </c>
    </row>
    <row r="336" spans="100:100" x14ac:dyDescent="0.2">
      <c r="CV336" s="325" t="str">
        <f ca="1">'Week 12'!BY24</f>
        <v xml:space="preserve">   var w12_p9_weights       = [];</v>
      </c>
    </row>
    <row r="337" spans="100:100" x14ac:dyDescent="0.2">
      <c r="CV337" s="325" t="str">
        <f ca="1">'Week 12'!BY25</f>
        <v xml:space="preserve">   var w12_p10_weights      = [];</v>
      </c>
    </row>
    <row r="338" spans="100:100" x14ac:dyDescent="0.2">
      <c r="CV338" s="325" t="str">
        <f ca="1">'Week 12'!BY26</f>
        <v xml:space="preserve">   var w12_p11_weights      = [];</v>
      </c>
    </row>
    <row r="339" spans="100:100" x14ac:dyDescent="0.2">
      <c r="CV339" s="325" t="str">
        <f ca="1">'Week 12'!BY27</f>
        <v xml:space="preserve">   var w12_p12_weights      = [];</v>
      </c>
    </row>
    <row r="340" spans="100:100" x14ac:dyDescent="0.2">
      <c r="CV340" s="325" t="str">
        <f ca="1">'Week 12'!BY28</f>
        <v xml:space="preserve">   var w12_winners          = [];</v>
      </c>
    </row>
    <row r="341" spans="100:100" x14ac:dyDescent="0.2">
      <c r="CV341" s="325" t="str">
        <f ca="1">'Week 12'!BY29</f>
        <v xml:space="preserve">   var w12_mn_points        = ["","","","","","","","","","","",""];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[];</v>
      </c>
    </row>
    <row r="345" spans="100:100" x14ac:dyDescent="0.2">
      <c r="CV345" s="325" t="str">
        <f ca="1">'Week 13'!BY5</f>
        <v xml:space="preserve">   var w13_p2_picks         = [];</v>
      </c>
    </row>
    <row r="346" spans="100:100" x14ac:dyDescent="0.2">
      <c r="CV346" s="325" t="str">
        <f ca="1">'Week 13'!BY6</f>
        <v xml:space="preserve">   var w13_p3_picks         = [];</v>
      </c>
    </row>
    <row r="347" spans="100:100" x14ac:dyDescent="0.2">
      <c r="CV347" s="325" t="str">
        <f ca="1">'Week 13'!BY7</f>
        <v xml:space="preserve">   var w13_p4_picks         = [];</v>
      </c>
    </row>
    <row r="348" spans="100:100" x14ac:dyDescent="0.2">
      <c r="CV348" s="325" t="str">
        <f ca="1">'Week 13'!BY8</f>
        <v xml:space="preserve">   var w13_p5_picks         = [];</v>
      </c>
    </row>
    <row r="349" spans="100:100" x14ac:dyDescent="0.2">
      <c r="CV349" s="325" t="str">
        <f ca="1">'Week 13'!BY9</f>
        <v xml:space="preserve">   var w13_p6_picks         = [];</v>
      </c>
    </row>
    <row r="350" spans="100:100" x14ac:dyDescent="0.2">
      <c r="CV350" s="325" t="str">
        <f ca="1">'Week 13'!BY10</f>
        <v xml:space="preserve">   var w13_p7_picks         = [];</v>
      </c>
    </row>
    <row r="351" spans="100:100" x14ac:dyDescent="0.2">
      <c r="CV351" s="325" t="str">
        <f ca="1">'Week 13'!BY11</f>
        <v xml:space="preserve">   var w13_p8_picks         = [];</v>
      </c>
    </row>
    <row r="352" spans="100:100" x14ac:dyDescent="0.2">
      <c r="CV352" s="325" t="str">
        <f ca="1">'Week 13'!BY12</f>
        <v xml:space="preserve">   var w13_p9_picks         = [];</v>
      </c>
    </row>
    <row r="353" spans="100:100" x14ac:dyDescent="0.2">
      <c r="CV353" s="325" t="str">
        <f ca="1">'Week 13'!BY13</f>
        <v xml:space="preserve">   var w13_p10_picks        = [];</v>
      </c>
    </row>
    <row r="354" spans="100:100" x14ac:dyDescent="0.2">
      <c r="CV354" s="325" t="str">
        <f ca="1">'Week 13'!BY14</f>
        <v xml:space="preserve">   var w13_p11_picks        = [];</v>
      </c>
    </row>
    <row r="355" spans="100:100" x14ac:dyDescent="0.2">
      <c r="CV355" s="325" t="str">
        <f ca="1">'Week 13'!BY15</f>
        <v xml:space="preserve">   var w13_p12_picks        = [];</v>
      </c>
    </row>
    <row r="356" spans="100:100" x14ac:dyDescent="0.2">
      <c r="CV356" s="325" t="str">
        <f ca="1">'Week 13'!BY16</f>
        <v xml:space="preserve">   var w13_p1_weights       = [];</v>
      </c>
    </row>
    <row r="357" spans="100:100" x14ac:dyDescent="0.2">
      <c r="CV357" s="325" t="str">
        <f ca="1">'Week 13'!BY17</f>
        <v xml:space="preserve">   var w13_p2_weights       = [];</v>
      </c>
    </row>
    <row r="358" spans="100:100" x14ac:dyDescent="0.2">
      <c r="CV358" s="325" t="str">
        <f ca="1">'Week 13'!BY18</f>
        <v xml:space="preserve">   var w13_p3_weights       = [];</v>
      </c>
    </row>
    <row r="359" spans="100:100" x14ac:dyDescent="0.2">
      <c r="CV359" s="325" t="str">
        <f ca="1">'Week 13'!BY19</f>
        <v xml:space="preserve">   var w13_p4_weights       = [];</v>
      </c>
    </row>
    <row r="360" spans="100:100" x14ac:dyDescent="0.2">
      <c r="CV360" s="325" t="str">
        <f ca="1">'Week 13'!BY20</f>
        <v xml:space="preserve">   var w13_p5_weights       = [];</v>
      </c>
    </row>
    <row r="361" spans="100:100" x14ac:dyDescent="0.2">
      <c r="CV361" s="325" t="str">
        <f ca="1">'Week 13'!BY21</f>
        <v xml:space="preserve">   var w13_p6_weights       = [];</v>
      </c>
    </row>
    <row r="362" spans="100:100" x14ac:dyDescent="0.2">
      <c r="CV362" s="325" t="str">
        <f ca="1">'Week 13'!BY22</f>
        <v xml:space="preserve">   var w13_p7_weights       = [];</v>
      </c>
    </row>
    <row r="363" spans="100:100" x14ac:dyDescent="0.2">
      <c r="CV363" s="325" t="str">
        <f ca="1">'Week 13'!BY23</f>
        <v xml:space="preserve">   var w13_p8_weights       = [];</v>
      </c>
    </row>
    <row r="364" spans="100:100" x14ac:dyDescent="0.2">
      <c r="CV364" s="325" t="str">
        <f ca="1">'Week 13'!BY24</f>
        <v xml:space="preserve">   var w13_p9_weights       = [];</v>
      </c>
    </row>
    <row r="365" spans="100:100" x14ac:dyDescent="0.2">
      <c r="CV365" s="325" t="str">
        <f ca="1">'Week 13'!BY25</f>
        <v xml:space="preserve">   var w13_p10_weights      = [];</v>
      </c>
    </row>
    <row r="366" spans="100:100" x14ac:dyDescent="0.2">
      <c r="CV366" s="325" t="str">
        <f ca="1">'Week 13'!BY26</f>
        <v xml:space="preserve">   var w13_p11_weights      = [];</v>
      </c>
    </row>
    <row r="367" spans="100:100" x14ac:dyDescent="0.2">
      <c r="CV367" s="325" t="str">
        <f ca="1">'Week 13'!BY27</f>
        <v xml:space="preserve">   var w13_p12_weights      = [];</v>
      </c>
    </row>
    <row r="368" spans="100:100" x14ac:dyDescent="0.2">
      <c r="CV368" s="325" t="str">
        <f ca="1">'Week 13'!BY28</f>
        <v xml:space="preserve">   var w13_winners          = [];</v>
      </c>
    </row>
    <row r="369" spans="100:100" x14ac:dyDescent="0.2">
      <c r="CV369" s="325" t="str">
        <f ca="1">'Week 13'!BY29</f>
        <v xml:space="preserve">   var w13_mn_points        = ["","","","","","","","","","","",""];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2" t="s">
        <v>12</v>
      </c>
      <c r="AU2" s="383" t="s">
        <v>12</v>
      </c>
      <c r="AV2" s="384"/>
      <c r="AW2" s="3"/>
      <c r="BE2" s="379" t="str">
        <f ca="1">CONCATENATE("Week ",$C$2," Scores")</f>
        <v>Week 2 Scores</v>
      </c>
      <c r="BF2" s="380"/>
      <c r="BG2" s="381"/>
      <c r="BH2" s="327"/>
      <c r="BI2" s="379" t="s">
        <v>72</v>
      </c>
      <c r="BJ2" s="380"/>
      <c r="BK2" s="380"/>
      <c r="BL2" s="381"/>
      <c r="BM2" s="174"/>
      <c r="BN2" s="379" t="s">
        <v>81</v>
      </c>
      <c r="BO2" s="380"/>
      <c r="BP2" s="381"/>
      <c r="BQ2" s="379" t="s">
        <v>77</v>
      </c>
      <c r="BR2" s="380"/>
      <c r="BS2" s="380"/>
      <c r="BT2" s="380"/>
      <c r="BU2" s="380"/>
      <c r="BV2" s="380"/>
      <c r="BW2" s="38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7" t="s">
        <v>74</v>
      </c>
      <c r="BS3" s="385"/>
      <c r="BT3" s="377" t="s">
        <v>75</v>
      </c>
      <c r="BU3" s="385"/>
      <c r="BV3" s="377" t="s">
        <v>76</v>
      </c>
      <c r="BW3" s="378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1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2" t="s">
        <v>12</v>
      </c>
      <c r="AU2" s="383" t="s">
        <v>12</v>
      </c>
      <c r="AV2" s="384"/>
      <c r="AW2" s="3"/>
      <c r="BE2" s="379" t="str">
        <f ca="1">CONCATENATE("Week ",$C$2," Scores")</f>
        <v>Week 3 Scores</v>
      </c>
      <c r="BF2" s="380"/>
      <c r="BG2" s="381"/>
      <c r="BH2" s="327"/>
      <c r="BI2" s="379" t="s">
        <v>72</v>
      </c>
      <c r="BJ2" s="380"/>
      <c r="BK2" s="380"/>
      <c r="BL2" s="381"/>
      <c r="BM2" s="174"/>
      <c r="BN2" s="379" t="s">
        <v>81</v>
      </c>
      <c r="BO2" s="380"/>
      <c r="BP2" s="381"/>
      <c r="BQ2" s="379" t="s">
        <v>77</v>
      </c>
      <c r="BR2" s="380"/>
      <c r="BS2" s="380"/>
      <c r="BT2" s="380"/>
      <c r="BU2" s="380"/>
      <c r="BV2" s="380"/>
      <c r="BW2" s="38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7" t="s">
        <v>74</v>
      </c>
      <c r="BS3" s="385"/>
      <c r="BT3" s="377" t="s">
        <v>75</v>
      </c>
      <c r="BU3" s="385"/>
      <c r="BV3" s="377" t="s">
        <v>76</v>
      </c>
      <c r="BW3" s="378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2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0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IF(OR($E$4="H",$E$4="V",$E$4="Tie"),0,-1)</f>
        <v>0</v>
      </c>
      <c r="AS2" s="9" t="s">
        <v>28</v>
      </c>
      <c r="AT2" s="382" t="s">
        <v>12</v>
      </c>
      <c r="AU2" s="383" t="s">
        <v>12</v>
      </c>
      <c r="AV2" s="384"/>
      <c r="AW2" s="3"/>
      <c r="BE2" s="379" t="str">
        <f ca="1">CONCATENATE("Week ",$C$2," Scores")</f>
        <v>Week 4 Scores</v>
      </c>
      <c r="BF2" s="380"/>
      <c r="BG2" s="381"/>
      <c r="BH2" s="327"/>
      <c r="BI2" s="379" t="s">
        <v>72</v>
      </c>
      <c r="BJ2" s="380"/>
      <c r="BK2" s="380"/>
      <c r="BL2" s="381"/>
      <c r="BM2" s="174"/>
      <c r="BN2" s="379" t="s">
        <v>81</v>
      </c>
      <c r="BO2" s="380"/>
      <c r="BP2" s="381"/>
      <c r="BQ2" s="379" t="s">
        <v>77</v>
      </c>
      <c r="BR2" s="380"/>
      <c r="BS2" s="380"/>
      <c r="BT2" s="380"/>
      <c r="BU2" s="380"/>
      <c r="BV2" s="380"/>
      <c r="BW2" s="38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7" t="s">
        <v>74</v>
      </c>
      <c r="BS3" s="385"/>
      <c r="BT3" s="377" t="s">
        <v>75</v>
      </c>
      <c r="BU3" s="385"/>
      <c r="BV3" s="377" t="s">
        <v>76</v>
      </c>
      <c r="BW3" s="378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3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0</v>
      </c>
      <c r="AS2" s="9" t="s">
        <v>28</v>
      </c>
      <c r="AT2" s="382" t="s">
        <v>12</v>
      </c>
      <c r="AU2" s="383" t="s">
        <v>12</v>
      </c>
      <c r="AV2" s="384"/>
      <c r="AW2" s="3"/>
      <c r="BE2" s="379" t="str">
        <f ca="1">CONCATENATE("Week ",$C$2," Scores")</f>
        <v>Week 5 Scores</v>
      </c>
      <c r="BF2" s="380"/>
      <c r="BG2" s="381"/>
      <c r="BH2" s="327"/>
      <c r="BI2" s="379" t="s">
        <v>72</v>
      </c>
      <c r="BJ2" s="380"/>
      <c r="BK2" s="380"/>
      <c r="BL2" s="381"/>
      <c r="BM2" s="174"/>
      <c r="BN2" s="379" t="s">
        <v>81</v>
      </c>
      <c r="BO2" s="380"/>
      <c r="BP2" s="381"/>
      <c r="BQ2" s="379" t="s">
        <v>77</v>
      </c>
      <c r="BR2" s="380"/>
      <c r="BS2" s="380"/>
      <c r="BT2" s="380"/>
      <c r="BU2" s="380"/>
      <c r="BV2" s="380"/>
      <c r="BW2" s="38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7" t="s">
        <v>74</v>
      </c>
      <c r="BS3" s="385"/>
      <c r="BT3" s="377" t="s">
        <v>75</v>
      </c>
      <c r="BU3" s="385"/>
      <c r="BV3" s="377" t="s">
        <v>76</v>
      </c>
      <c r="BW3" s="378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1" t="s">
        <v>45</v>
      </c>
      <c r="G9" s="372">
        <v>4</v>
      </c>
      <c r="H9" s="373" t="str">
        <f t="shared" si="23"/>
        <v/>
      </c>
      <c r="I9" s="374" t="s">
        <v>45</v>
      </c>
      <c r="J9" s="372">
        <v>9</v>
      </c>
      <c r="K9" s="373" t="str">
        <f t="shared" si="0"/>
        <v/>
      </c>
      <c r="L9" s="374" t="s">
        <v>45</v>
      </c>
      <c r="M9" s="372">
        <v>5</v>
      </c>
      <c r="N9" s="373" t="str">
        <f t="shared" si="1"/>
        <v/>
      </c>
      <c r="O9" s="374" t="s">
        <v>45</v>
      </c>
      <c r="P9" s="372">
        <v>8</v>
      </c>
      <c r="Q9" s="373" t="str">
        <f t="shared" si="2"/>
        <v/>
      </c>
      <c r="R9" s="374" t="s">
        <v>45</v>
      </c>
      <c r="S9" s="372">
        <v>16</v>
      </c>
      <c r="T9" s="373" t="str">
        <f t="shared" si="3"/>
        <v/>
      </c>
      <c r="U9" s="374" t="s">
        <v>45</v>
      </c>
      <c r="V9" s="372">
        <v>13</v>
      </c>
      <c r="W9" s="373" t="str">
        <f t="shared" si="4"/>
        <v/>
      </c>
      <c r="X9" s="374" t="s">
        <v>45</v>
      </c>
      <c r="Y9" s="372">
        <v>9</v>
      </c>
      <c r="Z9" s="373" t="str">
        <f t="shared" si="5"/>
        <v/>
      </c>
      <c r="AA9" s="374" t="s">
        <v>45</v>
      </c>
      <c r="AB9" s="372">
        <v>9</v>
      </c>
      <c r="AC9" s="373" t="str">
        <f t="shared" si="6"/>
        <v/>
      </c>
      <c r="AD9" s="374" t="s">
        <v>44</v>
      </c>
      <c r="AE9" s="372">
        <v>4</v>
      </c>
      <c r="AF9" s="373">
        <f t="shared" si="7"/>
        <v>-4</v>
      </c>
      <c r="AG9" s="374" t="s">
        <v>45</v>
      </c>
      <c r="AH9" s="372">
        <v>9</v>
      </c>
      <c r="AI9" s="373" t="str">
        <f t="shared" si="8"/>
        <v/>
      </c>
      <c r="AJ9" s="374" t="s">
        <v>44</v>
      </c>
      <c r="AK9" s="372">
        <v>16</v>
      </c>
      <c r="AL9" s="373">
        <f t="shared" si="9"/>
        <v>-16</v>
      </c>
      <c r="AM9" s="374" t="s">
        <v>45</v>
      </c>
      <c r="AN9" s="372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4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0</v>
      </c>
      <c r="AS2" s="9" t="s">
        <v>28</v>
      </c>
      <c r="AT2" s="382" t="s">
        <v>12</v>
      </c>
      <c r="AU2" s="383" t="s">
        <v>12</v>
      </c>
      <c r="AV2" s="384"/>
      <c r="AW2" s="3"/>
      <c r="BE2" s="379" t="str">
        <f ca="1">CONCATENATE("Week ",$C$2," Scores")</f>
        <v>Week 6 Scores</v>
      </c>
      <c r="BF2" s="380"/>
      <c r="BG2" s="381"/>
      <c r="BH2" s="327"/>
      <c r="BI2" s="379" t="s">
        <v>72</v>
      </c>
      <c r="BJ2" s="380"/>
      <c r="BK2" s="380"/>
      <c r="BL2" s="381"/>
      <c r="BM2" s="174"/>
      <c r="BN2" s="379" t="s">
        <v>81</v>
      </c>
      <c r="BO2" s="380"/>
      <c r="BP2" s="381"/>
      <c r="BQ2" s="379" t="s">
        <v>77</v>
      </c>
      <c r="BR2" s="380"/>
      <c r="BS2" s="380"/>
      <c r="BT2" s="380"/>
      <c r="BU2" s="380"/>
      <c r="BV2" s="380"/>
      <c r="BW2" s="381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77" t="s">
        <v>74</v>
      </c>
      <c r="BS3" s="385"/>
      <c r="BT3" s="377" t="s">
        <v>75</v>
      </c>
      <c r="BU3" s="385"/>
      <c r="BV3" s="377" t="s">
        <v>76</v>
      </c>
      <c r="BW3" s="378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5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7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6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8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7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-1</v>
      </c>
      <c r="AS2" s="9" t="s">
        <v>28</v>
      </c>
      <c r="AT2" s="382" t="s">
        <v>12</v>
      </c>
      <c r="AU2" s="383" t="s">
        <v>12</v>
      </c>
      <c r="AV2" s="384"/>
      <c r="AW2" s="3"/>
      <c r="BE2" s="388" t="str">
        <f ca="1">CONCATENATE("Week ",$C$2," Scores")</f>
        <v>Week 9 Scores</v>
      </c>
      <c r="BF2" s="389"/>
      <c r="BG2" s="390"/>
      <c r="BH2" s="175"/>
      <c r="BI2" s="388" t="s">
        <v>72</v>
      </c>
      <c r="BJ2" s="389"/>
      <c r="BK2" s="389"/>
      <c r="BL2" s="390"/>
      <c r="BM2" s="174"/>
      <c r="BN2" s="388" t="s">
        <v>81</v>
      </c>
      <c r="BO2" s="389"/>
      <c r="BP2" s="390"/>
      <c r="BQ2" s="388" t="s">
        <v>77</v>
      </c>
      <c r="BR2" s="389"/>
      <c r="BS2" s="389"/>
      <c r="BT2" s="389"/>
      <c r="BU2" s="389"/>
      <c r="BV2" s="389"/>
      <c r="BW2" s="390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6" t="s">
        <v>74</v>
      </c>
      <c r="BS3" s="391"/>
      <c r="BT3" s="386" t="s">
        <v>75</v>
      </c>
      <c r="BU3" s="391"/>
      <c r="BV3" s="386" t="s">
        <v>76</v>
      </c>
      <c r="BW3" s="387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5</v>
      </c>
      <c r="BJ4" s="91" t="str">
        <f>$F$2</f>
        <v>BM</v>
      </c>
      <c r="BK4" s="92">
        <f ca="1">$H$22</f>
        <v>97</v>
      </c>
      <c r="BL4" s="93">
        <f ca="1">$H$23</f>
        <v>485</v>
      </c>
      <c r="BM4" s="174"/>
      <c r="BN4" s="67">
        <f t="shared" ref="BN4:BN15" ca="1" si="18">RANK(BP4,BP$4:BP$15,0)</f>
        <v>2</v>
      </c>
      <c r="BO4" s="84" t="str">
        <f>$F$2</f>
        <v>BM</v>
      </c>
      <c r="BP4" s="73">
        <f t="shared" ref="BP4:BP15" ca="1" si="19">SUM(BQ4,BS4,BU4,BW4)</f>
        <v>13</v>
      </c>
      <c r="BQ4" s="72">
        <f ca="1">-$AR$3*'Season Summary'!$AO$3</f>
        <v>-18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73.400000000000006</v>
      </c>
      <c r="BL5" s="95">
        <f ca="1">$K$23</f>
        <v>367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13</v>
      </c>
      <c r="BQ5" s="74">
        <f ca="1">-$AR$3*'Season Summary'!$AO$3</f>
        <v>-18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99.4</v>
      </c>
      <c r="BL6" s="95">
        <f ca="1">$N$23</f>
        <v>497</v>
      </c>
      <c r="BM6" s="174"/>
      <c r="BN6" s="65">
        <f t="shared" ca="1" si="18"/>
        <v>8</v>
      </c>
      <c r="BO6" s="85" t="str">
        <f>$L$2</f>
        <v>CP</v>
      </c>
      <c r="BP6" s="75">
        <f t="shared" ca="1" si="19"/>
        <v>-18</v>
      </c>
      <c r="BQ6" s="74">
        <f ca="1">-$AR$3*'Season Summary'!$AO$3</f>
        <v>-18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7</v>
      </c>
      <c r="BJ7" s="85" t="str">
        <f>$O$2</f>
        <v>DC</v>
      </c>
      <c r="BK7" s="94">
        <f ca="1">$Q$22</f>
        <v>96.4</v>
      </c>
      <c r="BL7" s="95">
        <f ca="1">$Q$23</f>
        <v>482</v>
      </c>
      <c r="BM7" s="174"/>
      <c r="BN7" s="65">
        <f t="shared" ca="1" si="18"/>
        <v>8</v>
      </c>
      <c r="BO7" s="85" t="str">
        <f>$O$2</f>
        <v>DC</v>
      </c>
      <c r="BP7" s="75">
        <f t="shared" ca="1" si="19"/>
        <v>-18</v>
      </c>
      <c r="BQ7" s="74">
        <f ca="1">-$AR$3*'Season Summary'!$AO$3</f>
        <v>-18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88.6</v>
      </c>
      <c r="BL8" s="95">
        <f ca="1">$T$23</f>
        <v>443</v>
      </c>
      <c r="BM8" s="174"/>
      <c r="BN8" s="65">
        <f t="shared" ca="1" si="18"/>
        <v>8</v>
      </c>
      <c r="BO8" s="85" t="str">
        <f>$R$2</f>
        <v>DH</v>
      </c>
      <c r="BP8" s="75">
        <f t="shared" ca="1" si="19"/>
        <v>-18</v>
      </c>
      <c r="BQ8" s="74">
        <f ca="1">-$AR$3*'Season Summary'!$AO$3</f>
        <v>-18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91.6</v>
      </c>
      <c r="BL9" s="95">
        <f ca="1">$W$23</f>
        <v>458</v>
      </c>
      <c r="BM9" s="174"/>
      <c r="BN9" s="65">
        <f t="shared" ca="1" si="18"/>
        <v>2</v>
      </c>
      <c r="BO9" s="85" t="str">
        <f>$U$2</f>
        <v>JG</v>
      </c>
      <c r="BP9" s="75">
        <f t="shared" ca="1" si="19"/>
        <v>13</v>
      </c>
      <c r="BQ9" s="74">
        <f ca="1">-$AR$3*'Season Summary'!$AO$3</f>
        <v>-18</v>
      </c>
      <c r="BR9" s="80">
        <f ca="1">IF(COUNTIF('Season Summary'!T$3:OFFSET('Season Summary'!T$3,$C$2+$AR$2,0),"=1")&gt;0,COUNTIF('Season Summary'!T$3:OFFSET('Season Summary'!T$3,$C$2+$AR$2,0),"=1"),"")</f>
        <v>1</v>
      </c>
      <c r="BS9" s="81">
        <f ca="1">IF(BR9="","",BR9*'Season Summary'!$AO$6)</f>
        <v>31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3</v>
      </c>
      <c r="BJ10" s="85" t="str">
        <f>$X$2</f>
        <v>JH</v>
      </c>
      <c r="BK10" s="94">
        <f ca="1">$Z$22</f>
        <v>99.8</v>
      </c>
      <c r="BL10" s="95">
        <f ca="1">$Z$23</f>
        <v>499</v>
      </c>
      <c r="BM10" s="174"/>
      <c r="BN10" s="65">
        <f t="shared" ca="1" si="18"/>
        <v>1</v>
      </c>
      <c r="BO10" s="85" t="str">
        <f>$X$2</f>
        <v>JH</v>
      </c>
      <c r="BP10" s="75">
        <f t="shared" ca="1" si="19"/>
        <v>44</v>
      </c>
      <c r="BQ10" s="74">
        <f ca="1">-$AR$3*'Season Summary'!$AO$3</f>
        <v>-18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65">
        <f t="shared" ca="1" si="18"/>
        <v>8</v>
      </c>
      <c r="BO11" s="85" t="str">
        <f>$AA$2</f>
        <v>JL</v>
      </c>
      <c r="BP11" s="75">
        <f t="shared" ca="1" si="19"/>
        <v>-18</v>
      </c>
      <c r="BQ11" s="74">
        <f ca="1">-$AR$3*'Season Summary'!$AO$3</f>
        <v>-18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102</v>
      </c>
      <c r="BL12" s="95">
        <f ca="1">$AF$23</f>
        <v>510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0</v>
      </c>
      <c r="BQ12" s="74">
        <f ca="1">-$AR$3*'Season Summary'!$AO$3</f>
        <v>-18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18</v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2</v>
      </c>
      <c r="BJ13" s="85" t="str">
        <f>$AG$2</f>
        <v>KK</v>
      </c>
      <c r="BK13" s="94">
        <f ca="1">$AI$22</f>
        <v>101.6</v>
      </c>
      <c r="BL13" s="95">
        <f ca="1">$AI$23</f>
        <v>508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-18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>✓</v>
      </c>
      <c r="BW13" s="69">
        <f t="shared" ca="1" si="22"/>
        <v>12</v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9</v>
      </c>
      <c r="BJ14" s="85" t="str">
        <f>$AJ$2</f>
        <v>MB</v>
      </c>
      <c r="BK14" s="94">
        <f ca="1">$AL$22</f>
        <v>95.2</v>
      </c>
      <c r="BL14" s="95">
        <f ca="1">$AL$23</f>
        <v>476</v>
      </c>
      <c r="BM14" s="174"/>
      <c r="BN14" s="65">
        <f t="shared" ca="1" si="18"/>
        <v>8</v>
      </c>
      <c r="BO14" s="85" t="str">
        <f>$AJ$2</f>
        <v>MB</v>
      </c>
      <c r="BP14" s="75">
        <f t="shared" ca="1" si="19"/>
        <v>-18</v>
      </c>
      <c r="BQ14" s="74">
        <f ca="1">-$AR$3*'Season Summary'!$AO$3</f>
        <v>-18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97</v>
      </c>
      <c r="BL15" s="97">
        <f ca="1">$AO$23</f>
        <v>485</v>
      </c>
      <c r="BM15" s="174"/>
      <c r="BN15" s="66">
        <f t="shared" ca="1" si="18"/>
        <v>2</v>
      </c>
      <c r="BO15" s="86" t="str">
        <f>$AM$2</f>
        <v>RR</v>
      </c>
      <c r="BP15" s="77">
        <f t="shared" ca="1" si="19"/>
        <v>13</v>
      </c>
      <c r="BQ15" s="76">
        <f ca="1">-$AR$3*'Season Summary'!$AO$3</f>
        <v>-18</v>
      </c>
      <c r="BR15" s="82">
        <f ca="1">IF(COUNTIF('Season Summary'!AL$3:OFFSET('Season Summary'!AL$3,$C$2+$AR$2,0),"=1")&gt;0,COUNTIF('Season Summary'!AL$3:OFFSET('Season Summary'!AL$3,$C$2+$AR$2,0),"=1"),"")</f>
        <v>1</v>
      </c>
      <c r="BS15" s="83">
        <f ca="1">IF(BR15="","",BR15*'Season Summary'!$AO$6)</f>
        <v>31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8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2020-10-20T04:00:41Z</dcterms:modified>
</cp:coreProperties>
</file>