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7 Football Pool Page\"/>
    </mc:Choice>
  </mc:AlternateContent>
  <bookViews>
    <workbookView xWindow="120" yWindow="135" windowWidth="9420" windowHeight="4500" tabRatio="310"/>
  </bookViews>
  <sheets>
    <sheet name="Regular Season Input Form" sheetId="1" r:id="rId1"/>
  </sheets>
  <definedNames>
    <definedName name="_xlnm.Print_Area" localSheetId="0">'Regular Season Input Form'!$B$1:$G$24</definedName>
    <definedName name="Season_total_points">'Regular Season Input Form'!#REF!</definedName>
  </definedNames>
  <calcPr calcId="162913"/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AA4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B5" i="1"/>
  <c r="AB6" i="1"/>
  <c r="AB7" i="1"/>
  <c r="AA8" i="1"/>
  <c r="AB9" i="1"/>
  <c r="AA10" i="1"/>
  <c r="AA11" i="1"/>
  <c r="AA12" i="1"/>
  <c r="AA13" i="1"/>
  <c r="AA14" i="1"/>
  <c r="AB15" i="1"/>
  <c r="AA16" i="1"/>
  <c r="AA17" i="1"/>
  <c r="AA18" i="1"/>
  <c r="AA19" i="1"/>
  <c r="D35" i="1"/>
  <c r="N40" i="1" s="1"/>
  <c r="N41" i="1" s="1"/>
  <c r="AD18" i="1"/>
  <c r="AE9" i="1"/>
  <c r="AD9" i="1" s="1"/>
  <c r="AE4" i="1"/>
  <c r="AD4" i="1" s="1"/>
  <c r="AD8" i="1"/>
  <c r="AD10" i="1"/>
  <c r="AD11" i="1"/>
  <c r="AD12" i="1"/>
  <c r="AD13" i="1"/>
  <c r="AD14" i="1"/>
  <c r="AD15" i="1"/>
  <c r="AD16" i="1"/>
  <c r="AD17" i="1"/>
  <c r="AD19" i="1"/>
  <c r="AC20" i="1"/>
  <c r="Z41" i="1"/>
  <c r="AB4" i="1" l="1"/>
  <c r="AB10" i="1"/>
  <c r="AA5" i="1"/>
  <c r="H40" i="1"/>
  <c r="H41" i="1" s="1"/>
  <c r="G40" i="1"/>
  <c r="G41" i="1" s="1"/>
  <c r="K40" i="1"/>
  <c r="K41" i="1" s="1"/>
  <c r="Q40" i="1"/>
  <c r="Q41" i="1" s="1"/>
  <c r="AB19" i="1"/>
  <c r="AB18" i="1"/>
  <c r="AB8" i="1"/>
  <c r="AA15" i="1"/>
  <c r="AB11" i="1"/>
  <c r="AB17" i="1"/>
  <c r="AA9" i="1"/>
  <c r="AB13" i="1"/>
  <c r="AC3" i="1"/>
  <c r="AP17" i="1" s="1"/>
  <c r="AA7" i="1"/>
  <c r="AA6" i="1"/>
  <c r="D40" i="1"/>
  <c r="D41" i="1" s="1"/>
  <c r="P40" i="1"/>
  <c r="P41" i="1" s="1"/>
  <c r="C40" i="1"/>
  <c r="C41" i="1" s="1"/>
  <c r="AB16" i="1"/>
  <c r="R40" i="1"/>
  <c r="R41" i="1" s="1"/>
  <c r="E40" i="1"/>
  <c r="E41" i="1" s="1"/>
  <c r="F40" i="1"/>
  <c r="F41" i="1" s="1"/>
  <c r="O40" i="1"/>
  <c r="O41" i="1" s="1"/>
  <c r="AB14" i="1"/>
  <c r="I40" i="1"/>
  <c r="I41" i="1" s="1"/>
  <c r="AB12" i="1"/>
  <c r="L40" i="1"/>
  <c r="L41" i="1" s="1"/>
  <c r="J40" i="1"/>
  <c r="J41" i="1" s="1"/>
  <c r="M40" i="1"/>
  <c r="M41" i="1" s="1"/>
  <c r="AP9" i="1" l="1"/>
  <c r="AP8" i="1"/>
  <c r="AP14" i="1"/>
  <c r="AP18" i="1"/>
  <c r="AP5" i="1"/>
  <c r="AP11" i="1"/>
  <c r="AA3" i="1"/>
  <c r="AE5" i="1" s="1"/>
  <c r="AD5" i="1" s="1"/>
  <c r="AB3" i="1"/>
  <c r="AE6" i="1" s="1"/>
  <c r="AD6" i="1" s="1"/>
  <c r="AP19" i="1"/>
  <c r="AP12" i="1"/>
  <c r="AP4" i="1"/>
  <c r="AP6" i="1" s="1"/>
  <c r="AP10" i="1"/>
  <c r="C36" i="1"/>
  <c r="AP7" i="1" l="1"/>
  <c r="AP16" i="1" s="1"/>
  <c r="AP15" i="1"/>
  <c r="AP13" i="1"/>
  <c r="AF8" i="1"/>
  <c r="AE7" i="1" l="1"/>
  <c r="AD7" i="1" s="1"/>
  <c r="AD3" i="1" s="1"/>
  <c r="I3" i="1" s="1"/>
  <c r="I4" i="1" s="1"/>
  <c r="I5" i="1" s="1"/>
  <c r="I2" i="1" l="1"/>
  <c r="F20" i="1" s="1"/>
</calcChain>
</file>

<file path=xl/sharedStrings.xml><?xml version="1.0" encoding="utf-8"?>
<sst xmlns="http://schemas.openxmlformats.org/spreadsheetml/2006/main" count="63" uniqueCount="48">
  <si>
    <t>VISITOR</t>
  </si>
  <si>
    <t>HOME</t>
  </si>
  <si>
    <t>at</t>
  </si>
  <si>
    <t xml:space="preserve">Open Date:  </t>
  </si>
  <si>
    <t>H</t>
  </si>
  <si>
    <t>V</t>
  </si>
  <si>
    <t xml:space="preserve"> </t>
  </si>
  <si>
    <t xml:space="preserve">NAME:  </t>
  </si>
  <si>
    <t xml:space="preserve">Number of games: </t>
  </si>
  <si>
    <t>GAME</t>
  </si>
  <si>
    <t>PICK</t>
  </si>
  <si>
    <t>WEIGHT</t>
  </si>
  <si>
    <t>Week</t>
  </si>
  <si>
    <t>Input Form</t>
  </si>
  <si>
    <t>Eagles</t>
  </si>
  <si>
    <t>Packers</t>
  </si>
  <si>
    <t>Jaguars</t>
  </si>
  <si>
    <t>Saints</t>
  </si>
  <si>
    <t>Chiefs</t>
  </si>
  <si>
    <t>Seahawks</t>
  </si>
  <si>
    <t>Vikings</t>
  </si>
  <si>
    <t>Buccaneers</t>
  </si>
  <si>
    <t>Panthers</t>
  </si>
  <si>
    <t>Cowboys</t>
  </si>
  <si>
    <t>Steelers</t>
  </si>
  <si>
    <t>Ravens</t>
  </si>
  <si>
    <t>Dolphins</t>
  </si>
  <si>
    <t>Giants</t>
  </si>
  <si>
    <t>Rams</t>
  </si>
  <si>
    <t>49ers</t>
  </si>
  <si>
    <t>Texans</t>
  </si>
  <si>
    <t>Bears</t>
  </si>
  <si>
    <t>Redskins</t>
  </si>
  <si>
    <t>Cardinals</t>
  </si>
  <si>
    <t>Patriots</t>
  </si>
  <si>
    <t>Bengals</t>
  </si>
  <si>
    <t>Bills</t>
  </si>
  <si>
    <t>Lions</t>
  </si>
  <si>
    <t>Colts</t>
  </si>
  <si>
    <t>Raiders</t>
  </si>
  <si>
    <t>Falcons</t>
  </si>
  <si>
    <t>Chargers</t>
  </si>
  <si>
    <t>Broncos</t>
  </si>
  <si>
    <t>Jets</t>
  </si>
  <si>
    <t>Browns</t>
  </si>
  <si>
    <t>Titans</t>
  </si>
  <si>
    <t>None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</si>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</sst>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color indexed="18"/>
      <name val="Calibri"/>
      <family val="2"/>
      <scheme val="minor"/>
    </font>
    <font>
      <sz val="14"/>
      <name val="Calibri"/>
      <family val="2"/>
      <scheme val="minor"/>
    </font>
    <font>
      <b/>
      <sz val="14"/>
      <color indexed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indexed="16"/>
      <name val="Calibri"/>
      <family val="2"/>
      <scheme val="minor"/>
    </font>
    <font>
      <sz val="18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horizontal="left" vertical="center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Fill="1" applyBorder="1" applyAlignment="1" applyProtection="1">
      <alignment vertical="center"/>
    </xf>
    <xf numFmtId="1" fontId="1" fillId="0" borderId="0" xfId="0" applyNumberFormat="1" applyFont="1" applyFill="1" applyBorder="1" applyAlignment="1" applyProtection="1">
      <alignment vertical="center"/>
    </xf>
    <xf numFmtId="4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center" vertical="center"/>
    </xf>
    <xf numFmtId="0" fontId="1" fillId="0" borderId="0" xfId="0" applyNumberFormat="1" applyFont="1" applyAlignment="1" applyProtection="1">
      <alignment horizontal="left" vertical="center"/>
    </xf>
    <xf numFmtId="0" fontId="1" fillId="0" borderId="0" xfId="0" applyFont="1" applyProtection="1"/>
    <xf numFmtId="1" fontId="1" fillId="0" borderId="0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horizontal="center" vertical="center"/>
    </xf>
    <xf numFmtId="0" fontId="6" fillId="0" borderId="0" xfId="0" applyFont="1" applyAlignment="1" applyProtection="1">
      <alignment horizontal="left" vertical="center"/>
    </xf>
    <xf numFmtId="0" fontId="5" fillId="0" borderId="0" xfId="0" applyNumberFormat="1" applyFont="1" applyFill="1" applyBorder="1" applyAlignment="1" applyProtection="1">
      <alignment horizontal="left" vertical="center"/>
    </xf>
    <xf numFmtId="0" fontId="8" fillId="0" borderId="1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2" fillId="0" borderId="0" xfId="0" applyFont="1" applyAlignment="1" applyProtection="1">
      <alignment horizontal="left" vertical="center"/>
    </xf>
    <xf numFmtId="0" fontId="10" fillId="0" borderId="0" xfId="0" applyNumberFormat="1" applyFont="1" applyFill="1" applyBorder="1" applyAlignment="1" applyProtection="1">
      <alignment horizontal="center" vertical="center"/>
    </xf>
    <xf numFmtId="0" fontId="2" fillId="0" borderId="0" xfId="0" applyNumberFormat="1" applyFont="1" applyFill="1" applyBorder="1" applyAlignment="1" applyProtection="1">
      <alignment horizontal="center" vertical="center"/>
    </xf>
    <xf numFmtId="0" fontId="8" fillId="0" borderId="5" xfId="0" applyNumberFormat="1" applyFont="1" applyFill="1" applyBorder="1" applyAlignment="1" applyProtection="1">
      <alignment horizontal="center" vertical="center"/>
      <protection locked="0"/>
    </xf>
    <xf numFmtId="1" fontId="8" fillId="0" borderId="6" xfId="0" applyNumberFormat="1" applyFont="1" applyFill="1" applyBorder="1" applyAlignment="1" applyProtection="1">
      <alignment horizontal="center" vertical="center"/>
      <protection locked="0"/>
    </xf>
    <xf numFmtId="0" fontId="8" fillId="0" borderId="7" xfId="0" applyNumberFormat="1" applyFont="1" applyFill="1" applyBorder="1" applyAlignment="1" applyProtection="1">
      <alignment horizontal="center" vertical="center"/>
      <protection locked="0"/>
    </xf>
    <xf numFmtId="1" fontId="8" fillId="0" borderId="8" xfId="0" applyNumberFormat="1" applyFont="1" applyFill="1" applyBorder="1" applyAlignment="1" applyProtection="1">
      <alignment horizontal="center" vertical="center"/>
      <protection locked="0"/>
    </xf>
    <xf numFmtId="0" fontId="8" fillId="0" borderId="9" xfId="0" applyNumberFormat="1" applyFont="1" applyFill="1" applyBorder="1" applyAlignment="1" applyProtection="1">
      <alignment horizontal="center" vertical="center"/>
      <protection locked="0"/>
    </xf>
    <xf numFmtId="1" fontId="8" fillId="0" borderId="10" xfId="0" applyNumberFormat="1" applyFont="1" applyFill="1" applyBorder="1" applyAlignment="1" applyProtection="1">
      <alignment horizontal="center" vertical="center"/>
      <protection locked="0"/>
    </xf>
    <xf numFmtId="49" fontId="8" fillId="0" borderId="5" xfId="0" applyNumberFormat="1" applyFont="1" applyFill="1" applyBorder="1" applyAlignment="1" applyProtection="1">
      <alignment horizontal="center" vertical="center"/>
    </xf>
    <xf numFmtId="0" fontId="8" fillId="0" borderId="11" xfId="0" applyNumberFormat="1" applyFont="1" applyFill="1" applyBorder="1" applyAlignment="1" applyProtection="1">
      <alignment horizontal="center" vertical="center"/>
    </xf>
    <xf numFmtId="0" fontId="8" fillId="0" borderId="6" xfId="0" applyNumberFormat="1" applyFont="1" applyFill="1" applyBorder="1" applyAlignment="1" applyProtection="1">
      <alignment horizontal="center" vertical="center"/>
    </xf>
    <xf numFmtId="0" fontId="8" fillId="0" borderId="7" xfId="0" applyNumberFormat="1" applyFont="1" applyFill="1" applyBorder="1" applyAlignment="1" applyProtection="1">
      <alignment horizontal="center" vertical="center"/>
    </xf>
    <xf numFmtId="0" fontId="8" fillId="0" borderId="12" xfId="0" applyNumberFormat="1" applyFont="1" applyFill="1" applyBorder="1" applyAlignment="1" applyProtection="1">
      <alignment horizontal="center" vertical="center"/>
    </xf>
    <xf numFmtId="0" fontId="8" fillId="0" borderId="8" xfId="0" applyNumberFormat="1" applyFont="1" applyFill="1" applyBorder="1" applyAlignment="1" applyProtection="1">
      <alignment horizontal="center" vertical="center"/>
    </xf>
    <xf numFmtId="0" fontId="8" fillId="0" borderId="9" xfId="0" applyNumberFormat="1" applyFont="1" applyFill="1" applyBorder="1" applyAlignment="1" applyProtection="1">
      <alignment horizontal="center" vertical="center"/>
    </xf>
    <xf numFmtId="0" fontId="8" fillId="0" borderId="13" xfId="0" applyNumberFormat="1" applyFont="1" applyFill="1" applyBorder="1" applyAlignment="1" applyProtection="1">
      <alignment horizontal="center" vertical="center"/>
    </xf>
    <xf numFmtId="0" fontId="8" fillId="0" borderId="10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15" xfId="0" applyNumberFormat="1" applyFont="1" applyFill="1" applyBorder="1" applyAlignment="1" applyProtection="1">
      <alignment horizontal="center" vertical="center"/>
    </xf>
    <xf numFmtId="0" fontId="7" fillId="0" borderId="16" xfId="0" applyNumberFormat="1" applyFont="1" applyFill="1" applyBorder="1" applyAlignment="1" applyProtection="1">
      <alignment horizontal="center" vertical="center"/>
    </xf>
    <xf numFmtId="0" fontId="8" fillId="0" borderId="1" xfId="0" applyNumberFormat="1" applyFont="1" applyFill="1" applyBorder="1" applyAlignment="1" applyProtection="1">
      <alignment horizontal="right" vertical="center"/>
    </xf>
    <xf numFmtId="1" fontId="8" fillId="0" borderId="17" xfId="0" applyNumberFormat="1" applyFont="1" applyFill="1" applyBorder="1" applyAlignment="1" applyProtection="1">
      <alignment horizontal="center" vertical="center"/>
      <protection locked="0"/>
    </xf>
    <xf numFmtId="0" fontId="7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center" vertical="center"/>
    </xf>
    <xf numFmtId="0" fontId="7" fillId="3" borderId="3" xfId="0" applyNumberFormat="1" applyFont="1" applyFill="1" applyBorder="1" applyAlignment="1" applyProtection="1">
      <alignment horizontal="center" vertical="center"/>
    </xf>
    <xf numFmtId="0" fontId="7" fillId="3" borderId="4" xfId="0" applyNumberFormat="1" applyFont="1" applyFill="1" applyBorder="1" applyAlignment="1" applyProtection="1">
      <alignment horizontal="center" vertical="center"/>
    </xf>
    <xf numFmtId="1" fontId="7" fillId="3" borderId="3" xfId="0" applyNumberFormat="1" applyFont="1" applyFill="1" applyBorder="1" applyAlignment="1" applyProtection="1">
      <alignment horizontal="center" vertical="center"/>
    </xf>
    <xf numFmtId="0" fontId="8" fillId="3" borderId="1" xfId="0" applyNumberFormat="1" applyFont="1" applyFill="1" applyBorder="1" applyAlignment="1" applyProtection="1">
      <alignment horizontal="center" vertical="center"/>
    </xf>
    <xf numFmtId="0" fontId="7" fillId="3" borderId="2" xfId="0" applyNumberFormat="1" applyFont="1" applyFill="1" applyBorder="1" applyAlignment="1" applyProtection="1">
      <alignment horizontal="right" vertical="center"/>
    </xf>
    <xf numFmtId="0" fontId="8" fillId="3" borderId="2" xfId="0" applyNumberFormat="1" applyFont="1" applyFill="1" applyBorder="1" applyAlignment="1" applyProtection="1">
      <alignment horizontal="left" vertical="center"/>
    </xf>
    <xf numFmtId="0" fontId="8" fillId="3" borderId="2" xfId="0" applyNumberFormat="1" applyFont="1" applyFill="1" applyBorder="1" applyAlignment="1" applyProtection="1">
      <alignment horizontal="right" vertical="center"/>
    </xf>
    <xf numFmtId="1" fontId="8" fillId="3" borderId="3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center" vertical="center"/>
    </xf>
    <xf numFmtId="0" fontId="11" fillId="0" borderId="0" xfId="0" applyNumberFormat="1" applyFont="1" applyFill="1" applyBorder="1" applyAlignment="1" applyProtection="1">
      <alignment horizontal="right" vertical="center"/>
    </xf>
    <xf numFmtId="0" fontId="11" fillId="0" borderId="0" xfId="0" applyNumberFormat="1" applyFont="1" applyFill="1" applyBorder="1" applyAlignment="1" applyProtection="1">
      <alignment horizontal="left" vertical="center"/>
    </xf>
    <xf numFmtId="1" fontId="11" fillId="0" borderId="0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3" fillId="2" borderId="2" xfId="0" applyNumberFormat="1" applyFont="1" applyFill="1" applyBorder="1" applyAlignment="1" applyProtection="1">
      <alignment horizontal="right" vertical="center"/>
    </xf>
    <xf numFmtId="0" fontId="13" fillId="2" borderId="2" xfId="0" applyNumberFormat="1" applyFont="1" applyFill="1" applyBorder="1" applyAlignment="1" applyProtection="1">
      <alignment horizontal="left" vertical="center"/>
      <protection locked="0"/>
    </xf>
    <xf numFmtId="0" fontId="13" fillId="2" borderId="2" xfId="0" applyNumberFormat="1" applyFont="1" applyFill="1" applyBorder="1" applyAlignment="1" applyProtection="1">
      <alignment horizontal="center" vertical="center"/>
    </xf>
    <xf numFmtId="1" fontId="13" fillId="2" borderId="3" xfId="0" applyNumberFormat="1" applyFont="1" applyFill="1" applyBorder="1" applyAlignment="1" applyProtection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D3D3D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BJ181"/>
  <sheetViews>
    <sheetView showGridLines="0" tabSelected="1" zoomScaleNormal="100" workbookViewId="0">
      <selection activeCell="D2" sqref="D2"/>
    </sheetView>
  </sheetViews>
  <sheetFormatPr defaultRowHeight="20.100000000000001" customHeight="1" x14ac:dyDescent="0.2"/>
  <cols>
    <col min="1" max="1" width="2.7109375" style="1" customWidth="1"/>
    <col min="2" max="2" width="6.7109375" style="1" customWidth="1"/>
    <col min="3" max="3" width="10.7109375" style="1" customWidth="1"/>
    <col min="4" max="4" width="4.7109375" style="1" customWidth="1"/>
    <col min="5" max="5" width="10.7109375" style="1" customWidth="1"/>
    <col min="6" max="6" width="8.7109375" style="1" customWidth="1"/>
    <col min="7" max="7" width="8.7109375" style="11" customWidth="1"/>
    <col min="8" max="8" width="2.7109375" style="1" customWidth="1"/>
    <col min="9" max="26" width="5.7109375" style="1" customWidth="1"/>
    <col min="27" max="30" width="5.7109375" style="1" hidden="1" customWidth="1"/>
    <col min="31" max="31" width="5.7109375" style="2" hidden="1" customWidth="1"/>
    <col min="32" max="41" width="5.7109375" style="1" hidden="1" customWidth="1"/>
    <col min="42" max="42" width="5.7109375" style="2" hidden="1" customWidth="1"/>
    <col min="43" max="62" width="5.7109375" style="1" customWidth="1"/>
    <col min="63" max="16384" width="9.140625" style="1"/>
  </cols>
  <sheetData>
    <row r="1" spans="2:42" s="51" customFormat="1" ht="36" customHeight="1" thickBot="1" x14ac:dyDescent="0.25">
      <c r="C1" s="52" t="s">
        <v>12</v>
      </c>
      <c r="D1" s="51" t="s">
        <v>47</v>
      </c>
      <c r="E1" s="53" t="s">
        <v>13</v>
      </c>
      <c r="G1" s="54"/>
      <c r="AE1" s="53"/>
      <c r="AP1" s="53"/>
    </row>
    <row r="2" spans="2:42" s="12" customFormat="1" ht="21" customHeight="1" thickBot="1" x14ac:dyDescent="0.25">
      <c r="B2" s="55"/>
      <c r="C2" s="56" t="s">
        <v>7</v>
      </c>
      <c r="D2" s="57"/>
      <c r="E2" s="58"/>
      <c r="F2" s="58"/>
      <c r="G2" s="59"/>
      <c r="I2" s="13" t="str">
        <f ca="1">IF(COUNTIF($AA$3:$AD$3,"&gt;0"),"Input Form Error:","")</f>
        <v>Input Form Error:</v>
      </c>
      <c r="AE2" s="14"/>
      <c r="AP2" s="14"/>
    </row>
    <row r="3" spans="2:42" ht="21" customHeight="1" thickBot="1" x14ac:dyDescent="0.25">
      <c r="B3" s="41" t="s">
        <v>9</v>
      </c>
      <c r="C3" s="41" t="s">
        <v>0</v>
      </c>
      <c r="D3" s="42"/>
      <c r="E3" s="43" t="s">
        <v>1</v>
      </c>
      <c r="F3" s="44" t="s">
        <v>10</v>
      </c>
      <c r="G3" s="45" t="s">
        <v>11</v>
      </c>
      <c r="H3" s="3"/>
      <c r="I3" s="17" t="str">
        <f ca="1">IF($AD$3&gt;0,OFFSET($AE$4,$AD$3-ROW($B$4),0),"")</f>
        <v>Please enter your name in cell D2.</v>
      </c>
      <c r="AA3" s="1">
        <f ca="1">MIN(AA4:AA19)</f>
        <v>4</v>
      </c>
      <c r="AB3" s="1">
        <f ca="1">MIN(AB4:AB19)</f>
        <v>4</v>
      </c>
      <c r="AC3" s="1">
        <f>MIN(AC4:AC19)</f>
        <v>0</v>
      </c>
      <c r="AD3" s="1">
        <f ca="1">MIN(AD4:AD19)</f>
        <v>4</v>
      </c>
    </row>
    <row r="4" spans="2:42" ht="20.100000000000001" customHeight="1" x14ac:dyDescent="0.2">
      <c r="B4" s="36">
        <f ca="1">IF(AND(ISTEXT($C4),$C4&lt;&gt;""),ROW($B4)-ROW($B$3)-COUNTBLANK($C$4:OFFSET($C$4,ROW($B4)-ROW($B$4),0)),"")</f>
        <v>1</v>
      </c>
      <c r="C4" s="27" t="s">
        <v>18</v>
      </c>
      <c r="D4" s="28" t="s">
        <v>2</v>
      </c>
      <c r="E4" s="29" t="s">
        <v>34</v>
      </c>
      <c r="F4" s="21"/>
      <c r="G4" s="22"/>
      <c r="H4" s="3"/>
      <c r="I4" s="17" t="str">
        <f ca="1">IF(ISNUMBER(SEARCH("Please assign a weight",$I$3)),$C$36,IF(ISNUMBER(SEARCH("You have assigned a weight of",$I$3)),"Each weight must be unique.  Please re-evaluate your assigned weights.",""))</f>
        <v/>
      </c>
      <c r="AA4" s="1">
        <f ca="1">IF($B4="","",IF(AND($F4&lt;&gt;"H",$F4&lt;&gt;"V"),ROW(),""))</f>
        <v>4</v>
      </c>
      <c r="AB4" s="1">
        <f ca="1">IF($B4="","",IF($G4&lt;1,ROW(),""))</f>
        <v>4</v>
      </c>
      <c r="AC4" s="1" t="str">
        <f>IF(COUNTIF($G$4:$G$19,$G4)&gt;1,ROW(),"")</f>
        <v/>
      </c>
      <c r="AD4" s="1">
        <f>IF($AE4&lt;&gt;"",ROW(),"")</f>
        <v>4</v>
      </c>
      <c r="AE4" s="2" t="str">
        <f>IF($D$2="",CONCATENATE("Please enter your name in cell ",ADDRESS(ROW($D$2),COLUMN($D$2),4),"."),IF(LEN($D$2)&lt;2,"Please include at least 2 non-blank characters in your name.",""))</f>
        <v>Please enter your name in cell D2.</v>
      </c>
      <c r="AP4" s="2" t="str">
        <f ca="1">IF($AC$3&gt;0,(IF($G4=OFFSET($G$4,$AC$3-ROW($B$4),0),CONCATENATE(IF(COUNTIF($AP$3:$AP3,"")=ROW()-ROW($B$3),""," and "),IF($F4="V",$C4,$E4)," (Game ",$B4,")"),"")),"")</f>
        <v/>
      </c>
    </row>
    <row r="5" spans="2:42" ht="20.100000000000001" customHeight="1" x14ac:dyDescent="0.2">
      <c r="B5" s="37">
        <f ca="1">IF(AND(ISTEXT($C5),$C5&lt;&gt;""),ROW($B5)-ROW($B$3)-COUNTBLANK($C$4:OFFSET($C$4,ROW($B5)-ROW($B$4),0)),"")</f>
        <v>2</v>
      </c>
      <c r="C5" s="30" t="s">
        <v>43</v>
      </c>
      <c r="D5" s="31" t="s">
        <v>2</v>
      </c>
      <c r="E5" s="32" t="s">
        <v>36</v>
      </c>
      <c r="F5" s="23"/>
      <c r="G5" s="24"/>
      <c r="H5" s="3"/>
      <c r="I5" s="18" t="str">
        <f ca="1">IF(ISNUMBER(SEARCH("Each weight must be unique",$I$4)),$C$36,"")</f>
        <v/>
      </c>
      <c r="AA5" s="1">
        <f t="shared" ref="AA5:AA19" ca="1" si="0">IF($B5="","",IF(AND($F5&lt;&gt;"H",$F5&lt;&gt;"V"),ROW(),""))</f>
        <v>5</v>
      </c>
      <c r="AB5" s="1">
        <f t="shared" ref="AB5:AB19" ca="1" si="1">IF($B5="","",IF($G5&lt;1,ROW(),""))</f>
        <v>5</v>
      </c>
      <c r="AC5" s="1" t="str">
        <f t="shared" ref="AC5:AC20" si="2">IF(COUNTIF($G$4:$G$19,$G5)&gt;1,ROW(),"")</f>
        <v/>
      </c>
      <c r="AD5" s="1">
        <f t="shared" ref="AD5:AD19" ca="1" si="3">IF($AE5&lt;&gt;"",ROW(),"")</f>
        <v>5</v>
      </c>
      <c r="AE5" s="2" t="str">
        <f ca="1">IF($AA$3&gt;0,CONCATENATE("Please pick a winner (V or H) for ",OFFSET($C$4,$AA$3-ROW($B$4),0)," at ",OFFSET($E$4,$AA$3-ROW($B$4),0)," (Game ",OFFSET($B$4,$AA$3-ROW($B$4),0),")."),"")</f>
        <v>Please pick a winner (V or H) for Chiefs at Patriots (Game 1).</v>
      </c>
      <c r="AP5" s="2" t="str">
        <f ca="1">IF($AC$3&gt;0,(IF($G5=OFFSET($G$4,$AC$3-ROW($B$4),0),CONCATENATE(IF(COUNTIF($AP$3:$AP4,"")=ROW()-ROW($B$3),""," and "),IF($F5="V",$C5,$E5)," (Game ",$B5,")"),"")),"")</f>
        <v/>
      </c>
    </row>
    <row r="6" spans="2:42" ht="20.100000000000001" customHeight="1" x14ac:dyDescent="0.2">
      <c r="B6" s="37">
        <f ca="1">IF(AND(ISTEXT($C6),$C6&lt;&gt;""),ROW($B6)-ROW($B$3)-COUNTBLANK($C$4:OFFSET($C$4,ROW($B6)-ROW($B$4),0)),"")</f>
        <v>3</v>
      </c>
      <c r="C6" s="30" t="s">
        <v>40</v>
      </c>
      <c r="D6" s="31" t="s">
        <v>2</v>
      </c>
      <c r="E6" s="32" t="s">
        <v>31</v>
      </c>
      <c r="F6" s="23"/>
      <c r="G6" s="24"/>
      <c r="H6" s="4"/>
      <c r="I6" s="19"/>
      <c r="AA6" s="1">
        <f t="shared" ca="1" si="0"/>
        <v>6</v>
      </c>
      <c r="AB6" s="1">
        <f t="shared" ca="1" si="1"/>
        <v>6</v>
      </c>
      <c r="AC6" s="1" t="str">
        <f t="shared" si="2"/>
        <v/>
      </c>
      <c r="AD6" s="1">
        <f t="shared" ca="1" si="3"/>
        <v>6</v>
      </c>
      <c r="AE6" s="2" t="str">
        <f ca="1">IF($AB$3&gt;0,CONCATENATE("Please assign a weight to the ",IF(OFFSET($F$4,$AB$3-ROW($B$4),0)="V",OFFSET($C$4,$AB$3-ROW($B$4),0),OFFSET($E$4,$AB$3-ROW($B$4),0))," (Game ",OFFSET($B$4,$AB$3-ROW($B$4),0),")."),"")</f>
        <v>Please assign a weight to the Patriots (Game 1).</v>
      </c>
      <c r="AP6" s="2" t="str">
        <f ca="1">IF($AC$3&gt;0,(IF($G6=OFFSET($G$4,$AC$3-ROW($B$4),0),CONCATENATE(IF(COUNTIF($AP$3:$AP5,"")=ROW()-ROW($B$3),""," and "),IF($F6="V",$C6,$E6)," (Game ",$B6,")"),"")),"")</f>
        <v/>
      </c>
    </row>
    <row r="7" spans="2:42" ht="20.100000000000001" customHeight="1" x14ac:dyDescent="0.2">
      <c r="B7" s="37">
        <f ca="1">IF(AND(ISTEXT($C7),$C7&lt;&gt;""),ROW($B7)-ROW($B$3)-COUNTBLANK($C$4:OFFSET($C$4,ROW($B7)-ROW($B$4),0)),"")</f>
        <v>4</v>
      </c>
      <c r="C7" s="30" t="s">
        <v>25</v>
      </c>
      <c r="D7" s="31" t="s">
        <v>2</v>
      </c>
      <c r="E7" s="32" t="s">
        <v>35</v>
      </c>
      <c r="F7" s="23"/>
      <c r="G7" s="24"/>
      <c r="H7" s="4"/>
      <c r="I7" s="19"/>
      <c r="AA7" s="1">
        <f t="shared" ca="1" si="0"/>
        <v>7</v>
      </c>
      <c r="AB7" s="1">
        <f t="shared" ca="1" si="1"/>
        <v>7</v>
      </c>
      <c r="AC7" s="1" t="str">
        <f t="shared" si="2"/>
        <v/>
      </c>
      <c r="AD7" s="1" t="str">
        <f t="shared" ca="1" si="3"/>
        <v/>
      </c>
      <c r="AE7" s="2" t="str">
        <f ca="1">IF($AC$3&gt;0,CONCATENATE("You have assigned a weight of ",OFFSET($G$4,$AC$3-ROW($B$4),0)," to the ",$AP$4,$AP$5,$AP$6,$AP$7,$AP$8,$AP$9,$AP$10,$AP$11,$AP$12,$AP$13,$AP$14,$AP$15,$AP$16,$AP$17,$AP$18,$AP$19,"."),"")</f>
        <v/>
      </c>
      <c r="AP7" s="2" t="str">
        <f ca="1">IF($AC$3&gt;0,(IF($G7=OFFSET($G$4,$AC$3-ROW($B$4),0),CONCATENATE(IF(COUNTIF($AP$3:$AP6,"")=ROW()-ROW($B$3),""," and "),IF($F7="V",$C7,$E7)," (Game ",$B7,")"),"")),"")</f>
        <v/>
      </c>
    </row>
    <row r="8" spans="2:42" ht="20.100000000000001" customHeight="1" x14ac:dyDescent="0.2">
      <c r="B8" s="37">
        <f ca="1">IF(AND(ISTEXT($C8),$C8&lt;&gt;""),ROW($B8)-ROW($B$3)-COUNTBLANK($C$4:OFFSET($C$4,ROW($B8)-ROW($B$4),0)),"")</f>
        <v>5</v>
      </c>
      <c r="C8" s="30" t="s">
        <v>24</v>
      </c>
      <c r="D8" s="31" t="s">
        <v>2</v>
      </c>
      <c r="E8" s="32" t="s">
        <v>44</v>
      </c>
      <c r="F8" s="23"/>
      <c r="G8" s="24"/>
      <c r="H8" s="3"/>
      <c r="I8" s="19"/>
      <c r="AA8" s="1">
        <f t="shared" ca="1" si="0"/>
        <v>8</v>
      </c>
      <c r="AB8" s="1">
        <f t="shared" ca="1" si="1"/>
        <v>8</v>
      </c>
      <c r="AC8" s="1" t="str">
        <f t="shared" si="2"/>
        <v/>
      </c>
      <c r="AD8" s="1" t="str">
        <f t="shared" si="3"/>
        <v/>
      </c>
      <c r="AF8" s="1" t="str">
        <f>IF($AC$3&gt;0,(IF($AP$4&lt;&gt;"",IF($AP$4:$AP$4="",$AP$4,CONCATENATE(" and ",$AP$4)),"")),"")</f>
        <v/>
      </c>
      <c r="AP8" s="2" t="str">
        <f ca="1">IF($AC$3&gt;0,(IF($G8=OFFSET($G$4,$AC$3-ROW($B$4),0),CONCATENATE(IF(COUNTIF($AP$3:$AP7,"")=ROW()-ROW($B$3),""," and "),IF($F8="V",$C8,$E8)," (Game ",$B8,")"),"")),"")</f>
        <v/>
      </c>
    </row>
    <row r="9" spans="2:42" ht="20.100000000000001" customHeight="1" x14ac:dyDescent="0.2">
      <c r="B9" s="37">
        <f ca="1">IF(AND(ISTEXT($C9),$C9&lt;&gt;""),ROW($B9)-ROW($B$3)-COUNTBLANK($C$4:OFFSET($C$4,ROW($B9)-ROW($B$4),0)),"")</f>
        <v>6</v>
      </c>
      <c r="C9" s="30" t="s">
        <v>33</v>
      </c>
      <c r="D9" s="31" t="s">
        <v>2</v>
      </c>
      <c r="E9" s="32" t="s">
        <v>37</v>
      </c>
      <c r="F9" s="23"/>
      <c r="G9" s="24"/>
      <c r="H9" s="3"/>
      <c r="I9" s="19"/>
      <c r="AA9" s="1">
        <f t="shared" ca="1" si="0"/>
        <v>9</v>
      </c>
      <c r="AB9" s="1">
        <f t="shared" ca="1" si="1"/>
        <v>9</v>
      </c>
      <c r="AC9" s="1" t="str">
        <f t="shared" si="2"/>
        <v/>
      </c>
      <c r="AD9" s="1">
        <f t="shared" si="3"/>
        <v>9</v>
      </c>
      <c r="AE9" s="2" t="str">
        <f>IF($G$20="","Please enter a number between 1 and 99 for Monday Night Points.","")</f>
        <v>Please enter a number between 1 and 99 for Monday Night Points.</v>
      </c>
      <c r="AP9" s="2" t="str">
        <f ca="1">IF($AC$3&gt;0,(IF($G9=OFFSET($G$4,$AC$3-ROW($B$4),0),CONCATENATE(IF(COUNTIF($AP$3:$AP8,"")=ROW()-ROW($B$3),""," and "),IF($F9="V",$C9,$E9)," (Game ",$B9,")"),"")),"")</f>
        <v/>
      </c>
    </row>
    <row r="10" spans="2:42" ht="20.100000000000001" customHeight="1" x14ac:dyDescent="0.2">
      <c r="B10" s="37">
        <f ca="1">IF(AND(ISTEXT($C10),$C10&lt;&gt;""),ROW($B10)-ROW($B$3)-COUNTBLANK($C$4:OFFSET($C$4,ROW($B10)-ROW($B$4),0)),"")</f>
        <v>7</v>
      </c>
      <c r="C10" s="30" t="s">
        <v>16</v>
      </c>
      <c r="D10" s="31" t="s">
        <v>2</v>
      </c>
      <c r="E10" s="32" t="s">
        <v>30</v>
      </c>
      <c r="F10" s="23"/>
      <c r="G10" s="24"/>
      <c r="I10" s="20"/>
      <c r="AA10" s="1">
        <f t="shared" ca="1" si="0"/>
        <v>10</v>
      </c>
      <c r="AB10" s="1">
        <f t="shared" ca="1" si="1"/>
        <v>10</v>
      </c>
      <c r="AC10" s="1" t="str">
        <f t="shared" si="2"/>
        <v/>
      </c>
      <c r="AD10" s="1" t="str">
        <f t="shared" si="3"/>
        <v/>
      </c>
      <c r="AP10" s="2" t="str">
        <f ca="1">IF($AC$3&gt;0,(IF($G10=OFFSET($G$4,$AC$3-ROW($B$4),0),CONCATENATE(IF(COUNTIF($AP$3:$AP9,"")=ROW()-ROW($B$3),""," and "),IF($F10="V",$C10,$E10)," (Game ",$B10,")"),"")),"")</f>
        <v/>
      </c>
    </row>
    <row r="11" spans="2:42" ht="20.100000000000001" customHeight="1" x14ac:dyDescent="0.2">
      <c r="B11" s="37">
        <f ca="1">IF(AND(ISTEXT($C11),$C11&lt;&gt;""),ROW($B11)-ROW($B$3)-COUNTBLANK($C$4:OFFSET($C$4,ROW($B11)-ROW($B$4),0)),"")</f>
        <v>8</v>
      </c>
      <c r="C11" s="30" t="s">
        <v>21</v>
      </c>
      <c r="D11" s="31" t="s">
        <v>2</v>
      </c>
      <c r="E11" s="32" t="s">
        <v>26</v>
      </c>
      <c r="F11" s="23"/>
      <c r="G11" s="24"/>
      <c r="I11" s="20"/>
      <c r="AA11" s="1">
        <f t="shared" ca="1" si="0"/>
        <v>11</v>
      </c>
      <c r="AB11" s="1">
        <f t="shared" ca="1" si="1"/>
        <v>11</v>
      </c>
      <c r="AC11" s="1" t="str">
        <f t="shared" si="2"/>
        <v/>
      </c>
      <c r="AD11" s="1" t="str">
        <f t="shared" si="3"/>
        <v/>
      </c>
      <c r="AP11" s="2" t="str">
        <f ca="1">IF($AC$3&gt;0,(IF($G11=OFFSET($G$4,$AC$3-ROW($B$4),0),CONCATENATE(IF(COUNTIF($AP$3:$AP10,"")=ROW()-ROW($B$3),""," and "),IF($F11="V",$C11,$E11)," (Game ",$B11,")"),"")),"")</f>
        <v/>
      </c>
    </row>
    <row r="12" spans="2:42" ht="20.100000000000001" customHeight="1" x14ac:dyDescent="0.2">
      <c r="B12" s="37">
        <f ca="1">IF(AND(ISTEXT($C12),$C12&lt;&gt;""),ROW($B12)-ROW($B$3)-COUNTBLANK($C$4:OFFSET($C$4,ROW($B12)-ROW($B$4),0)),"")</f>
        <v>9</v>
      </c>
      <c r="C12" s="30" t="s">
        <v>39</v>
      </c>
      <c r="D12" s="31" t="s">
        <v>2</v>
      </c>
      <c r="E12" s="32" t="s">
        <v>45</v>
      </c>
      <c r="F12" s="23"/>
      <c r="G12" s="24"/>
      <c r="I12" s="20"/>
      <c r="AA12" s="1">
        <f t="shared" ca="1" si="0"/>
        <v>12</v>
      </c>
      <c r="AB12" s="1">
        <f t="shared" ca="1" si="1"/>
        <v>12</v>
      </c>
      <c r="AC12" s="1" t="str">
        <f t="shared" si="2"/>
        <v/>
      </c>
      <c r="AD12" s="1" t="str">
        <f t="shared" si="3"/>
        <v/>
      </c>
      <c r="AP12" s="2" t="str">
        <f ca="1">IF($AC$3&gt;0,(IF($G12=OFFSET($G$4,$AC$3-ROW($B$4),0),CONCATENATE(IF(COUNTIF($AP$3:$AP11,"")=ROW()-ROW($B$3),""," and "),IF($F12="V",$C12,$E12)," (Game ",$B12,")"),"")),"")</f>
        <v/>
      </c>
    </row>
    <row r="13" spans="2:42" ht="20.100000000000001" customHeight="1" x14ac:dyDescent="0.2">
      <c r="B13" s="37">
        <f ca="1">IF(AND(ISTEXT($C13),$C13&lt;&gt;""),ROW($B13)-ROW($B$3)-COUNTBLANK($C$4:OFFSET($C$4,ROW($B13)-ROW($B$4),0)),"")</f>
        <v>10</v>
      </c>
      <c r="C13" s="30" t="s">
        <v>14</v>
      </c>
      <c r="D13" s="31" t="s">
        <v>2</v>
      </c>
      <c r="E13" s="32" t="s">
        <v>32</v>
      </c>
      <c r="F13" s="23"/>
      <c r="G13" s="24"/>
      <c r="I13" s="20"/>
      <c r="AA13" s="1">
        <f t="shared" ca="1" si="0"/>
        <v>13</v>
      </c>
      <c r="AB13" s="1">
        <f t="shared" ca="1" si="1"/>
        <v>13</v>
      </c>
      <c r="AC13" s="1" t="str">
        <f t="shared" si="2"/>
        <v/>
      </c>
      <c r="AD13" s="1" t="str">
        <f t="shared" si="3"/>
        <v/>
      </c>
      <c r="AP13" s="2" t="str">
        <f ca="1">IF($AC$3&gt;0,(IF($G13=OFFSET($G$4,$AC$3-ROW($B$4),0),CONCATENATE(IF(COUNTIF($AP$3:$AP12,"")=ROW()-ROW($B$3),""," and "),IF($F13="V",$C13,$E13)," (Game ",$B13,")"),"")),"")</f>
        <v/>
      </c>
    </row>
    <row r="14" spans="2:42" ht="20.100000000000001" customHeight="1" x14ac:dyDescent="0.2">
      <c r="B14" s="37">
        <f ca="1">IF(AND(ISTEXT($C14),$C14&lt;&gt;""),ROW($B14)-ROW($B$3)-COUNTBLANK($C$4:OFFSET($C$4,ROW($B14)-ROW($B$4),0)),"")</f>
        <v>11</v>
      </c>
      <c r="C14" s="30" t="s">
        <v>38</v>
      </c>
      <c r="D14" s="31" t="s">
        <v>2</v>
      </c>
      <c r="E14" s="32" t="s">
        <v>28</v>
      </c>
      <c r="F14" s="23"/>
      <c r="G14" s="24"/>
      <c r="I14" s="20"/>
      <c r="AA14" s="1">
        <f t="shared" ca="1" si="0"/>
        <v>14</v>
      </c>
      <c r="AB14" s="1">
        <f t="shared" ca="1" si="1"/>
        <v>14</v>
      </c>
      <c r="AC14" s="1" t="str">
        <f t="shared" si="2"/>
        <v/>
      </c>
      <c r="AD14" s="1" t="str">
        <f t="shared" si="3"/>
        <v/>
      </c>
      <c r="AP14" s="2" t="str">
        <f ca="1">IF($AC$3&gt;0,(IF($G14=OFFSET($G$4,$AC$3-ROW($B$4),0),CONCATENATE(IF(COUNTIF($AP$3:$AP13,"")=ROW()-ROW($B$3),""," and "),IF($F14="V",$C14,$E14)," (Game ",$B14,")"),"")),"")</f>
        <v/>
      </c>
    </row>
    <row r="15" spans="2:42" ht="20.100000000000001" customHeight="1" x14ac:dyDescent="0.2">
      <c r="B15" s="37">
        <f ca="1">IF(AND(ISTEXT($C15),$C15&lt;&gt;""),ROW($B15)-ROW($B$3)-COUNTBLANK($C$4:OFFSET($C$4,ROW($B15)-ROW($B$4),0)),"")</f>
        <v>12</v>
      </c>
      <c r="C15" s="30" t="s">
        <v>19</v>
      </c>
      <c r="D15" s="31" t="s">
        <v>2</v>
      </c>
      <c r="E15" s="32" t="s">
        <v>15</v>
      </c>
      <c r="F15" s="23"/>
      <c r="G15" s="24"/>
      <c r="I15" s="20"/>
      <c r="J15" s="1" t="s">
        <v>6</v>
      </c>
      <c r="AA15" s="1">
        <f t="shared" ca="1" si="0"/>
        <v>15</v>
      </c>
      <c r="AB15" s="1">
        <f t="shared" ca="1" si="1"/>
        <v>15</v>
      </c>
      <c r="AC15" s="1" t="str">
        <f t="shared" si="2"/>
        <v/>
      </c>
      <c r="AD15" s="1" t="str">
        <f t="shared" si="3"/>
        <v/>
      </c>
      <c r="AP15" s="2" t="str">
        <f ca="1">IF($AC$3&gt;0,(IF($G15=OFFSET($G$4,$AC$3-ROW($B$4),0),CONCATENATE(IF(COUNTIF($AP$3:$AP14,"")=ROW()-ROW($B$3),""," and "),IF($F15="V",$C15,$E15)," (Game ",$B15,")"),"")),"")</f>
        <v/>
      </c>
    </row>
    <row r="16" spans="2:42" ht="20.100000000000001" customHeight="1" x14ac:dyDescent="0.2">
      <c r="B16" s="37">
        <f ca="1">IF(AND(ISTEXT($C16),$C16&lt;&gt;""),ROW($B16)-ROW($B$3)-COUNTBLANK($C$4:OFFSET($C$4,ROW($B16)-ROW($B$4),0)),"")</f>
        <v>13</v>
      </c>
      <c r="C16" s="30" t="s">
        <v>22</v>
      </c>
      <c r="D16" s="31" t="s">
        <v>2</v>
      </c>
      <c r="E16" s="32" t="s">
        <v>29</v>
      </c>
      <c r="F16" s="23"/>
      <c r="G16" s="24"/>
      <c r="I16" s="20"/>
      <c r="AA16" s="1">
        <f t="shared" ca="1" si="0"/>
        <v>16</v>
      </c>
      <c r="AB16" s="1">
        <f t="shared" ca="1" si="1"/>
        <v>16</v>
      </c>
      <c r="AC16" s="1" t="str">
        <f t="shared" si="2"/>
        <v/>
      </c>
      <c r="AD16" s="1" t="str">
        <f t="shared" si="3"/>
        <v/>
      </c>
      <c r="AP16" s="2" t="str">
        <f ca="1">IF($AC$3&gt;0,(IF($G16=OFFSET($G$4,$AC$3-ROW($B$4),0),CONCATENATE(IF(COUNTIF($AP$3:$AP15,"")=ROW()-ROW($B$3),""," and "),IF($F16="V",$C16,$E16)," (Game ",$B16,")"),"")),"")</f>
        <v/>
      </c>
    </row>
    <row r="17" spans="2:42" ht="20.100000000000001" customHeight="1" x14ac:dyDescent="0.2">
      <c r="B17" s="37">
        <f ca="1">IF(AND(ISTEXT($C17),$C17&lt;&gt;""),ROW($B17)-ROW($B$3)-COUNTBLANK($C$4:OFFSET($C$4,ROW($B17)-ROW($B$4),0)),"")</f>
        <v>14</v>
      </c>
      <c r="C17" s="30" t="s">
        <v>27</v>
      </c>
      <c r="D17" s="31" t="s">
        <v>2</v>
      </c>
      <c r="E17" s="32" t="s">
        <v>23</v>
      </c>
      <c r="F17" s="23"/>
      <c r="G17" s="24"/>
      <c r="I17" s="20"/>
      <c r="AA17" s="1">
        <f t="shared" ca="1" si="0"/>
        <v>17</v>
      </c>
      <c r="AB17" s="1">
        <f t="shared" ca="1" si="1"/>
        <v>17</v>
      </c>
      <c r="AC17" s="1" t="str">
        <f t="shared" si="2"/>
        <v/>
      </c>
      <c r="AD17" s="1" t="str">
        <f t="shared" si="3"/>
        <v/>
      </c>
      <c r="AP17" s="2" t="str">
        <f ca="1">IF($AC$3&gt;0,(IF($G17=OFFSET($G$4,$AC$3-ROW($B$4),0),CONCATENATE(IF(COUNTIF($AP$3:$AP16,"")=ROW()-ROW($B$3),""," and "),IF($F17="V",$C17,$E17)," (Game ",$B17,")"),"")),"")</f>
        <v/>
      </c>
    </row>
    <row r="18" spans="2:42" ht="20.100000000000001" customHeight="1" x14ac:dyDescent="0.2">
      <c r="B18" s="37">
        <f ca="1">IF(AND(ISTEXT($C18),$C18&lt;&gt;""),ROW($B18)-ROW($B$3)-COUNTBLANK($C$4:OFFSET($C$4,ROW($B18)-ROW($B$4),0)),"")</f>
        <v>15</v>
      </c>
      <c r="C18" s="30" t="s">
        <v>17</v>
      </c>
      <c r="D18" s="31" t="s">
        <v>2</v>
      </c>
      <c r="E18" s="32" t="s">
        <v>20</v>
      </c>
      <c r="F18" s="23"/>
      <c r="G18" s="24"/>
      <c r="I18" s="20"/>
      <c r="AA18" s="1">
        <f t="shared" ca="1" si="0"/>
        <v>18</v>
      </c>
      <c r="AB18" s="1">
        <f t="shared" ca="1" si="1"/>
        <v>18</v>
      </c>
      <c r="AC18" s="1" t="str">
        <f t="shared" si="2"/>
        <v/>
      </c>
      <c r="AD18" s="1" t="str">
        <f t="shared" si="3"/>
        <v/>
      </c>
      <c r="AP18" s="2" t="str">
        <f ca="1">IF($AC$3&gt;0,(IF($G18=OFFSET($G$4,$AC$3-ROW($B$4),0),CONCATENATE(IF(COUNTIF($AP$3:$AP17,"")=ROW()-ROW($B$3),""," and "),IF($F18="V",$C18,$E18)," (Game ",$B18,")"),"")),"")</f>
        <v/>
      </c>
    </row>
    <row r="19" spans="2:42" ht="20.100000000000001" customHeight="1" thickBot="1" x14ac:dyDescent="0.25">
      <c r="B19" s="38">
        <f ca="1">IF(AND(ISTEXT($C19),$C19&lt;&gt;""),ROW($B19)-ROW($B$3)-COUNTBLANK($C$4:OFFSET($C$4,ROW($B19)-ROW($B$4),0)),"")</f>
        <v>16</v>
      </c>
      <c r="C19" s="33" t="s">
        <v>41</v>
      </c>
      <c r="D19" s="34" t="s">
        <v>2</v>
      </c>
      <c r="E19" s="35" t="s">
        <v>42</v>
      </c>
      <c r="F19" s="25"/>
      <c r="G19" s="26"/>
      <c r="I19" s="20"/>
      <c r="AA19" s="1">
        <f t="shared" ca="1" si="0"/>
        <v>19</v>
      </c>
      <c r="AB19" s="1">
        <f t="shared" ca="1" si="1"/>
        <v>19</v>
      </c>
      <c r="AC19" s="1" t="str">
        <f t="shared" si="2"/>
        <v/>
      </c>
      <c r="AD19" s="1" t="str">
        <f t="shared" si="3"/>
        <v/>
      </c>
      <c r="AP19" s="2" t="str">
        <f ca="1">IF($AC$3&gt;0,(IF($G19=OFFSET($G$4,$AC$3-ROW($B$4),0),CONCATENATE(IF(COUNTIF($AP$3:$AP17,"")=ROW()-ROW($B$3),""," and "),IF($F19="V",$C19,$E19)," (Game ",$B19,")"),"")),"")</f>
        <v/>
      </c>
    </row>
    <row r="20" spans="2:42" ht="21" customHeight="1" thickBot="1" x14ac:dyDescent="0.25">
      <c r="B20" s="15"/>
      <c r="C20" s="16"/>
      <c r="D20" s="16"/>
      <c r="E20" s="16"/>
      <c r="F20" s="39" t="str">
        <f ca="1">IF(I2="","pts:","Monday Night Total Points:  ")</f>
        <v xml:space="preserve">Monday Night Total Points:  </v>
      </c>
      <c r="G20" s="40"/>
      <c r="I20" s="20"/>
      <c r="AC20" s="1" t="str">
        <f t="shared" si="2"/>
        <v/>
      </c>
    </row>
    <row r="21" spans="2:42" ht="21" customHeight="1" thickBot="1" x14ac:dyDescent="0.25">
      <c r="B21" s="46"/>
      <c r="C21" s="47" t="s">
        <v>3</v>
      </c>
      <c r="D21" s="48" t="s">
        <v>46</v>
      </c>
      <c r="E21" s="49"/>
      <c r="F21" s="49"/>
      <c r="G21" s="50"/>
      <c r="I21" s="20"/>
    </row>
    <row r="22" spans="2:42" s="5" customFormat="1" ht="20.100000000000001" customHeight="1" x14ac:dyDescent="0.2"/>
    <row r="23" spans="2:42" s="5" customFormat="1" ht="20.100000000000001" customHeight="1" x14ac:dyDescent="0.2"/>
    <row r="24" spans="2:42" s="5" customFormat="1" ht="20.100000000000001" customHeight="1" x14ac:dyDescent="0.2">
      <c r="G24" s="6"/>
    </row>
    <row r="25" spans="2:42" ht="20.100000000000001" customHeight="1" x14ac:dyDescent="0.2">
      <c r="G25" s="1"/>
      <c r="AE25" s="1"/>
      <c r="AP25" s="1"/>
    </row>
    <row r="26" spans="2:42" ht="20.100000000000001" customHeight="1" x14ac:dyDescent="0.2">
      <c r="G26" s="1"/>
      <c r="AE26" s="1"/>
      <c r="AP26" s="1"/>
    </row>
    <row r="27" spans="2:42" ht="20.100000000000001" customHeight="1" x14ac:dyDescent="0.2">
      <c r="G27" s="1"/>
      <c r="AE27" s="1"/>
      <c r="AP27" s="1"/>
    </row>
    <row r="28" spans="2:42" ht="20.100000000000001" customHeight="1" x14ac:dyDescent="0.2">
      <c r="G28" s="1"/>
      <c r="AE28" s="1"/>
      <c r="AP28" s="1"/>
    </row>
    <row r="29" spans="2:42" ht="20.100000000000001" customHeight="1" x14ac:dyDescent="0.2">
      <c r="G29" s="1"/>
      <c r="AE29" s="1"/>
      <c r="AP29" s="1"/>
    </row>
    <row r="30" spans="2:42" ht="20.100000000000001" customHeight="1" x14ac:dyDescent="0.2">
      <c r="G30" s="1"/>
      <c r="AE30" s="1"/>
      <c r="AP30" s="1"/>
    </row>
    <row r="31" spans="2:42" ht="20.100000000000001" customHeight="1" x14ac:dyDescent="0.2">
      <c r="G31" s="1"/>
      <c r="AE31" s="1"/>
      <c r="AP31" s="1"/>
    </row>
    <row r="32" spans="2:42" ht="20.100000000000001" customHeight="1" x14ac:dyDescent="0.2">
      <c r="G32" s="1"/>
      <c r="AE32" s="1"/>
      <c r="AP32" s="1"/>
    </row>
    <row r="33" spans="3:42" ht="20.100000000000001" customHeight="1" x14ac:dyDescent="0.2">
      <c r="G33" s="1"/>
      <c r="AE33" s="1"/>
      <c r="AP33" s="1"/>
    </row>
    <row r="34" spans="3:42" ht="20.100000000000001" customHeight="1" x14ac:dyDescent="0.2">
      <c r="G34" s="1"/>
      <c r="AE34" s="1"/>
      <c r="AP34" s="1"/>
    </row>
    <row r="35" spans="3:42" ht="20.100000000000001" hidden="1" customHeight="1" x14ac:dyDescent="0.2">
      <c r="C35" s="2" t="s">
        <v>8</v>
      </c>
      <c r="D35" s="7">
        <f>16-(COUNTBLANK($C$4:$C$19))</f>
        <v>16</v>
      </c>
      <c r="G35" s="1"/>
      <c r="AE35" s="1"/>
      <c r="AP35" s="1"/>
    </row>
    <row r="36" spans="3:42" ht="20.100000000000001" hidden="1" customHeight="1" x14ac:dyDescent="0.2">
      <c r="C36" s="2" t="str">
        <f ca="1">CONCATENATE("Weights not used:  ",$C$41,$D$41,$E$41,$F$41,$G$41,$H$41,$I$41,$J$41,$K$41,$L$41,$M$41,$N$41,$O$41,$P$41,$Q$41,$R$41)</f>
        <v xml:space="preserve">Weights not used:  1  2  3  4  5  6  7  8  9  10  11  12  13  14  15  16  </v>
      </c>
      <c r="D36" s="5"/>
      <c r="G36" s="1"/>
      <c r="AE36" s="1"/>
      <c r="AP36" s="1"/>
    </row>
    <row r="37" spans="3:42" ht="20.100000000000001" hidden="1" customHeight="1" x14ac:dyDescent="0.2">
      <c r="G37" s="1"/>
      <c r="AE37" s="1"/>
      <c r="AP37" s="1"/>
    </row>
    <row r="38" spans="3:42" s="8" customFormat="1" ht="20.100000000000001" hidden="1" customHeight="1" x14ac:dyDescent="0.2">
      <c r="C38" s="8" t="s">
        <v>4</v>
      </c>
      <c r="D38" s="8" t="s">
        <v>5</v>
      </c>
    </row>
    <row r="39" spans="3:42" s="8" customFormat="1" ht="20.100000000000001" hidden="1" customHeight="1" x14ac:dyDescent="0.2">
      <c r="C39" s="8">
        <v>1</v>
      </c>
      <c r="D39" s="8">
        <v>2</v>
      </c>
      <c r="E39" s="8">
        <v>3</v>
      </c>
      <c r="F39" s="8">
        <v>4</v>
      </c>
      <c r="G39" s="8">
        <v>5</v>
      </c>
      <c r="H39" s="8">
        <v>6</v>
      </c>
      <c r="I39" s="8">
        <v>7</v>
      </c>
      <c r="J39" s="8">
        <v>8</v>
      </c>
      <c r="K39" s="8">
        <v>9</v>
      </c>
      <c r="L39" s="8">
        <v>10</v>
      </c>
      <c r="M39" s="8">
        <v>11</v>
      </c>
      <c r="N39" s="8">
        <v>12</v>
      </c>
      <c r="O39" s="8">
        <v>13</v>
      </c>
      <c r="P39" s="8">
        <v>14</v>
      </c>
      <c r="Q39" s="8">
        <v>15</v>
      </c>
      <c r="R39" s="8">
        <v>16</v>
      </c>
    </row>
    <row r="40" spans="3:42" s="8" customFormat="1" ht="20.100000000000001" hidden="1" customHeight="1" x14ac:dyDescent="0.2">
      <c r="C40" s="8">
        <f ca="1">IF(COUNTIF((OFFSET($R$39,0,-($D$35)+1)):$R$39,C39)&gt;0,COUNTIF($G4:$G19,C39),-1)</f>
        <v>0</v>
      </c>
      <c r="D40" s="8">
        <f ca="1">IF(COUNTIF((OFFSET($R$39,0,-($D$35)+1)):$R$39,D39)&gt;0,COUNTIF($G4:$G19,D39),-1)</f>
        <v>0</v>
      </c>
      <c r="E40" s="8">
        <f ca="1">IF(COUNTIF((OFFSET($R$39,0,-($D$35)+1)):$R$39,E39)&gt;0,COUNTIF($G4:$G19,E39),-1)</f>
        <v>0</v>
      </c>
      <c r="F40" s="8">
        <f ca="1">IF(COUNTIF((OFFSET($R$39,0,-($D$35)+1)):$R$39,F39)&gt;0,COUNTIF($G4:$G19,F39),-1)</f>
        <v>0</v>
      </c>
      <c r="G40" s="8">
        <f ca="1">IF(COUNTIF((OFFSET($R$39,0,-($D$35)+1)):$R$39,G39)&gt;0,COUNTIF($G4:$G19,G39),-1)</f>
        <v>0</v>
      </c>
      <c r="H40" s="8">
        <f ca="1">IF(COUNTIF((OFFSET($R$39,0,-($D$35)+1)):$R$39,H39)&gt;0,COUNTIF($G4:$G19,H39),-1)</f>
        <v>0</v>
      </c>
      <c r="I40" s="8">
        <f ca="1">IF(COUNTIF((OFFSET($R$39,0,-($D$35)+1)):$R$39,I39)&gt;0,COUNTIF($G4:$G19,I39),-1)</f>
        <v>0</v>
      </c>
      <c r="J40" s="8">
        <f ca="1">IF(COUNTIF((OFFSET($R$39,0,-($D$35)+1)):$R$39,J39)&gt;0,COUNTIF($G4:$G19,J39),-1)</f>
        <v>0</v>
      </c>
      <c r="K40" s="8">
        <f ca="1">IF(COUNTIF((OFFSET($R$39,0,-($D$35)+1)):$R$39,K39)&gt;0,COUNTIF($G4:$G19,K39),-1)</f>
        <v>0</v>
      </c>
      <c r="L40" s="8">
        <f ca="1">IF(COUNTIF((OFFSET($R$39,0,-($D$35)+1)):$R$39,L39)&gt;0,COUNTIF($G4:$G19,L39),-1)</f>
        <v>0</v>
      </c>
      <c r="M40" s="8">
        <f ca="1">IF(COUNTIF((OFFSET($R$39,0,-($D$35)+1)):$R$39,M39)&gt;0,COUNTIF($G4:$G19,M39),-1)</f>
        <v>0</v>
      </c>
      <c r="N40" s="8">
        <f ca="1">IF(COUNTIF((OFFSET($R$39,0,-($D$35)+1)):$R$39,N39)&gt;0,COUNTIF($G4:$G19,N39),-1)</f>
        <v>0</v>
      </c>
      <c r="O40" s="8">
        <f ca="1">IF(COUNTIF((OFFSET($R$39,0,-($D$35)+1)):$R$39,O39)&gt;0,COUNTIF($G4:$G19,O39),-1)</f>
        <v>0</v>
      </c>
      <c r="P40" s="8">
        <f ca="1">IF(COUNTIF((OFFSET($R$39,0,-($D$35)+1)):$R$39,P39)&gt;0,COUNTIF($G4:$G19,P39),-1)</f>
        <v>0</v>
      </c>
      <c r="Q40" s="8">
        <f ca="1">IF(COUNTIF((OFFSET($R$39,0,-($D$35)+1)):$R$39,Q39)&gt;0,COUNTIF($G4:$G19,Q39),-1)</f>
        <v>0</v>
      </c>
      <c r="R40" s="8">
        <f ca="1">IF(COUNTIF((OFFSET($R$39,0,-($D$35)+1)):$R$39,R39)&gt;0,COUNTIF($G4:$G19,R39),-1)</f>
        <v>0</v>
      </c>
    </row>
    <row r="41" spans="3:42" s="8" customFormat="1" ht="20.100000000000001" hidden="1" customHeight="1" x14ac:dyDescent="0.2">
      <c r="C41" s="8" t="str">
        <f t="shared" ref="C41:R41" ca="1" si="4">IF(C40=0,CONCATENATE(C39,"  "),"")</f>
        <v xml:space="preserve">1  </v>
      </c>
      <c r="D41" s="8" t="str">
        <f t="shared" ca="1" si="4"/>
        <v xml:space="preserve">2  </v>
      </c>
      <c r="E41" s="8" t="str">
        <f t="shared" ca="1" si="4"/>
        <v xml:space="preserve">3  </v>
      </c>
      <c r="F41" s="8" t="str">
        <f t="shared" ca="1" si="4"/>
        <v xml:space="preserve">4  </v>
      </c>
      <c r="G41" s="8" t="str">
        <f t="shared" ca="1" si="4"/>
        <v xml:space="preserve">5  </v>
      </c>
      <c r="H41" s="8" t="str">
        <f t="shared" ca="1" si="4"/>
        <v xml:space="preserve">6  </v>
      </c>
      <c r="I41" s="8" t="str">
        <f t="shared" ca="1" si="4"/>
        <v xml:space="preserve">7  </v>
      </c>
      <c r="J41" s="8" t="str">
        <f t="shared" ca="1" si="4"/>
        <v xml:space="preserve">8  </v>
      </c>
      <c r="K41" s="8" t="str">
        <f t="shared" ca="1" si="4"/>
        <v xml:space="preserve">9  </v>
      </c>
      <c r="L41" s="8" t="str">
        <f t="shared" ca="1" si="4"/>
        <v xml:space="preserve">10  </v>
      </c>
      <c r="M41" s="8" t="str">
        <f t="shared" ca="1" si="4"/>
        <v xml:space="preserve">11  </v>
      </c>
      <c r="N41" s="8" t="str">
        <f t="shared" ca="1" si="4"/>
        <v xml:space="preserve">12  </v>
      </c>
      <c r="O41" s="8" t="str">
        <f t="shared" ca="1" si="4"/>
        <v xml:space="preserve">13  </v>
      </c>
      <c r="P41" s="8" t="str">
        <f t="shared" ca="1" si="4"/>
        <v xml:space="preserve">14  </v>
      </c>
      <c r="Q41" s="8" t="str">
        <f t="shared" ca="1" si="4"/>
        <v xml:space="preserve">15  </v>
      </c>
      <c r="R41" s="8" t="str">
        <f t="shared" ca="1" si="4"/>
        <v xml:space="preserve">16  </v>
      </c>
      <c r="Z41" s="8" t="str">
        <f>IF(Z40=0,CONCATENATE(Z39,"  "),"")</f>
        <v xml:space="preserve">  </v>
      </c>
    </row>
    <row r="42" spans="3:42" s="8" customFormat="1" ht="20.100000000000001" customHeight="1" x14ac:dyDescent="0.2"/>
    <row r="43" spans="3:42" ht="20.100000000000001" customHeight="1" x14ac:dyDescent="0.2">
      <c r="G43" s="1"/>
      <c r="AE43" s="1"/>
      <c r="AP43" s="1"/>
    </row>
    <row r="44" spans="3:42" ht="20.100000000000001" customHeight="1" x14ac:dyDescent="0.2">
      <c r="G44" s="1"/>
      <c r="AE44" s="1"/>
      <c r="AP44" s="1"/>
    </row>
    <row r="45" spans="3:42" s="8" customFormat="1" ht="20.100000000000001" customHeight="1" x14ac:dyDescent="0.2"/>
    <row r="46" spans="3:42" s="8" customFormat="1" ht="20.100000000000001" customHeight="1" x14ac:dyDescent="0.2"/>
    <row r="47" spans="3:42" s="8" customFormat="1" ht="20.100000000000001" customHeight="1" x14ac:dyDescent="0.2"/>
    <row r="48" spans="3:42" s="8" customFormat="1" ht="20.100000000000001" customHeight="1" x14ac:dyDescent="0.2"/>
    <row r="49" s="8" customFormat="1" ht="20.100000000000001" customHeight="1" x14ac:dyDescent="0.2"/>
    <row r="50" s="8" customFormat="1" ht="20.100000000000001" customHeight="1" x14ac:dyDescent="0.2"/>
    <row r="51" s="8" customFormat="1" ht="20.100000000000001" customHeight="1" x14ac:dyDescent="0.2"/>
    <row r="52" s="8" customFormat="1" ht="20.100000000000001" customHeight="1" x14ac:dyDescent="0.2"/>
    <row r="53" s="8" customFormat="1" ht="20.100000000000001" customHeight="1" x14ac:dyDescent="0.2"/>
    <row r="54" s="8" customFormat="1" ht="20.100000000000001" customHeight="1" x14ac:dyDescent="0.2"/>
    <row r="55" s="8" customFormat="1" ht="20.100000000000001" customHeight="1" x14ac:dyDescent="0.2"/>
    <row r="56" s="8" customFormat="1" ht="20.100000000000001" customHeight="1" x14ac:dyDescent="0.2"/>
    <row r="57" s="8" customFormat="1" ht="20.100000000000001" customHeight="1" x14ac:dyDescent="0.2"/>
    <row r="58" s="8" customFormat="1" ht="20.100000000000001" customHeight="1" x14ac:dyDescent="0.2"/>
    <row r="59" s="8" customFormat="1" ht="20.100000000000001" customHeight="1" x14ac:dyDescent="0.2"/>
    <row r="60" s="8" customFormat="1" ht="20.100000000000001" customHeight="1" x14ac:dyDescent="0.2"/>
    <row r="61" s="8" customFormat="1" ht="20.100000000000001" customHeight="1" x14ac:dyDescent="0.2"/>
    <row r="62" s="8" customFormat="1" ht="20.100000000000001" customHeight="1" x14ac:dyDescent="0.2"/>
    <row r="63" s="8" customFormat="1" ht="20.100000000000001" customHeight="1" x14ac:dyDescent="0.2"/>
    <row r="64" s="8" customFormat="1" ht="20.100000000000001" customHeight="1" x14ac:dyDescent="0.2"/>
    <row r="65" s="8" customFormat="1" ht="20.100000000000001" customHeight="1" x14ac:dyDescent="0.2"/>
    <row r="66" s="8" customFormat="1" ht="20.100000000000001" customHeight="1" x14ac:dyDescent="0.2"/>
    <row r="67" s="8" customFormat="1" ht="20.100000000000001" customHeight="1" x14ac:dyDescent="0.2"/>
    <row r="68" s="8" customFormat="1" ht="20.100000000000001" customHeight="1" x14ac:dyDescent="0.2"/>
    <row r="69" s="8" customFormat="1" ht="20.100000000000001" customHeight="1" x14ac:dyDescent="0.2"/>
    <row r="70" s="8" customFormat="1" ht="20.100000000000001" customHeight="1" x14ac:dyDescent="0.2"/>
    <row r="71" s="8" customFormat="1" ht="20.100000000000001" customHeight="1" x14ac:dyDescent="0.2"/>
    <row r="72" s="8" customFormat="1" ht="20.100000000000001" customHeight="1" x14ac:dyDescent="0.2"/>
    <row r="73" s="8" customFormat="1" ht="20.100000000000001" customHeight="1" x14ac:dyDescent="0.2"/>
    <row r="74" s="8" customFormat="1" ht="20.100000000000001" customHeight="1" x14ac:dyDescent="0.2"/>
    <row r="75" s="8" customFormat="1" ht="20.100000000000001" customHeight="1" x14ac:dyDescent="0.2"/>
    <row r="76" s="8" customFormat="1" ht="20.100000000000001" customHeight="1" x14ac:dyDescent="0.2"/>
    <row r="77" s="8" customFormat="1" ht="20.100000000000001" customHeight="1" x14ac:dyDescent="0.2"/>
    <row r="78" s="8" customFormat="1" ht="20.100000000000001" customHeight="1" x14ac:dyDescent="0.2"/>
    <row r="79" s="8" customFormat="1" ht="20.100000000000001" customHeight="1" x14ac:dyDescent="0.2"/>
    <row r="80" s="8" customFormat="1" ht="20.100000000000001" customHeight="1" x14ac:dyDescent="0.2"/>
    <row r="81" s="8" customFormat="1" ht="20.100000000000001" customHeight="1" x14ac:dyDescent="0.2"/>
    <row r="82" s="8" customFormat="1" ht="20.100000000000001" customHeight="1" x14ac:dyDescent="0.2"/>
    <row r="83" s="8" customFormat="1" ht="20.100000000000001" customHeight="1" x14ac:dyDescent="0.2"/>
    <row r="84" s="8" customFormat="1" ht="20.100000000000001" customHeight="1" x14ac:dyDescent="0.2"/>
    <row r="85" s="8" customFormat="1" ht="20.100000000000001" customHeight="1" x14ac:dyDescent="0.2"/>
    <row r="86" s="8" customFormat="1" ht="20.100000000000001" customHeight="1" x14ac:dyDescent="0.2"/>
    <row r="87" s="8" customFormat="1" ht="20.100000000000001" customHeight="1" x14ac:dyDescent="0.2"/>
    <row r="88" s="8" customFormat="1" ht="20.100000000000001" customHeight="1" x14ac:dyDescent="0.2"/>
    <row r="89" s="8" customFormat="1" ht="20.100000000000001" customHeight="1" x14ac:dyDescent="0.2"/>
    <row r="90" s="8" customFormat="1" ht="20.100000000000001" customHeight="1" x14ac:dyDescent="0.2"/>
    <row r="91" s="8" customFormat="1" ht="20.100000000000001" customHeight="1" x14ac:dyDescent="0.2"/>
    <row r="92" s="8" customFormat="1" ht="20.100000000000001" customHeight="1" x14ac:dyDescent="0.2"/>
    <row r="93" s="8" customFormat="1" ht="20.100000000000001" customHeight="1" x14ac:dyDescent="0.2"/>
    <row r="94" s="8" customFormat="1" ht="20.100000000000001" customHeight="1" x14ac:dyDescent="0.2"/>
    <row r="95" s="8" customFormat="1" ht="20.100000000000001" customHeight="1" x14ac:dyDescent="0.2"/>
    <row r="96" s="8" customFormat="1" ht="20.100000000000001" customHeight="1" x14ac:dyDescent="0.2"/>
    <row r="97" spans="8:62" s="8" customFormat="1" ht="20.100000000000001" customHeight="1" x14ac:dyDescent="0.2"/>
    <row r="98" spans="8:62" s="8" customFormat="1" ht="20.100000000000001" customHeight="1" x14ac:dyDescent="0.2"/>
    <row r="99" spans="8:62" s="8" customFormat="1" ht="20.100000000000001" customHeight="1" x14ac:dyDescent="0.2"/>
    <row r="100" spans="8:62" s="10" customFormat="1" ht="20.100000000000001" customHeight="1" x14ac:dyDescent="0.2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9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9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</row>
    <row r="101" spans="8:62" s="10" customFormat="1" ht="20.100000000000001" customHeight="1" x14ac:dyDescent="0.2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9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9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</row>
    <row r="102" spans="8:62" s="10" customFormat="1" ht="20.100000000000001" customHeight="1" x14ac:dyDescent="0.2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9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9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</row>
    <row r="103" spans="8:62" s="10" customFormat="1" ht="20.100000000000001" customHeight="1" x14ac:dyDescent="0.2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9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9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</row>
    <row r="104" spans="8:62" s="10" customFormat="1" ht="20.100000000000001" customHeight="1" x14ac:dyDescent="0.2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9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9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</row>
    <row r="105" spans="8:62" s="10" customFormat="1" ht="20.100000000000001" customHeight="1" x14ac:dyDescent="0.2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9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9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</row>
    <row r="106" spans="8:62" s="10" customFormat="1" ht="20.100000000000001" customHeight="1" x14ac:dyDescent="0.2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9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9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</row>
    <row r="107" spans="8:62" s="10" customFormat="1" ht="20.100000000000001" customHeight="1" x14ac:dyDescent="0.2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9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9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</row>
    <row r="108" spans="8:62" s="10" customFormat="1" ht="20.100000000000001" customHeight="1" x14ac:dyDescent="0.2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9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9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</row>
    <row r="109" spans="8:62" s="10" customFormat="1" ht="20.100000000000001" customHeight="1" x14ac:dyDescent="0.2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9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9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</row>
    <row r="110" spans="8:62" s="10" customFormat="1" ht="20.100000000000001" customHeight="1" x14ac:dyDescent="0.2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9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9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</row>
    <row r="111" spans="8:62" s="10" customFormat="1" ht="20.100000000000001" customHeight="1" x14ac:dyDescent="0.2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9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9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</row>
    <row r="112" spans="8:62" s="10" customFormat="1" ht="20.100000000000001" customHeight="1" x14ac:dyDescent="0.2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9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9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</row>
    <row r="113" spans="8:62" s="10" customFormat="1" ht="20.100000000000001" customHeight="1" x14ac:dyDescent="0.2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9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9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</row>
    <row r="114" spans="8:62" s="10" customFormat="1" ht="20.100000000000001" customHeight="1" x14ac:dyDescent="0.2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9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9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</row>
    <row r="115" spans="8:62" s="10" customFormat="1" ht="20.100000000000001" customHeight="1" x14ac:dyDescent="0.2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9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9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</row>
    <row r="116" spans="8:62" s="10" customFormat="1" ht="20.100000000000001" customHeight="1" x14ac:dyDescent="0.2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9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9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</row>
    <row r="117" spans="8:62" s="10" customFormat="1" ht="20.100000000000001" customHeight="1" x14ac:dyDescent="0.2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9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9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</row>
    <row r="118" spans="8:62" s="10" customFormat="1" ht="20.100000000000001" customHeight="1" x14ac:dyDescent="0.2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9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9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</row>
    <row r="119" spans="8:62" s="10" customFormat="1" ht="20.100000000000001" customHeight="1" x14ac:dyDescent="0.2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9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9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</row>
    <row r="120" spans="8:62" s="10" customFormat="1" ht="20.100000000000001" customHeight="1" x14ac:dyDescent="0.2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9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9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</row>
    <row r="121" spans="8:62" s="10" customFormat="1" ht="20.100000000000001" customHeight="1" x14ac:dyDescent="0.2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9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9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</row>
    <row r="122" spans="8:62" s="10" customFormat="1" ht="20.100000000000001" customHeight="1" x14ac:dyDescent="0.2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9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9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</row>
    <row r="123" spans="8:62" s="10" customFormat="1" ht="20.100000000000001" customHeight="1" x14ac:dyDescent="0.2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9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9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</row>
    <row r="124" spans="8:62" s="10" customFormat="1" ht="20.100000000000001" customHeight="1" x14ac:dyDescent="0.2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9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9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</row>
    <row r="125" spans="8:62" s="10" customFormat="1" ht="20.100000000000001" customHeight="1" x14ac:dyDescent="0.2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9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9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</row>
    <row r="126" spans="8:62" s="10" customFormat="1" ht="20.100000000000001" customHeight="1" x14ac:dyDescent="0.2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9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9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</row>
    <row r="127" spans="8:62" s="10" customFormat="1" ht="20.100000000000001" customHeight="1" x14ac:dyDescent="0.2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9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9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</row>
    <row r="128" spans="8:62" s="10" customFormat="1" ht="20.100000000000001" customHeight="1" x14ac:dyDescent="0.2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9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9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</row>
    <row r="129" spans="8:62" s="10" customFormat="1" ht="20.100000000000001" customHeight="1" x14ac:dyDescent="0.2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9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9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</row>
    <row r="130" spans="8:62" s="10" customFormat="1" ht="20.100000000000001" customHeight="1" x14ac:dyDescent="0.2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9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9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</row>
    <row r="131" spans="8:62" s="10" customFormat="1" ht="20.100000000000001" customHeight="1" x14ac:dyDescent="0.2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9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9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</row>
    <row r="132" spans="8:62" s="10" customFormat="1" ht="20.100000000000001" customHeight="1" x14ac:dyDescent="0.2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9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9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</row>
    <row r="133" spans="8:62" s="10" customFormat="1" ht="20.100000000000001" customHeight="1" x14ac:dyDescent="0.2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9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9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</row>
    <row r="134" spans="8:62" s="10" customFormat="1" ht="20.100000000000001" customHeight="1" x14ac:dyDescent="0.2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9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9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</row>
    <row r="135" spans="8:62" s="10" customFormat="1" ht="20.100000000000001" customHeight="1" x14ac:dyDescent="0.2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9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9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</row>
    <row r="136" spans="8:62" s="10" customFormat="1" ht="20.100000000000001" customHeight="1" x14ac:dyDescent="0.2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9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9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</row>
    <row r="137" spans="8:62" s="10" customFormat="1" ht="20.100000000000001" customHeight="1" x14ac:dyDescent="0.2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9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9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</row>
    <row r="138" spans="8:62" s="10" customFormat="1" ht="20.100000000000001" customHeight="1" x14ac:dyDescent="0.2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9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9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</row>
    <row r="139" spans="8:62" s="10" customFormat="1" ht="20.100000000000001" customHeight="1" x14ac:dyDescent="0.2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9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9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</row>
    <row r="140" spans="8:62" s="10" customFormat="1" ht="20.100000000000001" customHeight="1" x14ac:dyDescent="0.2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9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9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</row>
    <row r="141" spans="8:62" s="10" customFormat="1" ht="20.100000000000001" customHeight="1" x14ac:dyDescent="0.2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9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9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</row>
    <row r="142" spans="8:62" s="10" customFormat="1" ht="20.100000000000001" customHeight="1" x14ac:dyDescent="0.2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9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9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</row>
    <row r="143" spans="8:62" s="10" customFormat="1" ht="20.100000000000001" customHeight="1" x14ac:dyDescent="0.2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9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9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</row>
    <row r="144" spans="8:62" s="10" customFormat="1" ht="20.100000000000001" customHeight="1" x14ac:dyDescent="0.2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9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9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</row>
    <row r="145" spans="8:62" s="10" customFormat="1" ht="20.100000000000001" customHeight="1" x14ac:dyDescent="0.2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9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9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</row>
    <row r="146" spans="8:62" s="10" customFormat="1" ht="20.100000000000001" customHeight="1" x14ac:dyDescent="0.2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9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9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</row>
    <row r="147" spans="8:62" s="10" customFormat="1" ht="20.100000000000001" customHeight="1" x14ac:dyDescent="0.2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9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9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</row>
    <row r="148" spans="8:62" s="10" customFormat="1" ht="20.100000000000001" customHeight="1" x14ac:dyDescent="0.2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9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9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</row>
    <row r="149" spans="8:62" s="10" customFormat="1" ht="20.100000000000001" customHeight="1" x14ac:dyDescent="0.2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9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9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</row>
    <row r="150" spans="8:62" s="10" customFormat="1" ht="20.100000000000001" customHeight="1" x14ac:dyDescent="0.2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9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9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</row>
    <row r="151" spans="8:62" s="10" customFormat="1" ht="20.100000000000001" customHeight="1" x14ac:dyDescent="0.2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9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9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</row>
    <row r="152" spans="8:62" s="10" customFormat="1" ht="20.100000000000001" customHeight="1" x14ac:dyDescent="0.2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9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9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</row>
    <row r="153" spans="8:62" s="10" customFormat="1" ht="20.100000000000001" customHeight="1" x14ac:dyDescent="0.2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9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9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</row>
    <row r="154" spans="8:62" s="10" customFormat="1" ht="20.100000000000001" customHeight="1" x14ac:dyDescent="0.2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9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9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</row>
    <row r="155" spans="8:62" s="10" customFormat="1" ht="20.100000000000001" customHeight="1" x14ac:dyDescent="0.2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9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9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</row>
    <row r="156" spans="8:62" s="10" customFormat="1" ht="20.100000000000001" customHeight="1" x14ac:dyDescent="0.2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9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9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</row>
    <row r="157" spans="8:62" s="10" customFormat="1" ht="20.100000000000001" customHeight="1" x14ac:dyDescent="0.2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9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9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</row>
    <row r="158" spans="8:62" s="10" customFormat="1" ht="20.100000000000001" customHeight="1" x14ac:dyDescent="0.2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9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9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</row>
    <row r="159" spans="8:62" s="10" customFormat="1" ht="20.100000000000001" customHeight="1" x14ac:dyDescent="0.2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9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9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</row>
    <row r="160" spans="8:62" s="10" customFormat="1" ht="20.100000000000001" customHeight="1" x14ac:dyDescent="0.2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9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9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</row>
    <row r="161" spans="8:62" s="10" customFormat="1" ht="20.100000000000001" customHeight="1" x14ac:dyDescent="0.2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9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9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</row>
    <row r="162" spans="8:62" s="10" customFormat="1" ht="20.100000000000001" customHeight="1" x14ac:dyDescent="0.2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9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9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</row>
    <row r="163" spans="8:62" s="10" customFormat="1" ht="20.100000000000001" customHeight="1" x14ac:dyDescent="0.2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9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9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</row>
    <row r="164" spans="8:62" s="10" customFormat="1" ht="20.100000000000001" customHeight="1" x14ac:dyDescent="0.2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9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9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</row>
    <row r="165" spans="8:62" s="10" customFormat="1" ht="20.100000000000001" customHeight="1" x14ac:dyDescent="0.2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9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9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</row>
    <row r="166" spans="8:62" s="10" customFormat="1" ht="20.100000000000001" customHeight="1" x14ac:dyDescent="0.2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9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9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</row>
    <row r="167" spans="8:62" s="10" customFormat="1" ht="20.100000000000001" customHeight="1" x14ac:dyDescent="0.2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9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9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</row>
    <row r="168" spans="8:62" s="10" customFormat="1" ht="20.100000000000001" customHeight="1" x14ac:dyDescent="0.2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9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9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</row>
    <row r="169" spans="8:62" s="10" customFormat="1" ht="20.100000000000001" customHeight="1" x14ac:dyDescent="0.2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9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9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</row>
    <row r="170" spans="8:62" s="10" customFormat="1" ht="20.100000000000001" customHeight="1" x14ac:dyDescent="0.2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9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9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</row>
    <row r="171" spans="8:62" s="10" customFormat="1" ht="20.100000000000001" customHeight="1" x14ac:dyDescent="0.2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9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9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</row>
    <row r="172" spans="8:62" s="10" customFormat="1" ht="20.100000000000001" customHeight="1" x14ac:dyDescent="0.2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9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9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</row>
    <row r="173" spans="8:62" s="10" customFormat="1" ht="20.100000000000001" customHeight="1" x14ac:dyDescent="0.2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9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9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</row>
    <row r="174" spans="8:62" s="10" customFormat="1" ht="20.100000000000001" customHeight="1" x14ac:dyDescent="0.2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9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9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</row>
    <row r="175" spans="8:62" s="10" customFormat="1" ht="20.100000000000001" customHeight="1" x14ac:dyDescent="0.2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9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9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</row>
    <row r="176" spans="8:62" s="10" customFormat="1" ht="20.100000000000001" customHeight="1" x14ac:dyDescent="0.2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9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9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</row>
    <row r="177" spans="8:62" s="10" customFormat="1" ht="20.100000000000001" customHeight="1" x14ac:dyDescent="0.2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9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9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</row>
    <row r="178" spans="8:62" s="10" customFormat="1" ht="20.100000000000001" customHeight="1" x14ac:dyDescent="0.2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9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9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</row>
    <row r="179" spans="8:62" s="10" customFormat="1" ht="20.100000000000001" customHeight="1" x14ac:dyDescent="0.2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9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9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</row>
    <row r="180" spans="8:62" s="10" customFormat="1" ht="20.100000000000001" customHeight="1" x14ac:dyDescent="0.2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9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9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</row>
    <row r="181" spans="8:62" s="10" customFormat="1" ht="20.100000000000001" customHeight="1" x14ac:dyDescent="0.2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9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9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</row>
  </sheetData>
  <sheetProtection sheet="1" objects="1" scenarios="1"/>
  <dataConsolidate/>
  <phoneticPr fontId="0" type="noConversion"/>
  <dataValidations count="3">
    <dataValidation type="whole" allowBlank="1" showInputMessage="1" showErrorMessage="1" errorTitle="Monday Night Points" error="Please enter a number between 1 and 99 for Monday Night Total Points._x000a_" sqref="G20">
      <formula1>1</formula1>
      <formula2>99</formula2>
    </dataValidation>
    <dataValidation type="list" allowBlank="1" showInputMessage="1" showErrorMessage="1" errorTitle="Pick" error="Please pick a winner._x000a__x000a_Enter &quot;H&quot; for the home team or &quot;V&quot; for the visiting team._x000a__x000a_If there are no teams listed in this row, then your only choice is to leave this cell blank._x000a_" sqref="F4:F19">
      <formula1>IF($B4="",$E$38:$E$38,$C$38:$D$38)</formula1>
    </dataValidation>
    <dataValidation type="list" allowBlank="1" showInputMessage="1" showErrorMessage="1" errorTitle="Weight" error="Please assign a weight (a number between 1 and 16)._x000a__x000a_If there are less than 16 games, weights 1, 2, and 3 may not be valid._x000a__x000a_If there are no teams listed in this row, then your only choice is to leave this cell blank._x000a_" sqref="G4:G19">
      <formula1>IF($B4="",$E$38:$E$38,IF($D$35=16,$C$39:$R$39,IF($D$35=15,$D$39:$R$39,IF($D$35=14,$E$39:$R$39,IF($D$35=13,$F$39:$R$39)))))</formula1>
    </dataValidation>
  </dataValidations>
  <printOptions horizontalCentered="1" verticalCentered="1"/>
  <pageMargins left="1" right="1" top="0.5" bottom="0.5" header="0.5" footer="0.5"/>
  <pageSetup scale="140" orientation="portrait" horizontalDpi="0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Regular Season Input Form</vt:lpstr>
      <vt:lpstr>'Regular Season Input Form'!Print_Area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</dc:creator>
  <cp:lastModifiedBy>Computer User</cp:lastModifiedBy>
  <cp:lastPrinted>2003-08-04T03:24:59Z</cp:lastPrinted>
  <dcterms:created xsi:type="dcterms:W3CDTF">1998-10-10T02:02:42Z</dcterms:created>
  <dcterms:modified xsi:type="dcterms:W3CDTF">2017-04-23T16:16:55Z</dcterms:modified>
</cp:coreProperties>
</file>