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ce\Desktop\Syracuse\MBC638\Submissions\"/>
    </mc:Choice>
  </mc:AlternateContent>
  <xr:revisionPtr revIDLastSave="0" documentId="13_ncr:1_{CEF304F9-0263-4A1D-A3F3-86AF341279C0}" xr6:coauthVersionLast="40" xr6:coauthVersionMax="40" xr10:uidLastSave="{00000000-0000-0000-0000-000000000000}"/>
  <bookViews>
    <workbookView xWindow="0" yWindow="0" windowWidth="11800" windowHeight="1960" activeTab="1" xr2:uid="{918815FB-65A5-4276-988A-384C715F8DA0}"/>
  </bookViews>
  <sheets>
    <sheet name="1988" sheetId="1" r:id="rId1"/>
    <sheet name="Sheet1" sheetId="3" r:id="rId2"/>
    <sheet name="1989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2" l="1"/>
  <c r="C26" i="2"/>
  <c r="H4" i="2"/>
  <c r="B4" i="2"/>
  <c r="B26" i="2"/>
  <c r="C13" i="1"/>
  <c r="C12" i="1"/>
  <c r="H25" i="1"/>
  <c r="K9" i="2"/>
  <c r="G34" i="1"/>
  <c r="G33" i="1"/>
  <c r="G32" i="1"/>
  <c r="G31" i="1"/>
  <c r="G30" i="1"/>
  <c r="G29" i="1"/>
  <c r="E35" i="1"/>
  <c r="D35" i="1"/>
  <c r="N1048576" i="1"/>
  <c r="L9" i="1"/>
  <c r="H3" i="2"/>
  <c r="H8" i="1"/>
  <c r="H7" i="1"/>
  <c r="D8" i="2" l="1"/>
  <c r="D7" i="2"/>
</calcChain>
</file>

<file path=xl/sharedStrings.xml><?xml version="1.0" encoding="utf-8"?>
<sst xmlns="http://schemas.openxmlformats.org/spreadsheetml/2006/main" count="93" uniqueCount="33">
  <si>
    <t>Jul</t>
  </si>
  <si>
    <t>Aug</t>
  </si>
  <si>
    <t>Sep</t>
  </si>
  <si>
    <t>Oct</t>
  </si>
  <si>
    <t>Nov</t>
  </si>
  <si>
    <t>Dec</t>
  </si>
  <si>
    <t>X</t>
  </si>
  <si>
    <t>Mean</t>
  </si>
  <si>
    <t>mR</t>
  </si>
  <si>
    <t>Jan</t>
  </si>
  <si>
    <t>Feb</t>
  </si>
  <si>
    <t>Mar</t>
  </si>
  <si>
    <t>Apr</t>
  </si>
  <si>
    <t>May</t>
  </si>
  <si>
    <t>Jun</t>
  </si>
  <si>
    <t>UCL</t>
  </si>
  <si>
    <t>LCL</t>
  </si>
  <si>
    <t>CL</t>
  </si>
  <si>
    <t>LCL for moving range is 0 * MR (no LCL)</t>
  </si>
  <si>
    <t>UCL for moving range is = 3.27*mRbar</t>
  </si>
  <si>
    <t>Column1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</si>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</sst>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F5597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justify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Alignment="1">
      <alignment horizontal="justify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8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Series Graph 1988 Deficit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'1988'!$L$2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'1988'!$L$3:$L$8</c:f>
              <c:numCache>
                <c:formatCode>General</c:formatCode>
                <c:ptCount val="6"/>
                <c:pt idx="0">
                  <c:v>10.5</c:v>
                </c:pt>
                <c:pt idx="1">
                  <c:v>11.2</c:v>
                </c:pt>
                <c:pt idx="2">
                  <c:v>9.1999999999999993</c:v>
                </c:pt>
                <c:pt idx="3">
                  <c:v>10.1</c:v>
                </c:pt>
                <c:pt idx="4">
                  <c:v>10.4</c:v>
                </c:pt>
                <c:pt idx="5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F-48D7-AAAB-520EC9B665C4}"/>
            </c:ext>
          </c:extLst>
        </c:ser>
        <c:ser>
          <c:idx val="1"/>
          <c:order val="1"/>
          <c:tx>
            <c:strRef>
              <c:f>'1988'!$M$2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'1988'!$M$3:$M$8</c:f>
              <c:numCache>
                <c:formatCode>General</c:formatCode>
                <c:ptCount val="6"/>
                <c:pt idx="0">
                  <c:v>10.317</c:v>
                </c:pt>
                <c:pt idx="1">
                  <c:v>10.317</c:v>
                </c:pt>
                <c:pt idx="2">
                  <c:v>10.317</c:v>
                </c:pt>
                <c:pt idx="3">
                  <c:v>10.317</c:v>
                </c:pt>
                <c:pt idx="4">
                  <c:v>10.317</c:v>
                </c:pt>
                <c:pt idx="5">
                  <c:v>10.317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4F-48D7-AAAB-520EC9B665C4}"/>
            </c:ext>
          </c:extLst>
        </c:ser>
        <c:ser>
          <c:idx val="2"/>
          <c:order val="2"/>
          <c:tx>
            <c:strRef>
              <c:f>'1988'!$N$2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'1988'!$N$3:$N$8</c:f>
              <c:numCache>
                <c:formatCode>General</c:formatCode>
                <c:ptCount val="6"/>
                <c:pt idx="0">
                  <c:v>8.1890000000000001</c:v>
                </c:pt>
                <c:pt idx="1">
                  <c:v>8.1890000000000001</c:v>
                </c:pt>
                <c:pt idx="2">
                  <c:v>8.1890000000000001</c:v>
                </c:pt>
                <c:pt idx="3">
                  <c:v>8.1890000000000001</c:v>
                </c:pt>
                <c:pt idx="4">
                  <c:v>8.1890000000000001</c:v>
                </c:pt>
                <c:pt idx="5">
                  <c:v>8.1890000000000001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4F-48D7-AAAB-520EC9B665C4}"/>
            </c:ext>
          </c:extLst>
        </c:ser>
        <c:ser>
          <c:idx val="3"/>
          <c:order val="3"/>
          <c:tx>
            <c:strRef>
              <c:f>'1988'!$O$2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'1988'!$O$3:$O$8</c:f>
              <c:numCache>
                <c:formatCode>General</c:formatCode>
                <c:ptCount val="6"/>
                <c:pt idx="0">
                  <c:v>12.445</c:v>
                </c:pt>
                <c:pt idx="1">
                  <c:v>12.445</c:v>
                </c:pt>
                <c:pt idx="2">
                  <c:v>12.445</c:v>
                </c:pt>
                <c:pt idx="3">
                  <c:v>12.445</c:v>
                </c:pt>
                <c:pt idx="4">
                  <c:v>12.445</c:v>
                </c:pt>
                <c:pt idx="5">
                  <c:v>12.445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4F-48D7-AAAB-520EC9B66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257232"/>
        <c:axId val="470255920"/>
      </c:lineChart>
      <c:catAx>
        <c:axId val="470257232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55920"/>
        <c:crosses val="autoZero"/>
        <c:auto val="0"/>
        <c:lblAlgn val="ctr"/>
        <c:lblOffset val="100"/>
        <c:tickLblSkip val="1"/>
        <c:noMultiLvlLbl val="0"/>
      </c:catAx>
      <c:valAx>
        <c:axId val="470255920"/>
        <c:scaling>
          <c:orientation val="minMax"/>
          <c:max val="12.5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5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Range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'1988'!$E$28</c:f>
              <c:strCache>
                <c:ptCount val="1"/>
                <c:pt idx="0">
                  <c:v>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'1988'!$E$29:$E$34</c:f>
              <c:numCache>
                <c:formatCode>General</c:formatCode>
                <c:ptCount val="6"/>
                <c:pt idx="1">
                  <c:v>0.7</c:v>
                </c:pt>
                <c:pt idx="2">
                  <c:v>2</c:v>
                </c:pt>
                <c:pt idx="3">
                  <c:v>0.9</c:v>
                </c:pt>
                <c:pt idx="4">
                  <c:v>0.3</c:v>
                </c:pt>
                <c:pt idx="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1D-490C-814B-F4F5DE2DD475}"/>
            </c:ext>
          </c:extLst>
        </c:ser>
        <c:ser>
          <c:idx val="1"/>
          <c:order val="1"/>
          <c:tx>
            <c:strRef>
              <c:f>'1988'!$F$28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'1988'!$F$29:$F$34</c:f>
              <c:numCache>
                <c:formatCode>General</c:formatCode>
                <c:ptCount val="6"/>
                <c:pt idx="0">
                  <c:v>2.6160000000000001</c:v>
                </c:pt>
                <c:pt idx="1">
                  <c:v>2.6160000000000001</c:v>
                </c:pt>
                <c:pt idx="2">
                  <c:v>2.6160000000000001</c:v>
                </c:pt>
                <c:pt idx="3">
                  <c:v>2.6160000000000001</c:v>
                </c:pt>
                <c:pt idx="4">
                  <c:v>2.6160000000000001</c:v>
                </c:pt>
                <c:pt idx="5">
                  <c:v>2.6160000000000001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1D-490C-814B-F4F5DE2DD475}"/>
            </c:ext>
          </c:extLst>
        </c:ser>
        <c:ser>
          <c:idx val="2"/>
          <c:order val="2"/>
          <c:tx>
            <c:strRef>
              <c:f>'1988'!$G$28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'1988'!$G$29:$G$34</c:f>
              <c:numCache>
                <c:formatCode>General</c:formatCode>
                <c:ptCount val="6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1D-490C-814B-F4F5DE2DD475}"/>
            </c:ext>
          </c:extLst>
        </c:ser>
        <c:ser>
          <c:idx val="3"/>
          <c:order val="3"/>
          <c:tx>
            <c:strRef>
              <c:f>'1988'!$H$28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'1988'!$H$29:$H$34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1D-490C-814B-F4F5DE2DD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903152"/>
        <c:axId val="638903480"/>
      </c:lineChart>
      <c:catAx>
        <c:axId val="638903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03480"/>
        <c:crosses val="autoZero"/>
        <c:auto val="1"/>
        <c:lblAlgn val="ctr"/>
        <c:lblOffset val="100"/>
        <c:noMultiLvlLbl val="0"/>
      </c:catAx>
      <c:valAx>
        <c:axId val="63890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0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1989 Deficit</a:t>
            </a:r>
            <a:r>
              <a:rPr lang="en-US" baseline="0"/>
              <a:t> Individuals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'1989'!$K$2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'1989'!$K$3:$K$8</c:f>
              <c:numCache>
                <c:formatCode>General</c:formatCode>
                <c:ptCount val="6"/>
                <c:pt idx="0">
                  <c:v>8.6999999999999993</c:v>
                </c:pt>
                <c:pt idx="1">
                  <c:v>8.6999999999999993</c:v>
                </c:pt>
                <c:pt idx="2">
                  <c:v>7</c:v>
                </c:pt>
                <c:pt idx="3">
                  <c:v>6.8</c:v>
                </c:pt>
                <c:pt idx="4">
                  <c:v>9.6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5-47E1-B0AA-76EC24D45084}"/>
            </c:ext>
          </c:extLst>
        </c:ser>
        <c:ser>
          <c:idx val="1"/>
          <c:order val="1"/>
          <c:tx>
            <c:strRef>
              <c:f>'1989'!$L$2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'1989'!$L$3:$L$8</c:f>
              <c:numCache>
                <c:formatCode>General</c:formatCode>
                <c:ptCount val="6"/>
                <c:pt idx="0">
                  <c:v>8.3000000000000007</c:v>
                </c:pt>
                <c:pt idx="1">
                  <c:v>8.3000000000000007</c:v>
                </c:pt>
                <c:pt idx="2">
                  <c:v>8.3000000000000007</c:v>
                </c:pt>
                <c:pt idx="3">
                  <c:v>8.3000000000000007</c:v>
                </c:pt>
                <c:pt idx="4">
                  <c:v>8.3000000000000007</c:v>
                </c:pt>
                <c:pt idx="5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65-47E1-B0AA-76EC24D45084}"/>
            </c:ext>
          </c:extLst>
        </c:ser>
        <c:ser>
          <c:idx val="2"/>
          <c:order val="2"/>
          <c:tx>
            <c:strRef>
              <c:f>'1989'!$M$2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'1989'!$M$3:$M$8</c:f>
              <c:numCache>
                <c:formatCode>General</c:formatCode>
                <c:ptCount val="6"/>
                <c:pt idx="0">
                  <c:v>4.5229999999999997</c:v>
                </c:pt>
                <c:pt idx="1">
                  <c:v>4.5229999999999997</c:v>
                </c:pt>
                <c:pt idx="2">
                  <c:v>4.5229999999999997</c:v>
                </c:pt>
                <c:pt idx="3">
                  <c:v>4.5229999999999997</c:v>
                </c:pt>
                <c:pt idx="4">
                  <c:v>4.5229999999999997</c:v>
                </c:pt>
                <c:pt idx="5">
                  <c:v>4.5229999999999997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65-47E1-B0AA-76EC24D45084}"/>
            </c:ext>
          </c:extLst>
        </c:ser>
        <c:ser>
          <c:idx val="3"/>
          <c:order val="3"/>
          <c:tx>
            <c:strRef>
              <c:f>'1989'!$N$2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'1989'!$N$3:$N$8</c:f>
              <c:numCache>
                <c:formatCode>General</c:formatCode>
                <c:ptCount val="6"/>
                <c:pt idx="0">
                  <c:v>12.077</c:v>
                </c:pt>
                <c:pt idx="1">
                  <c:v>12.077</c:v>
                </c:pt>
                <c:pt idx="2">
                  <c:v>12.077</c:v>
                </c:pt>
                <c:pt idx="3">
                  <c:v>12.077</c:v>
                </c:pt>
                <c:pt idx="4">
                  <c:v>12.077</c:v>
                </c:pt>
                <c:pt idx="5">
                  <c:v>12.077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65-47E1-B0AA-76EC24D45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198200"/>
        <c:axId val="594202136"/>
      </c:lineChart>
      <c:catAx>
        <c:axId val="594198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202136"/>
        <c:crosses val="autoZero"/>
        <c:auto val="1"/>
        <c:lblAlgn val="ctr"/>
        <c:lblOffset val="100"/>
        <c:noMultiLvlLbl val="0"/>
      </c:catAx>
      <c:valAx>
        <c:axId val="594202136"/>
        <c:scaling>
          <c:orientation val="minMax"/>
          <c:max val="12.5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98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Range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'1989'!$C$19</c:f>
              <c:strCache>
                <c:ptCount val="1"/>
                <c:pt idx="0">
                  <c:v>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'1989'!$C$20:$C$25</c:f>
              <c:numCache>
                <c:formatCode>General</c:formatCode>
                <c:ptCount val="6"/>
                <c:pt idx="0">
                  <c:v>1.8</c:v>
                </c:pt>
                <c:pt idx="1">
                  <c:v>0</c:v>
                </c:pt>
                <c:pt idx="2">
                  <c:v>1.7</c:v>
                </c:pt>
                <c:pt idx="3">
                  <c:v>0.2</c:v>
                </c:pt>
                <c:pt idx="4">
                  <c:v>2.8</c:v>
                </c:pt>
                <c:pt idx="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D-49F5-ABC9-586226477DDA}"/>
            </c:ext>
          </c:extLst>
        </c:ser>
        <c:ser>
          <c:idx val="1"/>
          <c:order val="1"/>
          <c:tx>
            <c:strRef>
              <c:f>'1989'!$D$19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'1989'!$D$20:$D$25</c:f>
              <c:numCache>
                <c:formatCode>General</c:formatCode>
                <c:ptCount val="6"/>
                <c:pt idx="0">
                  <c:v>4.6429999999999998</c:v>
                </c:pt>
                <c:pt idx="1">
                  <c:v>4.6429999999999998</c:v>
                </c:pt>
                <c:pt idx="2">
                  <c:v>4.6429999999999998</c:v>
                </c:pt>
                <c:pt idx="3">
                  <c:v>4.6429999999999998</c:v>
                </c:pt>
                <c:pt idx="4">
                  <c:v>4.6429999999999998</c:v>
                </c:pt>
                <c:pt idx="5">
                  <c:v>4.6429999999999998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D-49F5-ABC9-586226477DDA}"/>
            </c:ext>
          </c:extLst>
        </c:ser>
        <c:ser>
          <c:idx val="2"/>
          <c:order val="2"/>
          <c:tx>
            <c:strRef>
              <c:f>'1989'!$E$19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'1989'!$E$20:$E$25</c:f>
              <c:numCache>
                <c:formatCode>General</c:formatCode>
                <c:ptCount val="6"/>
                <c:pt idx="0">
                  <c:v>1.42</c:v>
                </c:pt>
                <c:pt idx="1">
                  <c:v>1.42</c:v>
                </c:pt>
                <c:pt idx="2">
                  <c:v>1.42</c:v>
                </c:pt>
                <c:pt idx="3">
                  <c:v>1.42</c:v>
                </c:pt>
                <c:pt idx="4">
                  <c:v>1.42</c:v>
                </c:pt>
                <c:pt idx="5">
                  <c:v>1.42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6D-49F5-ABC9-586226477DDA}"/>
            </c:ext>
          </c:extLst>
        </c:ser>
        <c:ser>
          <c:idx val="3"/>
          <c:order val="3"/>
          <c:tx>
            <c:strRef>
              <c:f>'1989'!$F$19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'1989'!$F$20:$F$25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6D-49F5-ABC9-586226477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202464"/>
        <c:axId val="594199512"/>
      </c:lineChart>
      <c:catAx>
        <c:axId val="59420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99512"/>
        <c:crosses val="autoZero"/>
        <c:auto val="1"/>
        <c:lblAlgn val="ctr"/>
        <c:lblOffset val="100"/>
        <c:noMultiLvlLbl val="0"/>
      </c:catAx>
      <c:valAx>
        <c:axId val="59419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20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53975</xdr:colOff>
      <xdr:row>10</xdr:row>
      <xdr:rowOff>9525</xdr:rowOff>
    </xdr:from>
    <xdr:to>
      <xdr:col>16</xdr:col>
      <xdr:colOff>358775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41A8BB-EABB-4504-8A1A-8A183531C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26</xdr:row>
      <xdr:rowOff>111125</xdr:rowOff>
    </xdr:from>
    <xdr:to>
      <xdr:col>16</xdr:col>
      <xdr:colOff>130175</xdr:colOff>
      <xdr:row>41</xdr:row>
      <xdr:rowOff>92075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1803D97-9144-47F0-A386-EEF21C441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568325</xdr:colOff>
      <xdr:row>10</xdr:row>
      <xdr:rowOff>15875</xdr:rowOff>
    </xdr:from>
    <xdr:to>
      <xdr:col>14</xdr:col>
      <xdr:colOff>263525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CCF472-657A-499D-9788-09198EB7B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530225</xdr:colOff>
      <xdr:row>26</xdr:row>
      <xdr:rowOff>15875</xdr:rowOff>
    </xdr:from>
    <xdr:to>
      <xdr:col>14</xdr:col>
      <xdr:colOff>225425</xdr:colOff>
      <xdr:row>40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15C024-9161-434E-B30B-BEA52317F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A0181-7B1A-4C19-B502-790BD0CA020C}">
  <dimension ref="A1:O1048576"/>
  <sheetViews>
    <sheetView topLeftCell="A4" zoomScale="85" zoomScaleNormal="85" workbookViewId="0">
      <selection activeCell="F37" sqref="F37"/>
    </sheetView>
  </sheetViews>
  <sheetFormatPr defaultRowHeight="14.5" x14ac:dyDescent="0.35"/>
  <cols>
    <col min="8" max="8" width="10.08984375" customWidth="1"/>
  </cols>
  <sheetData>
    <row r="1" spans="1:15" ht="15" thickBot="1" x14ac:dyDescent="0.4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15" ht="15" thickBot="1" x14ac:dyDescent="0.4">
      <c r="A2" s="3">
        <v>1988</v>
      </c>
      <c r="B2" s="3">
        <v>10.5</v>
      </c>
      <c r="C2" s="3">
        <v>11.2</v>
      </c>
      <c r="D2" s="3">
        <v>9.1999999999999993</v>
      </c>
      <c r="E2" s="3">
        <v>10.1</v>
      </c>
      <c r="F2" s="3">
        <v>10.4</v>
      </c>
      <c r="G2" s="3">
        <v>10.5</v>
      </c>
      <c r="K2" s="2"/>
      <c r="L2" s="5" t="s">
        <v>6</v>
      </c>
      <c r="M2" s="4" t="s">
        <v>17</v>
      </c>
      <c r="N2" s="4" t="s">
        <v>16</v>
      </c>
      <c r="O2" s="4" t="s">
        <v>15</v>
      </c>
    </row>
    <row r="3" spans="1:15" x14ac:dyDescent="0.35">
      <c r="K3" s="7" t="s">
        <v>0</v>
      </c>
      <c r="L3" s="7">
        <v>10.5</v>
      </c>
      <c r="M3">
        <v>10.317</v>
      </c>
      <c r="N3">
        <v>8.1890000000000001</v>
      </c>
      <c r="O3">
        <v>12.445</v>
      </c>
    </row>
    <row r="4" spans="1:15" x14ac:dyDescent="0.35">
      <c r="K4" s="7" t="s">
        <v>1</v>
      </c>
      <c r="L4" s="7">
        <v>11.2</v>
      </c>
      <c r="M4">
        <v>10.317</v>
      </c>
      <c r="N4">
        <v>8.1890000000000001</v>
      </c>
      <c r="O4">
        <v>12.445</v>
      </c>
    </row>
    <row r="5" spans="1:15" ht="15" thickBot="1" x14ac:dyDescent="0.4">
      <c r="K5" s="7" t="s">
        <v>2</v>
      </c>
      <c r="L5" s="7">
        <v>9.1999999999999993</v>
      </c>
      <c r="M5">
        <v>10.317</v>
      </c>
      <c r="N5">
        <v>8.1890000000000001</v>
      </c>
      <c r="O5">
        <v>12.445</v>
      </c>
    </row>
    <row r="6" spans="1:15" x14ac:dyDescent="0.35">
      <c r="A6" s="2"/>
      <c r="B6" s="7" t="s">
        <v>0</v>
      </c>
      <c r="C6" s="7" t="s">
        <v>1</v>
      </c>
      <c r="D6" s="7" t="s">
        <v>2</v>
      </c>
      <c r="E6" s="7" t="s">
        <v>3</v>
      </c>
      <c r="F6" s="7" t="s">
        <v>4</v>
      </c>
      <c r="G6" s="7" t="s">
        <v>5</v>
      </c>
      <c r="H6" s="8" t="s">
        <v>7</v>
      </c>
      <c r="K6" s="7" t="s">
        <v>3</v>
      </c>
      <c r="L6" s="7">
        <v>10.1</v>
      </c>
      <c r="M6">
        <v>10.317</v>
      </c>
      <c r="N6">
        <v>8.1890000000000001</v>
      </c>
      <c r="O6">
        <v>12.445</v>
      </c>
    </row>
    <row r="7" spans="1:15" ht="15" thickBot="1" x14ac:dyDescent="0.4">
      <c r="A7" s="5" t="s">
        <v>6</v>
      </c>
      <c r="B7" s="7">
        <v>10.5</v>
      </c>
      <c r="C7" s="7">
        <v>11.2</v>
      </c>
      <c r="D7" s="7">
        <v>9.1999999999999993</v>
      </c>
      <c r="E7" s="7">
        <v>10.1</v>
      </c>
      <c r="F7" s="7">
        <v>10.4</v>
      </c>
      <c r="G7" s="7">
        <v>10.5</v>
      </c>
      <c r="H7" s="17">
        <f>SUM(B7:G7)/6</f>
        <v>10.316666666666666</v>
      </c>
      <c r="K7" s="7" t="s">
        <v>4</v>
      </c>
      <c r="L7" s="7">
        <v>10.4</v>
      </c>
      <c r="M7">
        <v>10.317</v>
      </c>
      <c r="N7">
        <v>8.1890000000000001</v>
      </c>
      <c r="O7">
        <v>12.445</v>
      </c>
    </row>
    <row r="8" spans="1:15" x14ac:dyDescent="0.35">
      <c r="A8" s="6" t="s">
        <v>8</v>
      </c>
      <c r="B8" s="10"/>
      <c r="C8" s="9">
        <v>0.7</v>
      </c>
      <c r="D8" s="9">
        <v>2</v>
      </c>
      <c r="E8" s="9">
        <v>0.9</v>
      </c>
      <c r="F8" s="9">
        <v>0.3</v>
      </c>
      <c r="G8" s="9">
        <v>0.1</v>
      </c>
      <c r="H8" s="17">
        <f>SUM(C8:G8)/5</f>
        <v>0.8</v>
      </c>
      <c r="K8" s="7" t="s">
        <v>5</v>
      </c>
      <c r="L8" s="7">
        <v>10.5</v>
      </c>
      <c r="M8">
        <v>10.317</v>
      </c>
      <c r="N8">
        <v>8.1890000000000001</v>
      </c>
      <c r="O8">
        <v>12.445</v>
      </c>
    </row>
    <row r="9" spans="1:15" x14ac:dyDescent="0.35">
      <c r="K9" s="8" t="s">
        <v>7</v>
      </c>
      <c r="L9" s="17">
        <f>SUM(L3:L8)/6</f>
        <v>10.316666666666666</v>
      </c>
    </row>
    <row r="12" spans="1:15" x14ac:dyDescent="0.35">
      <c r="B12" t="s">
        <v>15</v>
      </c>
      <c r="C12" s="18">
        <f>H7+(2.66*H8)</f>
        <v>12.444666666666667</v>
      </c>
    </row>
    <row r="13" spans="1:15" x14ac:dyDescent="0.35">
      <c r="B13" t="s">
        <v>16</v>
      </c>
      <c r="C13" s="18">
        <f>H7-(2.66*H8)</f>
        <v>8.1886666666666663</v>
      </c>
    </row>
    <row r="14" spans="1:15" x14ac:dyDescent="0.35">
      <c r="B14" t="s">
        <v>17</v>
      </c>
      <c r="C14">
        <v>0.8</v>
      </c>
    </row>
    <row r="25" spans="3:8" x14ac:dyDescent="0.35">
      <c r="D25" t="s">
        <v>19</v>
      </c>
      <c r="H25">
        <f>3.27*0.8</f>
        <v>2.6160000000000001</v>
      </c>
    </row>
    <row r="26" spans="3:8" x14ac:dyDescent="0.35">
      <c r="D26" t="s">
        <v>18</v>
      </c>
    </row>
    <row r="28" spans="3:8" x14ac:dyDescent="0.35">
      <c r="C28">
        <v>1989</v>
      </c>
      <c r="E28" s="19" t="s">
        <v>8</v>
      </c>
      <c r="F28" s="20" t="s">
        <v>15</v>
      </c>
      <c r="G28" s="20" t="s">
        <v>17</v>
      </c>
      <c r="H28" s="20" t="s">
        <v>16</v>
      </c>
    </row>
    <row r="29" spans="3:8" x14ac:dyDescent="0.35">
      <c r="C29" s="7" t="s">
        <v>0</v>
      </c>
      <c r="D29" s="7">
        <v>10.5</v>
      </c>
      <c r="E29" s="10"/>
      <c r="F29">
        <v>2.6160000000000001</v>
      </c>
      <c r="G29">
        <f t="shared" ref="G29:G34" si="0">0.8</f>
        <v>0.8</v>
      </c>
      <c r="H29">
        <v>0</v>
      </c>
    </row>
    <row r="30" spans="3:8" x14ac:dyDescent="0.35">
      <c r="C30" s="7" t="s">
        <v>1</v>
      </c>
      <c r="D30" s="7">
        <v>11.2</v>
      </c>
      <c r="E30" s="9">
        <v>0.7</v>
      </c>
      <c r="F30">
        <v>2.6160000000000001</v>
      </c>
      <c r="G30">
        <f t="shared" si="0"/>
        <v>0.8</v>
      </c>
      <c r="H30">
        <v>0</v>
      </c>
    </row>
    <row r="31" spans="3:8" x14ac:dyDescent="0.35">
      <c r="C31" s="7" t="s">
        <v>2</v>
      </c>
      <c r="D31" s="7">
        <v>9.1999999999999993</v>
      </c>
      <c r="E31" s="9">
        <v>2</v>
      </c>
      <c r="F31">
        <v>2.6160000000000001</v>
      </c>
      <c r="G31">
        <f t="shared" si="0"/>
        <v>0.8</v>
      </c>
      <c r="H31">
        <v>0</v>
      </c>
    </row>
    <row r="32" spans="3:8" x14ac:dyDescent="0.35">
      <c r="C32" s="7" t="s">
        <v>3</v>
      </c>
      <c r="D32" s="7">
        <v>10.1</v>
      </c>
      <c r="E32" s="9">
        <v>0.9</v>
      </c>
      <c r="F32">
        <v>2.6160000000000001</v>
      </c>
      <c r="G32">
        <f t="shared" si="0"/>
        <v>0.8</v>
      </c>
      <c r="H32">
        <v>0</v>
      </c>
    </row>
    <row r="33" spans="3:8" x14ac:dyDescent="0.35">
      <c r="C33" s="7" t="s">
        <v>4</v>
      </c>
      <c r="D33" s="7">
        <v>10.4</v>
      </c>
      <c r="E33" s="9">
        <v>0.3</v>
      </c>
      <c r="F33">
        <v>2.6160000000000001</v>
      </c>
      <c r="G33">
        <f t="shared" si="0"/>
        <v>0.8</v>
      </c>
      <c r="H33">
        <v>0</v>
      </c>
    </row>
    <row r="34" spans="3:8" x14ac:dyDescent="0.35">
      <c r="C34" s="7" t="s">
        <v>5</v>
      </c>
      <c r="D34" s="7">
        <v>10.5</v>
      </c>
      <c r="E34" s="9">
        <v>0.1</v>
      </c>
      <c r="F34">
        <v>2.6160000000000001</v>
      </c>
      <c r="G34">
        <f t="shared" si="0"/>
        <v>0.8</v>
      </c>
      <c r="H34">
        <v>0</v>
      </c>
    </row>
    <row r="35" spans="3:8" x14ac:dyDescent="0.35">
      <c r="C35" s="8" t="s">
        <v>7</v>
      </c>
      <c r="D35" s="17">
        <f>SUM(D29:D34)/6</f>
        <v>10.316666666666666</v>
      </c>
      <c r="E35" s="17">
        <f>SUM(E30:E34)/5</f>
        <v>0.8</v>
      </c>
    </row>
    <row r="1048576" spans="14:14" x14ac:dyDescent="0.35">
      <c r="N1048576">
        <f>9.373</f>
        <v>9.3729999999999993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0B5A9-7C10-4C20-BB74-B88BF7C5217F}">
  <dimension ref="A1:E17"/>
  <sheetViews>
    <sheetView tabSelected="1" workbookViewId="0">
      <selection activeCell="L13" sqref="L13"/>
    </sheetView>
  </sheetViews>
  <sheetFormatPr defaultRowHeight="14.5" x14ac:dyDescent="0.35"/>
  <cols>
    <col min="4" max="4" width="11.90625" customWidth="1"/>
    <col min="5" max="5" width="13.36328125" customWidth="1"/>
  </cols>
  <sheetData>
    <row r="1" spans="1:5" x14ac:dyDescent="0.35">
      <c r="A1">
        <v>3</v>
      </c>
    </row>
    <row r="2" spans="1:5" ht="15" thickBot="1" x14ac:dyDescent="0.4">
      <c r="A2">
        <v>6</v>
      </c>
    </row>
    <row r="3" spans="1:5" x14ac:dyDescent="0.35">
      <c r="A3">
        <v>7</v>
      </c>
      <c r="D3" s="23" t="s">
        <v>20</v>
      </c>
      <c r="E3" s="23"/>
    </row>
    <row r="4" spans="1:5" x14ac:dyDescent="0.35">
      <c r="A4">
        <v>8</v>
      </c>
      <c r="D4" s="21"/>
      <c r="E4" s="21"/>
    </row>
    <row r="5" spans="1:5" x14ac:dyDescent="0.35">
      <c r="A5">
        <v>10</v>
      </c>
      <c r="D5" s="21" t="s">
        <v>7</v>
      </c>
      <c r="E5" s="21">
        <v>10.916666666666666</v>
      </c>
    </row>
    <row r="6" spans="1:5" x14ac:dyDescent="0.35">
      <c r="A6">
        <v>12</v>
      </c>
      <c r="D6" s="21" t="s">
        <v>21</v>
      </c>
      <c r="E6" s="21">
        <v>1.1835893875765529</v>
      </c>
    </row>
    <row r="7" spans="1:5" x14ac:dyDescent="0.35">
      <c r="A7">
        <v>12</v>
      </c>
      <c r="D7" s="21" t="s">
        <v>22</v>
      </c>
      <c r="E7" s="21">
        <v>12</v>
      </c>
    </row>
    <row r="8" spans="1:5" x14ac:dyDescent="0.35">
      <c r="A8">
        <v>13</v>
      </c>
      <c r="D8" s="21" t="s">
        <v>23</v>
      </c>
      <c r="E8" s="21">
        <v>15</v>
      </c>
    </row>
    <row r="9" spans="1:5" x14ac:dyDescent="0.35">
      <c r="A9">
        <v>15</v>
      </c>
      <c r="D9" s="21" t="s">
        <v>24</v>
      </c>
      <c r="E9" s="21">
        <v>4.1000739091638421</v>
      </c>
    </row>
    <row r="10" spans="1:5" x14ac:dyDescent="0.35">
      <c r="A10">
        <v>15</v>
      </c>
      <c r="D10" s="21" t="s">
        <v>25</v>
      </c>
      <c r="E10" s="21">
        <v>16.810606060606066</v>
      </c>
    </row>
    <row r="11" spans="1:5" x14ac:dyDescent="0.35">
      <c r="A11">
        <v>15</v>
      </c>
      <c r="D11" s="21" t="s">
        <v>26</v>
      </c>
      <c r="E11" s="21">
        <v>-0.71317559176443801</v>
      </c>
    </row>
    <row r="12" spans="1:5" x14ac:dyDescent="0.35">
      <c r="A12">
        <v>15</v>
      </c>
      <c r="D12" s="21" t="s">
        <v>27</v>
      </c>
      <c r="E12" s="21">
        <v>-0.65963484067322486</v>
      </c>
    </row>
    <row r="13" spans="1:5" x14ac:dyDescent="0.35">
      <c r="D13" s="21" t="s">
        <v>28</v>
      </c>
      <c r="E13" s="21">
        <v>12</v>
      </c>
    </row>
    <row r="14" spans="1:5" x14ac:dyDescent="0.35">
      <c r="D14" s="21" t="s">
        <v>29</v>
      </c>
      <c r="E14" s="21">
        <v>3</v>
      </c>
    </row>
    <row r="15" spans="1:5" x14ac:dyDescent="0.35">
      <c r="D15" s="21" t="s">
        <v>30</v>
      </c>
      <c r="E15" s="21">
        <v>15</v>
      </c>
    </row>
    <row r="16" spans="1:5" x14ac:dyDescent="0.35">
      <c r="D16" s="21" t="s">
        <v>31</v>
      </c>
      <c r="E16" s="21">
        <v>131</v>
      </c>
    </row>
    <row r="17" spans="4:5" ht="15" thickBot="1" x14ac:dyDescent="0.4">
      <c r="D17" s="22" t="s">
        <v>32</v>
      </c>
      <c r="E17" s="22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4FC4B-2E31-4910-9DA3-E30FDAE8AFBF}">
  <dimension ref="A2:N26"/>
  <sheetViews>
    <sheetView topLeftCell="A23" workbookViewId="0">
      <selection activeCell="F34" sqref="F34"/>
    </sheetView>
  </sheetViews>
  <sheetFormatPr defaultRowHeight="14.5" x14ac:dyDescent="0.35"/>
  <sheetData>
    <row r="2" spans="1:14" ht="15" thickBot="1" x14ac:dyDescent="0.4">
      <c r="A2" s="12"/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13" t="s">
        <v>7</v>
      </c>
      <c r="J2" s="12"/>
      <c r="K2" s="14" t="s">
        <v>6</v>
      </c>
      <c r="L2" s="4" t="s">
        <v>17</v>
      </c>
      <c r="M2" s="4" t="s">
        <v>16</v>
      </c>
      <c r="N2" s="4" t="s">
        <v>15</v>
      </c>
    </row>
    <row r="3" spans="1:14" ht="15" thickBot="1" x14ac:dyDescent="0.4">
      <c r="A3" s="14" t="s">
        <v>6</v>
      </c>
      <c r="B3" s="15">
        <v>8.6999999999999993</v>
      </c>
      <c r="C3" s="15">
        <v>8.6999999999999993</v>
      </c>
      <c r="D3" s="15">
        <v>7</v>
      </c>
      <c r="E3" s="15">
        <v>6.8</v>
      </c>
      <c r="F3" s="15">
        <v>9.6</v>
      </c>
      <c r="G3" s="15">
        <v>9</v>
      </c>
      <c r="H3" s="11">
        <f>SUM(B3:G3)/6</f>
        <v>8.2999999999999989</v>
      </c>
      <c r="J3" s="3" t="s">
        <v>9</v>
      </c>
      <c r="K3" s="15">
        <v>8.6999999999999993</v>
      </c>
      <c r="L3">
        <v>8.3000000000000007</v>
      </c>
      <c r="M3">
        <v>4.5229999999999997</v>
      </c>
      <c r="N3">
        <v>12.077</v>
      </c>
    </row>
    <row r="4" spans="1:14" ht="15" thickBot="1" x14ac:dyDescent="0.4">
      <c r="A4" s="14" t="s">
        <v>8</v>
      </c>
      <c r="B4" s="16">
        <f>10.5-8.7</f>
        <v>1.8000000000000007</v>
      </c>
      <c r="C4" s="16">
        <v>0</v>
      </c>
      <c r="D4" s="16">
        <v>1.7</v>
      </c>
      <c r="E4" s="16">
        <v>0.2</v>
      </c>
      <c r="F4" s="16">
        <v>2.8</v>
      </c>
      <c r="G4" s="16">
        <v>0.6</v>
      </c>
      <c r="H4" s="11">
        <f>SUM(B4:G4)/5</f>
        <v>1.4200000000000002</v>
      </c>
      <c r="J4" s="3" t="s">
        <v>10</v>
      </c>
      <c r="K4" s="15">
        <v>8.6999999999999993</v>
      </c>
      <c r="L4">
        <v>8.3000000000000007</v>
      </c>
      <c r="M4">
        <v>4.5229999999999997</v>
      </c>
      <c r="N4">
        <v>12.077</v>
      </c>
    </row>
    <row r="5" spans="1:14" ht="15" thickBot="1" x14ac:dyDescent="0.4">
      <c r="J5" s="3" t="s">
        <v>11</v>
      </c>
      <c r="K5" s="15">
        <v>7</v>
      </c>
      <c r="L5">
        <v>8.3000000000000007</v>
      </c>
      <c r="M5">
        <v>4.5229999999999997</v>
      </c>
      <c r="N5">
        <v>12.077</v>
      </c>
    </row>
    <row r="6" spans="1:14" ht="15" thickBot="1" x14ac:dyDescent="0.4">
      <c r="J6" s="3" t="s">
        <v>12</v>
      </c>
      <c r="K6" s="15">
        <v>6.8</v>
      </c>
      <c r="L6">
        <v>8.3000000000000007</v>
      </c>
      <c r="M6">
        <v>4.5229999999999997</v>
      </c>
      <c r="N6">
        <v>12.077</v>
      </c>
    </row>
    <row r="7" spans="1:14" ht="15" thickBot="1" x14ac:dyDescent="0.4">
      <c r="C7" t="s">
        <v>15</v>
      </c>
      <c r="D7" s="18">
        <f>H3+(2.66*H4)</f>
        <v>12.077199999999999</v>
      </c>
      <c r="J7" s="3" t="s">
        <v>13</v>
      </c>
      <c r="K7" s="15">
        <v>9.6</v>
      </c>
      <c r="L7">
        <v>8.3000000000000007</v>
      </c>
      <c r="M7">
        <v>4.5229999999999997</v>
      </c>
      <c r="N7">
        <v>12.077</v>
      </c>
    </row>
    <row r="8" spans="1:14" ht="15" thickBot="1" x14ac:dyDescent="0.4">
      <c r="C8" t="s">
        <v>16</v>
      </c>
      <c r="D8" s="18">
        <f>H3-(2.66*H4)</f>
        <v>4.5227999999999984</v>
      </c>
      <c r="J8" s="3" t="s">
        <v>14</v>
      </c>
      <c r="K8" s="15">
        <v>9</v>
      </c>
      <c r="L8">
        <v>8.3000000000000007</v>
      </c>
      <c r="M8">
        <v>4.5229999999999997</v>
      </c>
      <c r="N8">
        <v>12.077</v>
      </c>
    </row>
    <row r="9" spans="1:14" ht="15" thickBot="1" x14ac:dyDescent="0.4">
      <c r="C9" t="s">
        <v>17</v>
      </c>
      <c r="D9">
        <v>0.8</v>
      </c>
      <c r="J9" s="13" t="s">
        <v>7</v>
      </c>
      <c r="K9" s="11">
        <f>SUM(K3:K8)/6</f>
        <v>8.2999999999999989</v>
      </c>
    </row>
    <row r="16" spans="1:14" x14ac:dyDescent="0.35">
      <c r="B16" t="s">
        <v>19</v>
      </c>
      <c r="F16">
        <f>3.27*1.42</f>
        <v>4.6433999999999997</v>
      </c>
    </row>
    <row r="17" spans="1:6" x14ac:dyDescent="0.35">
      <c r="B17" t="s">
        <v>18</v>
      </c>
      <c r="F17">
        <v>0</v>
      </c>
    </row>
    <row r="19" spans="1:6" x14ac:dyDescent="0.35">
      <c r="A19" s="12"/>
      <c r="B19" s="14" t="s">
        <v>6</v>
      </c>
      <c r="C19" s="19" t="s">
        <v>8</v>
      </c>
      <c r="D19" s="20" t="s">
        <v>15</v>
      </c>
      <c r="E19" s="20" t="s">
        <v>17</v>
      </c>
      <c r="F19" s="20" t="s">
        <v>16</v>
      </c>
    </row>
    <row r="20" spans="1:6" ht="15" thickBot="1" x14ac:dyDescent="0.4">
      <c r="A20" s="3" t="s">
        <v>9</v>
      </c>
      <c r="B20" s="15">
        <v>8.6999999999999993</v>
      </c>
      <c r="C20" s="16">
        <v>1.8</v>
      </c>
      <c r="D20">
        <v>4.6429999999999998</v>
      </c>
      <c r="E20">
        <v>1.42</v>
      </c>
      <c r="F20">
        <v>0</v>
      </c>
    </row>
    <row r="21" spans="1:6" ht="15" thickBot="1" x14ac:dyDescent="0.4">
      <c r="A21" s="3" t="s">
        <v>10</v>
      </c>
      <c r="B21" s="15">
        <v>8.6999999999999993</v>
      </c>
      <c r="C21" s="16">
        <v>0</v>
      </c>
      <c r="D21">
        <v>4.6429999999999998</v>
      </c>
      <c r="E21">
        <v>1.42</v>
      </c>
      <c r="F21">
        <v>0</v>
      </c>
    </row>
    <row r="22" spans="1:6" ht="15" thickBot="1" x14ac:dyDescent="0.4">
      <c r="A22" s="3" t="s">
        <v>11</v>
      </c>
      <c r="B22" s="15">
        <v>7</v>
      </c>
      <c r="C22" s="16">
        <v>1.7</v>
      </c>
      <c r="D22">
        <v>4.6429999999999998</v>
      </c>
      <c r="E22">
        <v>1.42</v>
      </c>
      <c r="F22">
        <v>0</v>
      </c>
    </row>
    <row r="23" spans="1:6" ht="15" thickBot="1" x14ac:dyDescent="0.4">
      <c r="A23" s="3" t="s">
        <v>12</v>
      </c>
      <c r="B23" s="15">
        <v>6.8</v>
      </c>
      <c r="C23" s="16">
        <v>0.2</v>
      </c>
      <c r="D23">
        <v>4.6429999999999998</v>
      </c>
      <c r="E23">
        <v>1.42</v>
      </c>
      <c r="F23">
        <v>0</v>
      </c>
    </row>
    <row r="24" spans="1:6" ht="15" thickBot="1" x14ac:dyDescent="0.4">
      <c r="A24" s="3" t="s">
        <v>13</v>
      </c>
      <c r="B24" s="15">
        <v>9.6</v>
      </c>
      <c r="C24" s="16">
        <v>2.8</v>
      </c>
      <c r="D24">
        <v>4.6429999999999998</v>
      </c>
      <c r="E24">
        <v>1.42</v>
      </c>
      <c r="F24">
        <v>0</v>
      </c>
    </row>
    <row r="25" spans="1:6" ht="15" thickBot="1" x14ac:dyDescent="0.4">
      <c r="A25" s="3" t="s">
        <v>14</v>
      </c>
      <c r="B25" s="15">
        <v>9</v>
      </c>
      <c r="C25" s="16">
        <v>0.6</v>
      </c>
      <c r="D25">
        <v>4.6429999999999998</v>
      </c>
      <c r="E25">
        <v>1.42</v>
      </c>
      <c r="F25">
        <v>0</v>
      </c>
    </row>
    <row r="26" spans="1:6" ht="15" thickBot="1" x14ac:dyDescent="0.4">
      <c r="A26" s="13" t="s">
        <v>7</v>
      </c>
      <c r="B26" s="11">
        <f>SUM(B20:B25)/6</f>
        <v>8.2999999999999989</v>
      </c>
      <c r="C26" s="11">
        <f>SUM(C20:C25)/5</f>
        <v>1.42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1988</vt:lpstr>
      <vt:lpstr>Sheet1</vt:lpstr>
      <vt:lpstr>1989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Joyce</dc:creator>
  <cp:lastModifiedBy>Joyce</cp:lastModifiedBy>
  <dcterms:created xsi:type="dcterms:W3CDTF">2018-11-14T19:54:03Z</dcterms:created>
  <dcterms:modified xsi:type="dcterms:W3CDTF">2018-12-14T03:05:52Z</dcterms:modified>
</cp:coreProperties>
</file>