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yce\Desktop\Syracuse\MBC638\Week 6\"/>
    </mc:Choice>
  </mc:AlternateContent>
  <xr:revisionPtr revIDLastSave="0" documentId="13_ncr:1_{25C9E10C-B32D-4629-AF3D-4C40F104BA30}" xr6:coauthVersionLast="38" xr6:coauthVersionMax="38" xr10:uidLastSave="{00000000-0000-0000-0000-000000000000}"/>
  <bookViews>
    <workbookView xWindow="0" yWindow="0" windowWidth="13280" windowHeight="6350" xr2:uid="{00000000-000D-0000-FFFF-FFFF00000000}"/>
  </bookViews>
  <sheets>
    <sheet name="student input" sheetId="1" r:id="rId1"/>
    <sheet name="solution" sheetId="6" r:id="rId2"/>
  </sheets>
  <definedNames>
    <definedName name="_xlnm.Print_Area" localSheetId="1">solution!$A$1:$Q$74</definedName>
    <definedName name="_xlnm.Print_Area" localSheetId="0">'student input'!$A$1:$Q$67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1" l="1"/>
  <c r="K53" i="1"/>
  <c r="L48" i="1"/>
  <c r="K49" i="1"/>
  <c r="K48" i="1"/>
  <c r="C44" i="1"/>
  <c r="B44" i="1"/>
  <c r="E43" i="1"/>
  <c r="D43" i="1"/>
  <c r="C43" i="1"/>
  <c r="B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44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B43" i="6"/>
  <c r="C4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B44" i="6"/>
  <c r="C52" i="6"/>
  <c r="C58" i="6"/>
</calcChain>
</file>

<file path=xl/sharedStrings.xml><?xml version="1.0" encoding="utf-8"?>
<sst xmlns="http://schemas.openxmlformats.org/spreadsheetml/2006/main" count="109" uniqueCount="67">
  <si>
    <t>Question:</t>
  </si>
  <si>
    <t>Data Collection:</t>
  </si>
  <si>
    <t>Totals</t>
  </si>
  <si>
    <t>Can the length of your hand predict the size of your foot?  Is there a relationship?</t>
  </si>
  <si>
    <t>(in Centimeters)</t>
  </si>
  <si>
    <t>Hand</t>
  </si>
  <si>
    <t>Foot</t>
  </si>
  <si>
    <t>(x) (y)</t>
  </si>
  <si>
    <t>Averages</t>
  </si>
  <si>
    <t>x -variable</t>
  </si>
  <si>
    <t>y-variable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</si>
  <si>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</si>
  <si>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</si>
  <si>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</si>
  <si>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</si>
  <si>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</si>
  <si>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</si>
  <si>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</si>
  <si>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</si>
  <si>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</si>
  <si>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</si>
  <si>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</si>
  <si>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</si>
  <si>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</si>
  <si>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</si>
  <si>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</si>
  <si>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</si>
  <si>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</si>
  <si>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</si>
  <si>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</si>
  <si>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</si>
  <si>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</si>
  <si>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</si>
  <si>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</si>
  <si>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</si>
  <si>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</si>
  <si>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Which variable is the output (y)?___________________</t>
  </si>
  <si>
    <t>Include a Graph</t>
  </si>
  <si>
    <t>input (x)</t>
  </si>
  <si>
    <t>output (y)</t>
  </si>
  <si>
    <t>b1</t>
  </si>
  <si>
    <t>bo</t>
  </si>
  <si>
    <t>yhat =</t>
  </si>
  <si>
    <t>=(15737.0 -((606.6*826.8)/32))/(11544.855 -(32*(18.956^2)))</t>
  </si>
  <si>
    <r>
      <t>Which variable is the output (y)?_______</t>
    </r>
    <r>
      <rPr>
        <b/>
        <u/>
        <sz val="11"/>
        <color theme="1"/>
        <rFont val="Calibri"/>
        <family val="2"/>
        <scheme val="minor"/>
      </rPr>
      <t>_foot__</t>
    </r>
    <r>
      <rPr>
        <b/>
        <sz val="11"/>
        <color theme="1"/>
        <rFont val="Calibri"/>
        <family val="2"/>
        <scheme val="minor"/>
      </rPr>
      <t>_________</t>
    </r>
  </si>
  <si>
    <t>=25.838-(1.3909*18.9563)</t>
  </si>
  <si>
    <t>-0.5287 +1.3909x</t>
  </si>
  <si>
    <t>Questions to answer:</t>
  </si>
  <si>
    <t>Predict the length of your foot using the equation you just developed</t>
  </si>
  <si>
    <t>using the length of your hand (in centimeters) as the input.</t>
  </si>
  <si>
    <t>What is the length of your foot (without directly measuring it)?</t>
  </si>
  <si>
    <t>1)</t>
  </si>
  <si>
    <t xml:space="preserve">2) </t>
  </si>
  <si>
    <t>What is your residual?</t>
  </si>
  <si>
    <t>You will need to actually measure your foot to determine this.</t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</si>
  <si>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</si>
  <si>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t>=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</si>
  <si>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</si>
  <si>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Slope</t>
  </si>
  <si>
    <t>y hat = -0.5 + 1.4x</t>
  </si>
  <si>
    <t>See if it works for me (I have 15 cm hand, 22.9 cm foot)</t>
  </si>
  <si>
    <t xml:space="preserve">y hat = </t>
  </si>
  <si>
    <t>close, but not correct.</t>
  </si>
  <si>
    <t>1.9 cm</t>
  </si>
  <si>
    <t>21 cm - see calculations above</t>
  </si>
  <si>
    <t>X Variable 1</t>
  </si>
  <si>
    <t>size of foot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</si>
</sst>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1" xfId="0" applyFill="1" applyBorder="1"/>
    <xf numFmtId="0" fontId="0" fillId="0" borderId="0" xfId="0" quotePrefix="1"/>
    <xf numFmtId="0" fontId="0" fillId="2" borderId="18" xfId="0" applyFill="1" applyBorder="1" applyAlignment="1">
      <alignment horizontal="right"/>
    </xf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1" xfId="0" applyNumberFormat="1" applyFill="1" applyBorder="1"/>
    <xf numFmtId="165" fontId="0" fillId="2" borderId="15" xfId="0" applyNumberFormat="1" applyFill="1" applyBorder="1"/>
    <xf numFmtId="165" fontId="0" fillId="0" borderId="0" xfId="0" applyNumberFormat="1"/>
    <xf numFmtId="164" fontId="0" fillId="2" borderId="15" xfId="0" applyNumberFormat="1" applyFill="1" applyBorder="1"/>
    <xf numFmtId="164" fontId="0" fillId="2" borderId="11" xfId="0" applyNumberFormat="1" applyFill="1" applyBorder="1"/>
    <xf numFmtId="164" fontId="0" fillId="0" borderId="0" xfId="0" applyNumberFormat="1"/>
    <xf numFmtId="164" fontId="0" fillId="2" borderId="17" xfId="0" quotePrefix="1" applyNumberFormat="1" applyFill="1" applyBorder="1"/>
    <xf numFmtId="0" fontId="0" fillId="2" borderId="19" xfId="0" quotePrefix="1" applyFill="1" applyBorder="1"/>
    <xf numFmtId="164" fontId="0" fillId="2" borderId="17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6" borderId="10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7" xfId="0" applyFill="1" applyBorder="1" applyAlignment="1"/>
    <xf numFmtId="0" fontId="5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3735783027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 input'!$B$11:$B$42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'student input'!$C$11:$C$42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5-4950-B2A4-BEDCD920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57816"/>
        <c:axId val="508158144"/>
      </c:scatterChart>
      <c:valAx>
        <c:axId val="50815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8144"/>
        <c:crosses val="autoZero"/>
        <c:crossBetween val="midCat"/>
      </c:valAx>
      <c:valAx>
        <c:axId val="508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 / Foot Relationship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566929133858297E-2"/>
                  <c:y val="-7.4433143773694893E-2"/>
                </c:manualLayout>
              </c:layout>
              <c:numFmt formatCode="General" sourceLinked="0"/>
            </c:trendlineLbl>
          </c:trendline>
          <c:xVal>
            <c:numRef>
              <c:f>solution!$B$11:$B$42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solution!$C$11:$C$42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0-4FE9-8781-5C2B7862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2280"/>
        <c:axId val="2103107608"/>
      </c:scatterChart>
      <c:valAx>
        <c:axId val="210310228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7608"/>
        <c:crosses val="autoZero"/>
        <c:crossBetween val="midCat"/>
      </c:valAx>
      <c:valAx>
        <c:axId val="2103107608"/>
        <c:scaling>
          <c:orientation val="minMax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51</xdr:row>
          <xdr:rowOff>0</xdr:rowOff>
        </xdr:from>
        <xdr:to>
          <xdr:col>4</xdr:col>
          <xdr:colOff>25400</xdr:colOff>
          <xdr:row>53</xdr:row>
          <xdr:rowOff>101600</xdr:rowOff>
        </xdr:to>
        <xdr:sp macro="" textlink="">
          <xdr:nvSpPr>
            <xdr:cNvPr id="1026" name="Object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133350</xdr:colOff>
      <xdr:row>58</xdr:row>
      <xdr:rowOff>152400</xdr:rowOff>
    </xdr:from>
    <xdr:to>
      <xdr:col>4</xdr:col>
      <xdr:colOff>174625</xdr:colOff>
      <xdr:row>66</xdr:row>
      <xdr:rowOff>48019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11239500"/>
          <a:ext cx="3365500" cy="1419619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88011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50</xdr:row>
      <xdr:rowOff>142875</xdr:rowOff>
    </xdr:from>
    <xdr:ext cx="904875" cy="525537"/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300" y="95916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54</xdr:row>
          <xdr:rowOff>76200</xdr:rowOff>
        </xdr:from>
        <xdr:to>
          <xdr:col>4</xdr:col>
          <xdr:colOff>355600</xdr:colOff>
          <xdr:row>57</xdr:row>
          <xdr:rowOff>25400</xdr:rowOff>
        </xdr:to>
        <xdr:sp macro="" textlink="">
          <xdr:nvSpPr>
            <xdr:cNvPr id="1028" name="Object 3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485775</xdr:colOff>
      <xdr:row>54</xdr:row>
      <xdr:rowOff>28575</xdr:rowOff>
    </xdr:from>
    <xdr:to>
      <xdr:col>4</xdr:col>
      <xdr:colOff>476250</xdr:colOff>
      <xdr:row>57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5375" y="10239375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66675</xdr:colOff>
      <xdr:row>11</xdr:row>
      <xdr:rowOff>150812</xdr:rowOff>
    </xdr:from>
    <xdr:to>
      <xdr:col>17</xdr:col>
      <xdr:colOff>339725</xdr:colOff>
      <xdr:row>26</xdr:row>
      <xdr:rowOff>173037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D7AD6B-DFDC-47AD-9506-CA3E797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45</xdr:row>
          <xdr:rowOff>101600</xdr:rowOff>
        </xdr:from>
        <xdr:to>
          <xdr:col>5</xdr:col>
          <xdr:colOff>711200</xdr:colOff>
          <xdr:row>49</xdr:row>
          <xdr:rowOff>152400</xdr:rowOff>
        </xdr:to>
        <xdr:sp macro="" textlink="">
          <xdr:nvSpPr>
            <xdr:cNvPr id="8193" name="Object 5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546100</xdr:colOff>
          <xdr:row>53</xdr:row>
          <xdr:rowOff>0</xdr:rowOff>
        </xdr:from>
        <xdr:to>
          <xdr:col>4</xdr:col>
          <xdr:colOff>25400</xdr:colOff>
          <xdr:row>55</xdr:row>
          <xdr:rowOff>101600</xdr:rowOff>
        </xdr:to>
        <xdr:sp macro="" textlink="">
          <xdr:nvSpPr>
            <xdr:cNvPr id="8194" name="Object 3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</xdr:colOff>
      <xdr:row>66</xdr:row>
      <xdr:rowOff>19050</xdr:rowOff>
    </xdr:from>
    <xdr:to>
      <xdr:col>4</xdr:col>
      <xdr:colOff>50800</xdr:colOff>
      <xdr:row>73</xdr:row>
      <xdr:rowOff>105169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9525" y="11296650"/>
          <a:ext cx="3365500" cy="141961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4300" y="89154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52</xdr:row>
      <xdr:rowOff>142875</xdr:rowOff>
    </xdr:from>
    <xdr:ext cx="904875" cy="525537"/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4300" y="97059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</xdr:colOff>
          <xdr:row>59</xdr:row>
          <xdr:rowOff>139700</xdr:rowOff>
        </xdr:from>
        <xdr:to>
          <xdr:col>3</xdr:col>
          <xdr:colOff>647700</xdr:colOff>
          <xdr:row>62</xdr:row>
          <xdr:rowOff>88900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59</xdr:row>
      <xdr:rowOff>76200</xdr:rowOff>
    </xdr:from>
    <xdr:to>
      <xdr:col>4</xdr:col>
      <xdr:colOff>19050</xdr:colOff>
      <xdr:row>62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38175" y="11391900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166687</xdr:colOff>
      <xdr:row>11</xdr:row>
      <xdr:rowOff>66675</xdr:rowOff>
    </xdr:from>
    <xdr:to>
      <xdr:col>18</xdr:col>
      <xdr:colOff>14287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4"/>
  <sheetViews>
    <sheetView tabSelected="1" topLeftCell="A29" workbookViewId="0">
      <selection activeCell="O57" sqref="O57"/>
    </sheetView>
  </sheetViews>
  <sheetFormatPr defaultColWidth="8.81640625" defaultRowHeight="14.5" x14ac:dyDescent="0.35"/>
  <cols>
    <col min="2" max="2" width="13.81640625" customWidth="1"/>
    <col min="3" max="3" width="15.6328125" customWidth="1"/>
    <col min="4" max="4" width="11.1796875" customWidth="1"/>
    <col min="5" max="5" width="10" customWidth="1"/>
    <col min="6" max="6" width="11.453125" customWidth="1"/>
    <col min="7" max="14" width="4.36328125" customWidth="1"/>
    <col min="16" max="16" width="17.26953125" bestFit="1" customWidth="1"/>
    <col min="17" max="17" width="11.81640625" bestFit="1" customWidth="1"/>
    <col min="18" max="18" width="13.90625" bestFit="1" customWidth="1"/>
    <col min="19" max="20" width="11.81640625" bestFit="1" customWidth="1"/>
    <col min="21" max="21" width="12.81640625" bestFit="1" customWidth="1"/>
    <col min="22" max="22" width="11.81640625" bestFit="1" customWidth="1"/>
    <col min="23" max="24" width="12" bestFit="1" customWidth="1"/>
  </cols>
  <sheetData>
    <row r="1" spans="1:16" x14ac:dyDescent="0.35">
      <c r="A1" s="1" t="s">
        <v>0</v>
      </c>
    </row>
    <row r="2" spans="1:16" ht="18.5" x14ac:dyDescent="0.45">
      <c r="A2" s="2" t="s">
        <v>3</v>
      </c>
    </row>
    <row r="4" spans="1:16" x14ac:dyDescent="0.35">
      <c r="A4" t="s">
        <v>1</v>
      </c>
    </row>
    <row r="5" spans="1:16" x14ac:dyDescent="0.35">
      <c r="B5" t="s">
        <v>4</v>
      </c>
      <c r="G5" s="9"/>
      <c r="J5" s="23" t="s">
        <v>37</v>
      </c>
      <c r="K5" s="23"/>
      <c r="L5" s="23"/>
    </row>
    <row r="6" spans="1:16" ht="7.5" customHeight="1" x14ac:dyDescent="0.35">
      <c r="G6" s="9"/>
    </row>
    <row r="7" spans="1:16" x14ac:dyDescent="0.35">
      <c r="A7" s="21" t="s">
        <v>36</v>
      </c>
      <c r="B7" s="4"/>
      <c r="C7" s="22"/>
      <c r="D7" s="23" t="s">
        <v>66</v>
      </c>
      <c r="G7" s="9"/>
    </row>
    <row r="8" spans="1:16" x14ac:dyDescent="0.35">
      <c r="A8" s="21"/>
      <c r="B8" s="16"/>
      <c r="G8" s="9"/>
    </row>
    <row r="9" spans="1:16" x14ac:dyDescent="0.35">
      <c r="G9" s="9"/>
    </row>
    <row r="10" spans="1:16" ht="16.5" x14ac:dyDescent="0.35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35">
      <c r="A11">
        <v>1</v>
      </c>
      <c r="B11" s="3">
        <v>20.5</v>
      </c>
      <c r="C11" s="6">
        <v>28</v>
      </c>
      <c r="D11">
        <f>B11*C11</f>
        <v>574</v>
      </c>
      <c r="E11">
        <f>B11*B11</f>
        <v>420.25</v>
      </c>
      <c r="G11" s="9"/>
    </row>
    <row r="12" spans="1:16" x14ac:dyDescent="0.35">
      <c r="A12">
        <v>2</v>
      </c>
      <c r="B12" s="3">
        <v>17.5</v>
      </c>
      <c r="C12" s="6">
        <v>23</v>
      </c>
      <c r="D12">
        <f>B12*C12</f>
        <v>402.5</v>
      </c>
      <c r="E12">
        <f>B12*B12</f>
        <v>306.25</v>
      </c>
      <c r="G12" s="9"/>
    </row>
    <row r="13" spans="1:16" x14ac:dyDescent="0.35">
      <c r="A13">
        <v>3</v>
      </c>
      <c r="B13" s="3">
        <v>18.399999999999999</v>
      </c>
      <c r="C13" s="6">
        <v>25.1</v>
      </c>
      <c r="D13">
        <f>B13*C13</f>
        <v>461.84</v>
      </c>
      <c r="E13">
        <f>B13*B13</f>
        <v>338.55999999999995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35">
      <c r="A14">
        <v>4</v>
      </c>
      <c r="B14" s="3">
        <v>17.5</v>
      </c>
      <c r="C14" s="6">
        <v>23</v>
      </c>
      <c r="D14">
        <f>B14*C14</f>
        <v>402.5</v>
      </c>
      <c r="E14">
        <f>B14*B14</f>
        <v>306.25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5">
      <c r="A15">
        <v>5</v>
      </c>
      <c r="B15" s="3">
        <v>19</v>
      </c>
      <c r="C15" s="6">
        <v>26</v>
      </c>
      <c r="D15">
        <f>B15*C15</f>
        <v>494</v>
      </c>
      <c r="E15">
        <f>B15*B15</f>
        <v>361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5">
      <c r="A16">
        <v>6</v>
      </c>
      <c r="B16" s="3">
        <v>17</v>
      </c>
      <c r="C16" s="6">
        <v>22.7</v>
      </c>
      <c r="D16">
        <f>B16*C16</f>
        <v>385.9</v>
      </c>
      <c r="E16">
        <f>B16*B16</f>
        <v>289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35">
      <c r="A17">
        <v>7</v>
      </c>
      <c r="B17" s="3">
        <v>20</v>
      </c>
      <c r="C17" s="6">
        <v>26</v>
      </c>
      <c r="D17">
        <f>B17*C17</f>
        <v>520</v>
      </c>
      <c r="E17">
        <f>B17*B17</f>
        <v>400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35">
      <c r="A18">
        <v>8</v>
      </c>
      <c r="B18" s="3">
        <v>18</v>
      </c>
      <c r="C18" s="6">
        <v>25</v>
      </c>
      <c r="D18">
        <f>B18*C18</f>
        <v>450</v>
      </c>
      <c r="E18">
        <f>B18*B18</f>
        <v>324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35">
      <c r="A19">
        <v>9</v>
      </c>
      <c r="B19" s="3">
        <v>18.5</v>
      </c>
      <c r="C19" s="6">
        <v>24.5</v>
      </c>
      <c r="D19">
        <f>B19*C19</f>
        <v>453.25</v>
      </c>
      <c r="E19">
        <f>B19*B19</f>
        <v>342.25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35">
      <c r="A20">
        <v>10</v>
      </c>
      <c r="B20" s="3">
        <v>17</v>
      </c>
      <c r="C20" s="6">
        <v>23</v>
      </c>
      <c r="D20">
        <f>B20*C20</f>
        <v>391</v>
      </c>
      <c r="E20">
        <f>B20*B20</f>
        <v>289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35">
      <c r="A21">
        <v>11</v>
      </c>
      <c r="B21" s="3">
        <v>19</v>
      </c>
      <c r="C21" s="6">
        <v>26</v>
      </c>
      <c r="D21">
        <f>B21*C21</f>
        <v>494</v>
      </c>
      <c r="E21">
        <f>B21*B21</f>
        <v>361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35">
      <c r="A22">
        <v>12</v>
      </c>
      <c r="B22" s="3">
        <v>20</v>
      </c>
      <c r="C22" s="6">
        <v>26</v>
      </c>
      <c r="D22">
        <f>B22*C22</f>
        <v>520</v>
      </c>
      <c r="E22">
        <f>B22*B22</f>
        <v>400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35">
      <c r="A23">
        <v>13</v>
      </c>
      <c r="B23" s="3">
        <v>20</v>
      </c>
      <c r="C23" s="6">
        <v>26</v>
      </c>
      <c r="D23">
        <f>B23*C23</f>
        <v>520</v>
      </c>
      <c r="E23">
        <f>B23*B23</f>
        <v>400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35">
      <c r="A24">
        <v>14</v>
      </c>
      <c r="B24" s="3">
        <v>19</v>
      </c>
      <c r="C24" s="6">
        <v>26.5</v>
      </c>
      <c r="D24">
        <f>B24*C24</f>
        <v>503.5</v>
      </c>
      <c r="E24">
        <f>B24*B24</f>
        <v>361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35">
      <c r="A25">
        <v>15</v>
      </c>
      <c r="B25" s="3">
        <v>19</v>
      </c>
      <c r="C25" s="6">
        <v>25.8</v>
      </c>
      <c r="D25">
        <f>B25*C25</f>
        <v>490.2</v>
      </c>
      <c r="E25">
        <f>B25*B25</f>
        <v>361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35">
      <c r="A26">
        <v>16</v>
      </c>
      <c r="B26" s="3">
        <v>18</v>
      </c>
      <c r="C26" s="6">
        <v>26</v>
      </c>
      <c r="D26">
        <f>B26*C26</f>
        <v>468</v>
      </c>
      <c r="E26">
        <f>B26*B26</f>
        <v>324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5" thickBot="1" x14ac:dyDescent="0.4">
      <c r="A27">
        <v>17</v>
      </c>
      <c r="B27" s="3">
        <v>19.5</v>
      </c>
      <c r="C27" s="6">
        <v>26.5</v>
      </c>
      <c r="D27">
        <f>B27*C27</f>
        <v>516.75</v>
      </c>
      <c r="E27">
        <f>B27*B27</f>
        <v>380.25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" thickTop="1" x14ac:dyDescent="0.35">
      <c r="A28">
        <v>18</v>
      </c>
      <c r="B28" s="3">
        <v>17.600000000000001</v>
      </c>
      <c r="C28" s="6">
        <v>24.9</v>
      </c>
      <c r="D28">
        <f>B28*C28</f>
        <v>438.24</v>
      </c>
      <c r="E28">
        <f>B28*B28</f>
        <v>309.76000000000005</v>
      </c>
      <c r="O28" t="s">
        <v>9</v>
      </c>
    </row>
    <row r="29" spans="1:18" x14ac:dyDescent="0.35">
      <c r="A29">
        <v>19</v>
      </c>
      <c r="B29" s="3">
        <v>20.5</v>
      </c>
      <c r="C29" s="6">
        <v>27.5</v>
      </c>
      <c r="D29">
        <f>B29*C29</f>
        <v>563.75</v>
      </c>
      <c r="E29">
        <f>B29*B29</f>
        <v>420.25</v>
      </c>
    </row>
    <row r="30" spans="1:18" x14ac:dyDescent="0.35">
      <c r="A30">
        <v>20</v>
      </c>
      <c r="B30" s="3">
        <v>20</v>
      </c>
      <c r="C30" s="6">
        <v>26.5</v>
      </c>
      <c r="D30">
        <f>B30*C30</f>
        <v>530</v>
      </c>
      <c r="E30">
        <f>B30*B30</f>
        <v>400</v>
      </c>
    </row>
    <row r="31" spans="1:18" x14ac:dyDescent="0.35">
      <c r="A31">
        <v>21</v>
      </c>
      <c r="B31" s="3">
        <v>20.5</v>
      </c>
      <c r="C31" s="6">
        <v>28</v>
      </c>
      <c r="D31">
        <f>B31*C31</f>
        <v>574</v>
      </c>
      <c r="E31">
        <f>B31*B31</f>
        <v>420.25</v>
      </c>
    </row>
    <row r="32" spans="1:18" x14ac:dyDescent="0.35">
      <c r="A32">
        <v>22</v>
      </c>
      <c r="B32" s="3">
        <v>16.25</v>
      </c>
      <c r="C32" s="6">
        <v>21.5</v>
      </c>
      <c r="D32">
        <f>B32*C32</f>
        <v>349.375</v>
      </c>
      <c r="E32">
        <f>B32*B32</f>
        <v>264.0625</v>
      </c>
    </row>
    <row r="33" spans="1:24" x14ac:dyDescent="0.35">
      <c r="A33">
        <v>23</v>
      </c>
      <c r="B33" s="3">
        <v>18.25</v>
      </c>
      <c r="C33" s="6">
        <v>25.5</v>
      </c>
      <c r="D33">
        <f>B33*C33</f>
        <v>465.375</v>
      </c>
      <c r="E33">
        <f>B33*B33</f>
        <v>333.0625</v>
      </c>
      <c r="P33" s="47" t="s">
        <v>12</v>
      </c>
      <c r="Q33" s="47"/>
      <c r="R33" s="47"/>
      <c r="S33" s="47"/>
      <c r="T33" s="47"/>
      <c r="U33" s="47"/>
      <c r="V33" s="47"/>
      <c r="W33" s="47"/>
      <c r="X33" s="47"/>
    </row>
    <row r="34" spans="1:24" ht="15" thickBot="1" x14ac:dyDescent="0.4">
      <c r="A34">
        <v>24</v>
      </c>
      <c r="B34" s="3">
        <v>19</v>
      </c>
      <c r="C34" s="6">
        <v>26.5</v>
      </c>
      <c r="D34">
        <f>B34*C34</f>
        <v>503.5</v>
      </c>
      <c r="E34">
        <f>B34*B34</f>
        <v>361</v>
      </c>
      <c r="P34" s="47"/>
      <c r="Q34" s="47"/>
      <c r="R34" s="47"/>
      <c r="S34" s="47"/>
      <c r="T34" s="47"/>
      <c r="U34" s="47"/>
      <c r="V34" s="47"/>
      <c r="W34" s="47"/>
      <c r="X34" s="47"/>
    </row>
    <row r="35" spans="1:24" x14ac:dyDescent="0.35">
      <c r="A35">
        <v>25</v>
      </c>
      <c r="B35" s="3">
        <v>20</v>
      </c>
      <c r="C35" s="6">
        <v>28</v>
      </c>
      <c r="D35">
        <f>B35*C35</f>
        <v>560</v>
      </c>
      <c r="E35">
        <f>B35*B35</f>
        <v>400</v>
      </c>
      <c r="P35" s="48" t="s">
        <v>13</v>
      </c>
      <c r="Q35" s="48"/>
      <c r="R35" s="47"/>
      <c r="S35" s="47"/>
      <c r="T35" s="47"/>
      <c r="U35" s="47"/>
      <c r="V35" s="47"/>
      <c r="W35" s="47"/>
      <c r="X35" s="47"/>
    </row>
    <row r="36" spans="1:24" x14ac:dyDescent="0.35">
      <c r="A36">
        <v>26</v>
      </c>
      <c r="B36" s="3">
        <v>21</v>
      </c>
      <c r="C36" s="6">
        <v>29.6</v>
      </c>
      <c r="D36">
        <f>B36*C36</f>
        <v>621.6</v>
      </c>
      <c r="E36">
        <f>B36*B36</f>
        <v>441</v>
      </c>
      <c r="P36" s="49" t="s">
        <v>14</v>
      </c>
      <c r="Q36" s="49">
        <v>0.89672317030380821</v>
      </c>
      <c r="R36" s="47"/>
      <c r="S36" s="47"/>
      <c r="T36" s="47"/>
      <c r="U36" s="47"/>
      <c r="V36" s="47"/>
      <c r="W36" s="47"/>
      <c r="X36" s="47"/>
    </row>
    <row r="37" spans="1:24" x14ac:dyDescent="0.35">
      <c r="A37">
        <v>27</v>
      </c>
      <c r="B37" s="3">
        <v>20</v>
      </c>
      <c r="C37" s="6">
        <v>27.5</v>
      </c>
      <c r="D37">
        <f>B37*C37</f>
        <v>550</v>
      </c>
      <c r="E37">
        <f>B37*B37</f>
        <v>400</v>
      </c>
      <c r="P37" s="49" t="s">
        <v>15</v>
      </c>
      <c r="Q37" s="49">
        <v>0.80411244415971261</v>
      </c>
      <c r="R37" s="47"/>
      <c r="S37" s="47"/>
      <c r="T37" s="47"/>
      <c r="U37" s="47"/>
      <c r="V37" s="47"/>
      <c r="W37" s="47"/>
      <c r="X37" s="47"/>
    </row>
    <row r="38" spans="1:24" x14ac:dyDescent="0.35">
      <c r="A38">
        <v>28</v>
      </c>
      <c r="B38" s="3">
        <v>19.600000000000001</v>
      </c>
      <c r="C38" s="6">
        <v>25.7</v>
      </c>
      <c r="D38">
        <f>B38*C38</f>
        <v>503.72</v>
      </c>
      <c r="E38">
        <f>B38*B38</f>
        <v>384.16000000000008</v>
      </c>
      <c r="P38" s="49" t="s">
        <v>16</v>
      </c>
      <c r="Q38" s="49">
        <v>0.79758285896503633</v>
      </c>
      <c r="R38" s="47"/>
      <c r="S38" s="47"/>
      <c r="T38" s="47"/>
      <c r="U38" s="47"/>
      <c r="V38" s="47"/>
      <c r="W38" s="47"/>
      <c r="X38" s="47"/>
    </row>
    <row r="39" spans="1:24" x14ac:dyDescent="0.35">
      <c r="A39">
        <v>29</v>
      </c>
      <c r="B39" s="3">
        <v>18</v>
      </c>
      <c r="C39" s="6">
        <v>23.5</v>
      </c>
      <c r="D39">
        <f>B39*C39</f>
        <v>423</v>
      </c>
      <c r="E39">
        <f>B39*B39</f>
        <v>324</v>
      </c>
      <c r="P39" s="49" t="s">
        <v>17</v>
      </c>
      <c r="Q39" s="49">
        <v>0.85001838198764856</v>
      </c>
      <c r="R39" s="47"/>
      <c r="S39" s="47"/>
      <c r="T39" s="47"/>
      <c r="U39" s="47"/>
      <c r="V39" s="47"/>
      <c r="W39" s="47"/>
      <c r="X39" s="47"/>
    </row>
    <row r="40" spans="1:24" ht="15" thickBot="1" x14ac:dyDescent="0.4">
      <c r="A40">
        <v>30</v>
      </c>
      <c r="B40" s="3">
        <v>20.5</v>
      </c>
      <c r="C40" s="6">
        <v>29</v>
      </c>
      <c r="D40">
        <f>B40*C40</f>
        <v>594.5</v>
      </c>
      <c r="E40">
        <f>B40*B40</f>
        <v>420.25</v>
      </c>
      <c r="P40" s="50" t="s">
        <v>18</v>
      </c>
      <c r="Q40" s="50">
        <v>32</v>
      </c>
      <c r="R40" s="47"/>
      <c r="S40" s="47"/>
      <c r="T40" s="47"/>
      <c r="U40" s="47"/>
      <c r="V40" s="47"/>
      <c r="W40" s="47"/>
      <c r="X40" s="47"/>
    </row>
    <row r="41" spans="1:24" x14ac:dyDescent="0.35">
      <c r="A41">
        <v>31</v>
      </c>
      <c r="B41" s="3">
        <v>19</v>
      </c>
      <c r="C41" s="6">
        <v>27</v>
      </c>
      <c r="D41">
        <f>B41*C41</f>
        <v>513</v>
      </c>
      <c r="E41">
        <f>B41*B41</f>
        <v>361</v>
      </c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" thickBot="1" x14ac:dyDescent="0.4">
      <c r="A42" s="7">
        <v>32</v>
      </c>
      <c r="B42" s="3">
        <v>18.5</v>
      </c>
      <c r="C42" s="6">
        <v>27</v>
      </c>
      <c r="D42">
        <f>B42*C42</f>
        <v>499.5</v>
      </c>
      <c r="E42">
        <f>B42*B42</f>
        <v>342.25</v>
      </c>
      <c r="P42" s="47" t="s">
        <v>19</v>
      </c>
      <c r="Q42" s="47"/>
      <c r="R42" s="47"/>
      <c r="S42" s="47"/>
      <c r="T42" s="47"/>
      <c r="U42" s="47"/>
      <c r="V42" s="47"/>
      <c r="W42" s="47"/>
      <c r="X42" s="47"/>
    </row>
    <row r="43" spans="1:24" ht="15" thickBot="1" x14ac:dyDescent="0.4">
      <c r="A43" s="19" t="s">
        <v>2</v>
      </c>
      <c r="B43" s="26">
        <f>SUM(B11:B42)</f>
        <v>606.6</v>
      </c>
      <c r="C43" s="27">
        <f>SUM(C11:C42)</f>
        <v>826.80000000000007</v>
      </c>
      <c r="D43" s="30">
        <f>SUM(D11:D42)</f>
        <v>15737</v>
      </c>
      <c r="E43" s="30">
        <f>SUM(E11:E42)</f>
        <v>11544.855</v>
      </c>
      <c r="P43" s="51"/>
      <c r="Q43" s="51" t="s">
        <v>24</v>
      </c>
      <c r="R43" s="51" t="s">
        <v>25</v>
      </c>
      <c r="S43" s="51" t="s">
        <v>26</v>
      </c>
      <c r="T43" s="51" t="s">
        <v>27</v>
      </c>
      <c r="U43" s="51" t="s">
        <v>28</v>
      </c>
      <c r="V43" s="47"/>
      <c r="W43" s="47"/>
      <c r="X43" s="47"/>
    </row>
    <row r="44" spans="1:24" ht="15.5" thickTop="1" thickBot="1" x14ac:dyDescent="0.4">
      <c r="A44" s="20" t="s">
        <v>8</v>
      </c>
      <c r="B44" s="28">
        <f>B43/A42</f>
        <v>18.956250000000001</v>
      </c>
      <c r="C44" s="29">
        <f>C43/A42</f>
        <v>25.837500000000002</v>
      </c>
      <c r="P44" s="49" t="s">
        <v>20</v>
      </c>
      <c r="Q44" s="49">
        <v>1</v>
      </c>
      <c r="R44" s="49">
        <v>88.979062508493016</v>
      </c>
      <c r="S44" s="49">
        <v>88.979062508493016</v>
      </c>
      <c r="T44" s="49">
        <v>123.14908530718432</v>
      </c>
      <c r="U44" s="49">
        <v>3.836681736960427E-12</v>
      </c>
      <c r="V44" s="47"/>
      <c r="W44" s="47"/>
      <c r="X44" s="47"/>
    </row>
    <row r="45" spans="1:24" ht="15" thickTop="1" x14ac:dyDescent="0.35">
      <c r="P45" s="49" t="s">
        <v>21</v>
      </c>
      <c r="Q45" s="49">
        <v>30</v>
      </c>
      <c r="R45" s="49">
        <v>21.675937491507</v>
      </c>
      <c r="S45" s="49">
        <v>0.72253124971689997</v>
      </c>
      <c r="T45" s="49"/>
      <c r="U45" s="49"/>
      <c r="V45" s="47"/>
      <c r="W45" s="47"/>
      <c r="X45" s="47"/>
    </row>
    <row r="46" spans="1:24" ht="15" thickBot="1" x14ac:dyDescent="0.4">
      <c r="P46" s="50" t="s">
        <v>22</v>
      </c>
      <c r="Q46" s="50">
        <v>31</v>
      </c>
      <c r="R46" s="50">
        <v>110.65500000000002</v>
      </c>
      <c r="S46" s="50"/>
      <c r="T46" s="50"/>
      <c r="U46" s="50"/>
      <c r="V46" s="47"/>
      <c r="W46" s="47"/>
      <c r="X46" s="47"/>
    </row>
    <row r="47" spans="1:24" ht="15" thickBot="1" x14ac:dyDescent="0.4"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6.5" x14ac:dyDescent="0.45">
      <c r="I48" t="s">
        <v>55</v>
      </c>
      <c r="J48" s="31" t="s">
        <v>56</v>
      </c>
      <c r="K48">
        <f>D43-((B43*C43)/A42)</f>
        <v>63.972499999998035</v>
      </c>
      <c r="L48" s="44">
        <f>K48/K49</f>
        <v>1.3908955021062877</v>
      </c>
      <c r="N48" t="s">
        <v>58</v>
      </c>
      <c r="P48" s="51"/>
      <c r="Q48" s="51" t="s">
        <v>29</v>
      </c>
      <c r="R48" s="51" t="s">
        <v>17</v>
      </c>
      <c r="S48" s="51" t="s">
        <v>30</v>
      </c>
      <c r="T48" s="51" t="s">
        <v>31</v>
      </c>
      <c r="U48" s="51" t="s">
        <v>32</v>
      </c>
      <c r="V48" s="51" t="s">
        <v>33</v>
      </c>
      <c r="W48" s="51" t="s">
        <v>34</v>
      </c>
      <c r="X48" s="51" t="s">
        <v>35</v>
      </c>
    </row>
    <row r="49" spans="8:24" x14ac:dyDescent="0.35">
      <c r="K49">
        <f>E43 - A42*(B44*B44)</f>
        <v>45.993749999997817</v>
      </c>
      <c r="P49" s="49" t="s">
        <v>23</v>
      </c>
      <c r="Q49" s="49">
        <v>-0.52866286180187672</v>
      </c>
      <c r="R49" s="49">
        <v>2.3806643013942863</v>
      </c>
      <c r="S49" s="49">
        <v>-0.22206527039207255</v>
      </c>
      <c r="T49" s="49">
        <v>0.82576789250672245</v>
      </c>
      <c r="U49" s="49">
        <v>-5.3906279922390556</v>
      </c>
      <c r="V49" s="49">
        <v>4.3333022686353022</v>
      </c>
      <c r="W49" s="49">
        <v>-5.3906279922390556</v>
      </c>
      <c r="X49" s="49">
        <v>4.3333022686353022</v>
      </c>
    </row>
    <row r="50" spans="8:24" ht="15" thickBot="1" x14ac:dyDescent="0.4">
      <c r="P50" s="50" t="s">
        <v>65</v>
      </c>
      <c r="Q50" s="50">
        <v>1.3908955021062646</v>
      </c>
      <c r="R50" s="50">
        <v>0.1253368880313637</v>
      </c>
      <c r="S50" s="50">
        <v>11.097255755689527</v>
      </c>
      <c r="T50" s="50">
        <v>3.8366817369604132E-12</v>
      </c>
      <c r="U50" s="50">
        <v>1.1349234279212981</v>
      </c>
      <c r="V50" s="50">
        <v>1.646867576291231</v>
      </c>
      <c r="W50" s="50">
        <v>1.1349234279212981</v>
      </c>
      <c r="X50" s="50">
        <v>1.646867576291231</v>
      </c>
    </row>
    <row r="51" spans="8:24" x14ac:dyDescent="0.35">
      <c r="P51" s="47"/>
      <c r="Q51" s="47"/>
      <c r="R51" s="47"/>
      <c r="S51" s="47"/>
      <c r="T51" s="47"/>
      <c r="U51" s="47"/>
      <c r="V51" s="47"/>
      <c r="W51" s="47"/>
      <c r="X51" s="47"/>
    </row>
    <row r="52" spans="8:24" x14ac:dyDescent="0.35">
      <c r="P52" s="47"/>
      <c r="Q52" s="47"/>
      <c r="R52" s="47"/>
      <c r="S52" s="47"/>
      <c r="T52" s="47"/>
      <c r="U52" s="47"/>
      <c r="V52" s="47"/>
      <c r="W52" s="47"/>
      <c r="X52" s="47"/>
    </row>
    <row r="53" spans="8:24" ht="16.5" x14ac:dyDescent="0.45">
      <c r="I53" t="s">
        <v>57</v>
      </c>
      <c r="J53" s="31" t="s">
        <v>56</v>
      </c>
      <c r="K53" s="45">
        <f>C44-(L48*B44)</f>
        <v>-0.5286628618023137</v>
      </c>
      <c r="M53" t="s">
        <v>23</v>
      </c>
      <c r="P53" s="47"/>
      <c r="Q53" s="47"/>
      <c r="R53" s="47"/>
      <c r="S53" s="47"/>
      <c r="T53" s="47"/>
      <c r="U53" s="47"/>
      <c r="V53" s="47"/>
      <c r="W53" s="47"/>
      <c r="X53" s="47"/>
    </row>
    <row r="56" spans="8:24" x14ac:dyDescent="0.35">
      <c r="I56" s="46" t="s">
        <v>59</v>
      </c>
      <c r="J56" s="46"/>
      <c r="K56" s="46"/>
      <c r="L56" s="46"/>
    </row>
    <row r="59" spans="8:24" x14ac:dyDescent="0.35">
      <c r="I59" s="47" t="s">
        <v>60</v>
      </c>
      <c r="J59" s="47"/>
      <c r="K59" s="47"/>
      <c r="L59" s="47"/>
      <c r="M59" s="47"/>
      <c r="N59" s="47"/>
      <c r="O59" s="47"/>
      <c r="P59" s="47"/>
      <c r="Q59" s="47"/>
    </row>
    <row r="61" spans="8:24" x14ac:dyDescent="0.35">
      <c r="H61" s="47" t="s">
        <v>61</v>
      </c>
      <c r="I61" s="47"/>
      <c r="J61" s="47">
        <f>-0.5 + 1.4*15</f>
        <v>20.5</v>
      </c>
      <c r="K61" s="47"/>
      <c r="L61" s="47" t="s">
        <v>62</v>
      </c>
      <c r="M61" s="47"/>
      <c r="N61" s="47"/>
      <c r="O61" s="47"/>
    </row>
    <row r="69" spans="1:7" x14ac:dyDescent="0.35">
      <c r="A69" s="1" t="s">
        <v>47</v>
      </c>
    </row>
    <row r="70" spans="1:7" x14ac:dyDescent="0.35">
      <c r="A70" s="11" t="s">
        <v>51</v>
      </c>
      <c r="B70" t="s">
        <v>50</v>
      </c>
      <c r="G70" t="s">
        <v>64</v>
      </c>
    </row>
    <row r="71" spans="1:7" x14ac:dyDescent="0.35">
      <c r="B71" t="s">
        <v>48</v>
      </c>
    </row>
    <row r="72" spans="1:7" x14ac:dyDescent="0.35">
      <c r="B72" t="s">
        <v>49</v>
      </c>
    </row>
    <row r="73" spans="1:7" x14ac:dyDescent="0.35">
      <c r="A73" s="11" t="s">
        <v>52</v>
      </c>
      <c r="B73" t="s">
        <v>53</v>
      </c>
      <c r="G73" t="s">
        <v>63</v>
      </c>
    </row>
    <row r="74" spans="1:7" x14ac:dyDescent="0.35">
      <c r="B74" t="s">
        <v>54</v>
      </c>
    </row>
  </sheetData>
  <printOptions gridLines="1"/>
  <pageMargins left="0.25" right="0.25" top="0.75" bottom="0.75" header="0.3" footer="0.3"/>
  <pageSetup scale="70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546100</xdr:colOff>
                <xdr:row>51</xdr:row>
                <xdr:rowOff>0</xdr:rowOff>
              </from>
              <to>
                <xdr:col>4</xdr:col>
                <xdr:colOff>25400</xdr:colOff>
                <xdr:row>53</xdr:row>
                <xdr:rowOff>101600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</xdr:col>
                <xdr:colOff>546100</xdr:colOff>
                <xdr:row>54</xdr:row>
                <xdr:rowOff>76200</xdr:rowOff>
              </from>
              <to>
                <xdr:col>4</xdr:col>
                <xdr:colOff>355600</xdr:colOff>
                <xdr:row>57</xdr:row>
                <xdr:rowOff>25400</xdr:rowOff>
              </to>
            </anchor>
          </objectPr>
        </oleObject>
      </mc:Choice>
      <mc:Fallback>
        <oleObject progId="Equation.3" shapeId="1028" r:id="rId8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topLeftCell="A31" workbookViewId="0"/>
  </sheetViews>
  <sheetFormatPr defaultColWidth="8.81640625" defaultRowHeight="14.5" x14ac:dyDescent="0.35"/>
  <cols>
    <col min="2" max="2" width="13.81640625" customWidth="1"/>
    <col min="3" max="3" width="15.6328125" customWidth="1"/>
    <col min="4" max="4" width="11.1796875" customWidth="1"/>
    <col min="5" max="5" width="12.453125" customWidth="1"/>
    <col min="6" max="6" width="11.453125" customWidth="1"/>
    <col min="7" max="9" width="4.36328125" customWidth="1"/>
    <col min="10" max="10" width="11.453125" customWidth="1"/>
    <col min="11" max="11" width="12.6328125" bestFit="1" customWidth="1"/>
    <col min="12" max="13" width="4.36328125" customWidth="1"/>
    <col min="14" max="14" width="12" bestFit="1" customWidth="1"/>
  </cols>
  <sheetData>
    <row r="1" spans="1:16" x14ac:dyDescent="0.35">
      <c r="A1" s="1" t="s">
        <v>0</v>
      </c>
    </row>
    <row r="2" spans="1:16" ht="18.5" x14ac:dyDescent="0.45">
      <c r="A2" s="2" t="s">
        <v>3</v>
      </c>
    </row>
    <row r="4" spans="1:16" x14ac:dyDescent="0.35">
      <c r="A4" t="s">
        <v>1</v>
      </c>
    </row>
    <row r="5" spans="1:16" x14ac:dyDescent="0.35">
      <c r="B5" t="s">
        <v>4</v>
      </c>
      <c r="G5" s="9"/>
      <c r="J5" s="23" t="s">
        <v>37</v>
      </c>
      <c r="K5" s="23"/>
      <c r="L5" s="23"/>
    </row>
    <row r="6" spans="1:16" ht="7.5" customHeight="1" x14ac:dyDescent="0.35">
      <c r="G6" s="9"/>
    </row>
    <row r="7" spans="1:16" x14ac:dyDescent="0.35">
      <c r="A7" s="21" t="s">
        <v>44</v>
      </c>
      <c r="B7" s="4"/>
      <c r="C7" s="22"/>
      <c r="D7" s="23"/>
      <c r="G7" s="9"/>
    </row>
    <row r="8" spans="1:16" x14ac:dyDescent="0.35">
      <c r="A8" s="21"/>
      <c r="B8" s="16"/>
      <c r="G8" s="9"/>
    </row>
    <row r="9" spans="1:16" x14ac:dyDescent="0.35">
      <c r="B9" s="4" t="s">
        <v>38</v>
      </c>
      <c r="C9" s="5" t="s">
        <v>39</v>
      </c>
      <c r="G9" s="9"/>
    </row>
    <row r="10" spans="1:16" ht="16.5" x14ac:dyDescent="0.35">
      <c r="B10" s="17" t="s">
        <v>5</v>
      </c>
      <c r="C10" s="18" t="s">
        <v>6</v>
      </c>
      <c r="D10" s="24" t="s">
        <v>7</v>
      </c>
      <c r="E10" s="25" t="s">
        <v>11</v>
      </c>
      <c r="G10" s="9"/>
    </row>
    <row r="11" spans="1:16" x14ac:dyDescent="0.35">
      <c r="A11">
        <v>1</v>
      </c>
      <c r="B11" s="3">
        <v>20.5</v>
      </c>
      <c r="C11" s="6">
        <v>28</v>
      </c>
      <c r="D11">
        <f>B11*C11</f>
        <v>574</v>
      </c>
      <c r="E11">
        <f>B11^2</f>
        <v>420.25</v>
      </c>
      <c r="G11" s="9"/>
    </row>
    <row r="12" spans="1:16" x14ac:dyDescent="0.35">
      <c r="A12">
        <v>2</v>
      </c>
      <c r="B12" s="3">
        <v>17.5</v>
      </c>
      <c r="C12" s="6">
        <v>23</v>
      </c>
      <c r="D12">
        <f t="shared" ref="D12:D42" si="0">B12*C12</f>
        <v>402.5</v>
      </c>
      <c r="E12">
        <f t="shared" ref="E12:E42" si="1">B12^2</f>
        <v>306.25</v>
      </c>
      <c r="G12" s="9"/>
    </row>
    <row r="13" spans="1:16" x14ac:dyDescent="0.35">
      <c r="A13">
        <v>3</v>
      </c>
      <c r="B13" s="3">
        <v>18.399999999999999</v>
      </c>
      <c r="C13" s="6">
        <v>25.1</v>
      </c>
      <c r="D13">
        <f t="shared" si="0"/>
        <v>461.84</v>
      </c>
      <c r="E13">
        <f t="shared" si="1"/>
        <v>338.55999999999995</v>
      </c>
      <c r="G13" s="9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35">
      <c r="A14">
        <v>4</v>
      </c>
      <c r="B14" s="3">
        <v>17.5</v>
      </c>
      <c r="C14" s="6">
        <v>23</v>
      </c>
      <c r="D14">
        <f t="shared" si="0"/>
        <v>402.5</v>
      </c>
      <c r="E14">
        <f t="shared" si="1"/>
        <v>306.25</v>
      </c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5">
      <c r="A15">
        <v>5</v>
      </c>
      <c r="B15" s="3">
        <v>19</v>
      </c>
      <c r="C15" s="6">
        <v>26</v>
      </c>
      <c r="D15">
        <f t="shared" si="0"/>
        <v>494</v>
      </c>
      <c r="E15">
        <f t="shared" si="1"/>
        <v>361</v>
      </c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35">
      <c r="A16">
        <v>6</v>
      </c>
      <c r="B16" s="3">
        <v>17</v>
      </c>
      <c r="C16" s="6">
        <v>22.7</v>
      </c>
      <c r="D16">
        <f t="shared" si="0"/>
        <v>385.9</v>
      </c>
      <c r="E16">
        <f t="shared" si="1"/>
        <v>289</v>
      </c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8" x14ac:dyDescent="0.35">
      <c r="A17">
        <v>7</v>
      </c>
      <c r="B17" s="3">
        <v>20</v>
      </c>
      <c r="C17" s="6">
        <v>26</v>
      </c>
      <c r="D17">
        <f t="shared" si="0"/>
        <v>520</v>
      </c>
      <c r="E17">
        <f t="shared" si="1"/>
        <v>400</v>
      </c>
      <c r="F17" s="11" t="s">
        <v>10</v>
      </c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8" x14ac:dyDescent="0.35">
      <c r="A18">
        <v>8</v>
      </c>
      <c r="B18" s="3">
        <v>18</v>
      </c>
      <c r="C18" s="6">
        <v>25</v>
      </c>
      <c r="D18">
        <f t="shared" si="0"/>
        <v>450</v>
      </c>
      <c r="E18">
        <f t="shared" si="1"/>
        <v>324</v>
      </c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8" x14ac:dyDescent="0.35">
      <c r="A19">
        <v>9</v>
      </c>
      <c r="B19" s="3">
        <v>18.5</v>
      </c>
      <c r="C19" s="6">
        <v>24.5</v>
      </c>
      <c r="D19">
        <f t="shared" si="0"/>
        <v>453.25</v>
      </c>
      <c r="E19">
        <f t="shared" si="1"/>
        <v>342.25</v>
      </c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8" x14ac:dyDescent="0.35">
      <c r="A20">
        <v>10</v>
      </c>
      <c r="B20" s="3">
        <v>17</v>
      </c>
      <c r="C20" s="6">
        <v>23</v>
      </c>
      <c r="D20">
        <f t="shared" si="0"/>
        <v>391</v>
      </c>
      <c r="E20">
        <f t="shared" si="1"/>
        <v>289</v>
      </c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8" x14ac:dyDescent="0.35">
      <c r="A21">
        <v>11</v>
      </c>
      <c r="B21" s="3">
        <v>19</v>
      </c>
      <c r="C21" s="6">
        <v>26</v>
      </c>
      <c r="D21">
        <f t="shared" si="0"/>
        <v>494</v>
      </c>
      <c r="E21">
        <f t="shared" si="1"/>
        <v>361</v>
      </c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8" x14ac:dyDescent="0.35">
      <c r="A22">
        <v>12</v>
      </c>
      <c r="B22" s="3">
        <v>20</v>
      </c>
      <c r="C22" s="6">
        <v>26</v>
      </c>
      <c r="D22">
        <f t="shared" si="0"/>
        <v>520</v>
      </c>
      <c r="E22">
        <f t="shared" si="1"/>
        <v>400</v>
      </c>
      <c r="G22" s="9"/>
      <c r="H22" s="7"/>
      <c r="I22" s="7"/>
      <c r="J22" s="7"/>
      <c r="K22" s="7"/>
      <c r="L22" s="7"/>
      <c r="M22" s="7"/>
      <c r="N22" s="7"/>
      <c r="O22" s="7"/>
      <c r="P22" s="7"/>
    </row>
    <row r="23" spans="1:18" x14ac:dyDescent="0.35">
      <c r="A23">
        <v>13</v>
      </c>
      <c r="B23" s="3">
        <v>20</v>
      </c>
      <c r="C23" s="6">
        <v>26</v>
      </c>
      <c r="D23">
        <f t="shared" si="0"/>
        <v>520</v>
      </c>
      <c r="E23">
        <f t="shared" si="1"/>
        <v>400</v>
      </c>
      <c r="G23" s="9"/>
      <c r="H23" s="7"/>
      <c r="I23" s="7"/>
      <c r="J23" s="7"/>
      <c r="K23" s="7"/>
      <c r="L23" s="7"/>
      <c r="M23" s="7"/>
      <c r="N23" s="7"/>
      <c r="O23" s="7"/>
      <c r="P23" s="7"/>
    </row>
    <row r="24" spans="1:18" x14ac:dyDescent="0.35">
      <c r="A24">
        <v>14</v>
      </c>
      <c r="B24" s="3">
        <v>19</v>
      </c>
      <c r="C24" s="6">
        <v>26.5</v>
      </c>
      <c r="D24">
        <f t="shared" si="0"/>
        <v>503.5</v>
      </c>
      <c r="E24">
        <f t="shared" si="1"/>
        <v>361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8" x14ac:dyDescent="0.35">
      <c r="A25">
        <v>15</v>
      </c>
      <c r="B25" s="3">
        <v>19</v>
      </c>
      <c r="C25" s="6">
        <v>25.8</v>
      </c>
      <c r="D25">
        <f t="shared" si="0"/>
        <v>490.2</v>
      </c>
      <c r="E25">
        <f t="shared" si="1"/>
        <v>361</v>
      </c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8" x14ac:dyDescent="0.35">
      <c r="A26">
        <v>16</v>
      </c>
      <c r="B26" s="3">
        <v>18</v>
      </c>
      <c r="C26" s="6">
        <v>26</v>
      </c>
      <c r="D26">
        <f t="shared" si="0"/>
        <v>468</v>
      </c>
      <c r="E26">
        <f t="shared" si="1"/>
        <v>324</v>
      </c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8" ht="15" thickBot="1" x14ac:dyDescent="0.4">
      <c r="A27">
        <v>17</v>
      </c>
      <c r="B27" s="3">
        <v>19.5</v>
      </c>
      <c r="C27" s="6">
        <v>26.5</v>
      </c>
      <c r="D27">
        <f t="shared" si="0"/>
        <v>516.75</v>
      </c>
      <c r="E27">
        <f t="shared" si="1"/>
        <v>380.25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" thickTop="1" x14ac:dyDescent="0.35">
      <c r="A28">
        <v>18</v>
      </c>
      <c r="B28" s="3">
        <v>17.600000000000001</v>
      </c>
      <c r="C28" s="6">
        <v>24.9</v>
      </c>
      <c r="D28">
        <f t="shared" si="0"/>
        <v>438.24</v>
      </c>
      <c r="E28">
        <f t="shared" si="1"/>
        <v>309.76000000000005</v>
      </c>
      <c r="O28" t="s">
        <v>9</v>
      </c>
    </row>
    <row r="29" spans="1:18" x14ac:dyDescent="0.35">
      <c r="A29">
        <v>19</v>
      </c>
      <c r="B29" s="3">
        <v>20.5</v>
      </c>
      <c r="C29" s="6">
        <v>27.5</v>
      </c>
      <c r="D29">
        <f t="shared" si="0"/>
        <v>563.75</v>
      </c>
      <c r="E29">
        <f t="shared" si="1"/>
        <v>420.25</v>
      </c>
    </row>
    <row r="30" spans="1:18" x14ac:dyDescent="0.35">
      <c r="A30">
        <v>20</v>
      </c>
      <c r="B30" s="3">
        <v>20</v>
      </c>
      <c r="C30" s="6">
        <v>26.5</v>
      </c>
      <c r="D30">
        <f t="shared" si="0"/>
        <v>530</v>
      </c>
      <c r="E30">
        <f t="shared" si="1"/>
        <v>400</v>
      </c>
    </row>
    <row r="31" spans="1:18" x14ac:dyDescent="0.35">
      <c r="A31">
        <v>21</v>
      </c>
      <c r="B31" s="3">
        <v>20.5</v>
      </c>
      <c r="C31" s="6">
        <v>28</v>
      </c>
      <c r="D31">
        <f t="shared" si="0"/>
        <v>574</v>
      </c>
      <c r="E31">
        <f t="shared" si="1"/>
        <v>420.25</v>
      </c>
      <c r="J31" t="s">
        <v>12</v>
      </c>
    </row>
    <row r="32" spans="1:18" ht="15" thickBot="1" x14ac:dyDescent="0.4">
      <c r="A32">
        <v>22</v>
      </c>
      <c r="B32" s="3">
        <v>16.25</v>
      </c>
      <c r="C32" s="6">
        <v>21.5</v>
      </c>
      <c r="D32">
        <f t="shared" si="0"/>
        <v>349.375</v>
      </c>
      <c r="E32">
        <f t="shared" si="1"/>
        <v>264.0625</v>
      </c>
    </row>
    <row r="33" spans="1:18" x14ac:dyDescent="0.35">
      <c r="A33">
        <v>23</v>
      </c>
      <c r="B33" s="3">
        <v>18.25</v>
      </c>
      <c r="C33" s="6">
        <v>25.5</v>
      </c>
      <c r="D33">
        <f t="shared" si="0"/>
        <v>465.375</v>
      </c>
      <c r="E33">
        <f t="shared" si="1"/>
        <v>333.0625</v>
      </c>
      <c r="J33" s="15" t="s">
        <v>13</v>
      </c>
      <c r="K33" s="15"/>
    </row>
    <row r="34" spans="1:18" x14ac:dyDescent="0.35">
      <c r="A34">
        <v>24</v>
      </c>
      <c r="B34" s="3">
        <v>19</v>
      </c>
      <c r="C34" s="6">
        <v>26.5</v>
      </c>
      <c r="D34">
        <f t="shared" si="0"/>
        <v>503.5</v>
      </c>
      <c r="E34">
        <f t="shared" si="1"/>
        <v>361</v>
      </c>
      <c r="J34" s="12" t="s">
        <v>14</v>
      </c>
      <c r="K34" s="12">
        <v>0.89672317030380821</v>
      </c>
    </row>
    <row r="35" spans="1:18" x14ac:dyDescent="0.35">
      <c r="A35">
        <v>25</v>
      </c>
      <c r="B35" s="3">
        <v>20</v>
      </c>
      <c r="C35" s="6">
        <v>28</v>
      </c>
      <c r="D35">
        <f t="shared" si="0"/>
        <v>560</v>
      </c>
      <c r="E35">
        <f t="shared" si="1"/>
        <v>400</v>
      </c>
      <c r="J35" s="12" t="s">
        <v>15</v>
      </c>
      <c r="K35" s="12">
        <v>0.80411244415971261</v>
      </c>
    </row>
    <row r="36" spans="1:18" x14ac:dyDescent="0.35">
      <c r="A36">
        <v>26</v>
      </c>
      <c r="B36" s="3">
        <v>21</v>
      </c>
      <c r="C36" s="6">
        <v>29.6</v>
      </c>
      <c r="D36">
        <f t="shared" si="0"/>
        <v>621.6</v>
      </c>
      <c r="E36">
        <f t="shared" si="1"/>
        <v>441</v>
      </c>
      <c r="J36" s="12" t="s">
        <v>16</v>
      </c>
      <c r="K36" s="12">
        <v>0.79758285896503633</v>
      </c>
    </row>
    <row r="37" spans="1:18" x14ac:dyDescent="0.35">
      <c r="A37">
        <v>27</v>
      </c>
      <c r="B37" s="3">
        <v>20</v>
      </c>
      <c r="C37" s="6">
        <v>27.5</v>
      </c>
      <c r="D37">
        <f t="shared" si="0"/>
        <v>550</v>
      </c>
      <c r="E37">
        <f t="shared" si="1"/>
        <v>400</v>
      </c>
      <c r="J37" s="12" t="s">
        <v>17</v>
      </c>
      <c r="K37" s="12">
        <v>0.85001838198764856</v>
      </c>
    </row>
    <row r="38" spans="1:18" ht="15" thickBot="1" x14ac:dyDescent="0.4">
      <c r="A38">
        <v>28</v>
      </c>
      <c r="B38" s="3">
        <v>19.600000000000001</v>
      </c>
      <c r="C38" s="6">
        <v>25.7</v>
      </c>
      <c r="D38">
        <f t="shared" si="0"/>
        <v>503.72</v>
      </c>
      <c r="E38">
        <f t="shared" si="1"/>
        <v>384.16000000000008</v>
      </c>
      <c r="J38" s="13" t="s">
        <v>18</v>
      </c>
      <c r="K38" s="13">
        <v>32</v>
      </c>
    </row>
    <row r="39" spans="1:18" x14ac:dyDescent="0.35">
      <c r="A39">
        <v>29</v>
      </c>
      <c r="B39" s="3">
        <v>18</v>
      </c>
      <c r="C39" s="6">
        <v>23.5</v>
      </c>
      <c r="D39">
        <f t="shared" si="0"/>
        <v>423</v>
      </c>
      <c r="E39">
        <f t="shared" si="1"/>
        <v>324</v>
      </c>
    </row>
    <row r="40" spans="1:18" ht="15" thickBot="1" x14ac:dyDescent="0.4">
      <c r="A40">
        <v>30</v>
      </c>
      <c r="B40" s="3">
        <v>20.5</v>
      </c>
      <c r="C40" s="6">
        <v>29</v>
      </c>
      <c r="D40">
        <f t="shared" si="0"/>
        <v>594.5</v>
      </c>
      <c r="E40">
        <f t="shared" si="1"/>
        <v>420.25</v>
      </c>
      <c r="J40" t="s">
        <v>19</v>
      </c>
    </row>
    <row r="41" spans="1:18" x14ac:dyDescent="0.35">
      <c r="A41">
        <v>31</v>
      </c>
      <c r="B41" s="3">
        <v>19</v>
      </c>
      <c r="C41" s="6">
        <v>27</v>
      </c>
      <c r="D41">
        <f t="shared" si="0"/>
        <v>513</v>
      </c>
      <c r="E41">
        <f t="shared" si="1"/>
        <v>361</v>
      </c>
      <c r="J41" s="14"/>
      <c r="K41" s="14" t="s">
        <v>24</v>
      </c>
      <c r="L41" s="14" t="s">
        <v>25</v>
      </c>
      <c r="M41" s="14" t="s">
        <v>26</v>
      </c>
      <c r="N41" s="14" t="s">
        <v>27</v>
      </c>
      <c r="O41" s="14" t="s">
        <v>28</v>
      </c>
    </row>
    <row r="42" spans="1:18" x14ac:dyDescent="0.35">
      <c r="A42" s="7">
        <v>32</v>
      </c>
      <c r="B42" s="3">
        <v>18.5</v>
      </c>
      <c r="C42" s="6">
        <v>27</v>
      </c>
      <c r="D42">
        <f t="shared" si="0"/>
        <v>499.5</v>
      </c>
      <c r="E42">
        <f t="shared" si="1"/>
        <v>342.25</v>
      </c>
      <c r="J42" s="12" t="s">
        <v>20</v>
      </c>
      <c r="K42" s="12">
        <v>1</v>
      </c>
      <c r="L42" s="12">
        <v>88.979062508493016</v>
      </c>
      <c r="M42" s="12">
        <v>88.979062508493016</v>
      </c>
      <c r="N42" s="12">
        <v>123.14908530718432</v>
      </c>
      <c r="O42" s="12">
        <v>3.836681736960427E-12</v>
      </c>
    </row>
    <row r="43" spans="1:18" ht="15" thickBot="1" x14ac:dyDescent="0.4">
      <c r="A43" s="19" t="s">
        <v>2</v>
      </c>
      <c r="B43" s="33">
        <f>SUM(B11:B42)</f>
        <v>606.6</v>
      </c>
      <c r="C43" s="34">
        <f>SUM(C11:C42)</f>
        <v>826.80000000000007</v>
      </c>
      <c r="D43" s="35">
        <f>SUM(D11:D42)</f>
        <v>15737</v>
      </c>
      <c r="E43" s="39">
        <f>SUM(E11:E42)</f>
        <v>11544.855</v>
      </c>
      <c r="J43" s="12" t="s">
        <v>21</v>
      </c>
      <c r="K43" s="12">
        <v>30</v>
      </c>
      <c r="L43" s="12">
        <v>21.675937491507</v>
      </c>
      <c r="M43" s="12">
        <v>0.72253124971689997</v>
      </c>
      <c r="N43" s="12"/>
      <c r="O43" s="12"/>
    </row>
    <row r="44" spans="1:18" ht="15.5" thickTop="1" thickBot="1" x14ac:dyDescent="0.4">
      <c r="A44" s="20" t="s">
        <v>8</v>
      </c>
      <c r="B44" s="38">
        <f>AVERAGE(B11:B42)</f>
        <v>18.956250000000001</v>
      </c>
      <c r="C44" s="36">
        <f>AVERAGE(C11:C42)</f>
        <v>25.837500000000002</v>
      </c>
      <c r="D44" s="37"/>
      <c r="E44" s="37"/>
      <c r="J44" s="13" t="s">
        <v>22</v>
      </c>
      <c r="K44" s="13">
        <v>31</v>
      </c>
      <c r="L44" s="13">
        <v>110.65500000000002</v>
      </c>
      <c r="M44" s="13"/>
      <c r="N44" s="13"/>
      <c r="O44" s="13"/>
    </row>
    <row r="45" spans="1:18" ht="15.5" thickTop="1" thickBot="1" x14ac:dyDescent="0.4"/>
    <row r="46" spans="1:18" x14ac:dyDescent="0.35">
      <c r="J46" s="14"/>
      <c r="K46" s="14" t="s">
        <v>29</v>
      </c>
      <c r="L46" s="14" t="s">
        <v>17</v>
      </c>
      <c r="M46" s="14" t="s">
        <v>30</v>
      </c>
      <c r="N46" s="14" t="s">
        <v>31</v>
      </c>
      <c r="O46" s="14" t="s">
        <v>32</v>
      </c>
      <c r="P46" s="14" t="s">
        <v>33</v>
      </c>
      <c r="Q46" s="14" t="s">
        <v>34</v>
      </c>
      <c r="R46" s="14" t="s">
        <v>35</v>
      </c>
    </row>
    <row r="47" spans="1:18" x14ac:dyDescent="0.35">
      <c r="J47" s="12" t="s">
        <v>23</v>
      </c>
      <c r="K47" s="12">
        <v>-0.52866286180187672</v>
      </c>
      <c r="L47" s="12">
        <v>2.3806643013942863</v>
      </c>
      <c r="M47" s="12">
        <v>-0.22206527039207255</v>
      </c>
      <c r="N47" s="12">
        <v>0.82576789250672245</v>
      </c>
      <c r="O47" s="12">
        <v>-5.3906279922390556</v>
      </c>
      <c r="P47" s="12">
        <v>4.3333022686353022</v>
      </c>
      <c r="Q47" s="12">
        <v>-5.3906279922390556</v>
      </c>
      <c r="R47" s="12">
        <v>4.3333022686353022</v>
      </c>
    </row>
    <row r="48" spans="1:18" ht="15" thickBot="1" x14ac:dyDescent="0.4">
      <c r="J48" s="13" t="s">
        <v>5</v>
      </c>
      <c r="K48" s="13">
        <v>1.3908955021062646</v>
      </c>
      <c r="L48" s="13">
        <v>0.1253368880313637</v>
      </c>
      <c r="M48" s="13">
        <v>11.097255755689527</v>
      </c>
      <c r="N48" s="13">
        <v>3.8366817369604132E-12</v>
      </c>
      <c r="O48" s="13">
        <v>1.1349234279212981</v>
      </c>
      <c r="P48" s="13">
        <v>1.646867576291231</v>
      </c>
      <c r="Q48" s="13">
        <v>1.1349234279212981</v>
      </c>
      <c r="R48" s="13">
        <v>1.646867576291231</v>
      </c>
    </row>
    <row r="51" spans="2:6" ht="15" thickBot="1" x14ac:dyDescent="0.4">
      <c r="B51" s="11" t="s">
        <v>40</v>
      </c>
      <c r="C51" s="31" t="s">
        <v>43</v>
      </c>
    </row>
    <row r="52" spans="2:6" ht="15" thickBot="1" x14ac:dyDescent="0.4">
      <c r="C52" s="43">
        <f>(D43-((B43*C43)/A42))/(E43-(A42*(B44^2)))</f>
        <v>1.3908955021062877</v>
      </c>
      <c r="F52" s="37"/>
    </row>
    <row r="53" spans="2:6" x14ac:dyDescent="0.35">
      <c r="E53" s="37"/>
      <c r="F53" s="40"/>
    </row>
    <row r="57" spans="2:6" ht="15" thickBot="1" x14ac:dyDescent="0.4">
      <c r="B57" s="11" t="s">
        <v>41</v>
      </c>
      <c r="C57" s="31" t="s">
        <v>45</v>
      </c>
    </row>
    <row r="58" spans="2:6" ht="15" thickBot="1" x14ac:dyDescent="0.4">
      <c r="C58" s="41">
        <f>C44-(C52*B44)</f>
        <v>-0.5286628618023137</v>
      </c>
    </row>
    <row r="63" spans="2:6" ht="15" thickBot="1" x14ac:dyDescent="0.4"/>
    <row r="64" spans="2:6" ht="15" thickBot="1" x14ac:dyDescent="0.4">
      <c r="B64" s="32" t="s">
        <v>42</v>
      </c>
      <c r="C64" s="42" t="s">
        <v>46</v>
      </c>
    </row>
  </sheetData>
  <printOptions gridLines="1"/>
  <pageMargins left="0.25" right="0.25" top="0.75" bottom="0.75" header="0.3" footer="0.3"/>
  <pageSetup scale="63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1</xdr:col>
                <xdr:colOff>444500</xdr:colOff>
                <xdr:row>45</xdr:row>
                <xdr:rowOff>101600</xdr:rowOff>
              </from>
              <to>
                <xdr:col>5</xdr:col>
                <xdr:colOff>711200</xdr:colOff>
                <xdr:row>49</xdr:row>
                <xdr:rowOff>152400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546100</xdr:colOff>
                <xdr:row>53</xdr:row>
                <xdr:rowOff>0</xdr:rowOff>
              </from>
              <to>
                <xdr:col>4</xdr:col>
                <xdr:colOff>25400</xdr:colOff>
                <xdr:row>55</xdr:row>
                <xdr:rowOff>101600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1</xdr:col>
                <xdr:colOff>101600</xdr:colOff>
                <xdr:row>59</xdr:row>
                <xdr:rowOff>139700</xdr:rowOff>
              </from>
              <to>
                <xdr:col>3</xdr:col>
                <xdr:colOff>647700</xdr:colOff>
                <xdr:row>62</xdr:row>
                <xdr:rowOff>88900</xdr:rowOff>
              </to>
            </anchor>
          </objectPr>
        </oleObject>
      </mc:Choice>
      <mc:Fallback>
        <oleObject progId="Equation.3" shapeId="8195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input</vt:lpstr>
      <vt:lpstr>solution</vt:lpstr>
      <vt:lpstr>solution!Print_Area</vt:lpstr>
      <vt:lpstr>'student input'!Print_Area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Joyce</cp:lastModifiedBy>
  <cp:lastPrinted>2014-11-14T18:19:02Z</cp:lastPrinted>
  <dcterms:created xsi:type="dcterms:W3CDTF">2011-05-13T20:29:11Z</dcterms:created>
  <dcterms:modified xsi:type="dcterms:W3CDTF">2018-11-05T20:10:04Z</dcterms:modified>
</cp:coreProperties>
</file>