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e\Desktop\Syracuse\MBC638\Project\"/>
    </mc:Choice>
  </mc:AlternateContent>
  <xr:revisionPtr revIDLastSave="0" documentId="13_ncr:1_{999F3044-6D0C-4A10-A13B-567E2DBB7CC1}" xr6:coauthVersionLast="40" xr6:coauthVersionMax="40" xr10:uidLastSave="{00000000-0000-0000-0000-000000000000}"/>
  <bookViews>
    <workbookView xWindow="0" yWindow="0" windowWidth="12820" windowHeight="4450" xr2:uid="{FE2AB34B-85AF-43AA-B99A-1D7D123C7D14}"/>
  </bookViews>
  <sheets>
    <sheet name="Sheet1" sheetId="1" r:id="rId1"/>
    <sheet name="Sheet2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" i="1" l="1"/>
  <c r="N40" i="1"/>
  <c r="M40" i="1"/>
  <c r="L40" i="1"/>
  <c r="K40" i="1"/>
  <c r="J40" i="1"/>
  <c r="I40" i="1"/>
  <c r="H40" i="1"/>
  <c r="G40" i="1"/>
  <c r="F40" i="1"/>
  <c r="E40" i="1"/>
  <c r="P40" i="1"/>
  <c r="E41" i="1"/>
  <c r="F41" i="1"/>
  <c r="G41" i="1"/>
  <c r="H41" i="1"/>
  <c r="I41" i="1"/>
  <c r="J41" i="1"/>
  <c r="K41" i="1"/>
  <c r="L41" i="1"/>
  <c r="M41" i="1"/>
  <c r="N41" i="1"/>
  <c r="O41" i="1"/>
  <c r="P41" i="1"/>
  <c r="AG35" i="1"/>
  <c r="AG34" i="1"/>
  <c r="AG29" i="1"/>
  <c r="AG27" i="1"/>
  <c r="AG26" i="1"/>
  <c r="AI25" i="1"/>
  <c r="AJ25" i="1"/>
  <c r="AG25" i="1"/>
  <c r="P37" i="1"/>
  <c r="Q37" i="1"/>
  <c r="P36" i="1"/>
  <c r="Q36" i="1"/>
  <c r="P35" i="1"/>
  <c r="Q35" i="1"/>
  <c r="P34" i="1"/>
  <c r="Q34" i="1"/>
  <c r="P33" i="1"/>
  <c r="Q33" i="1"/>
  <c r="P32" i="1"/>
  <c r="Q32" i="1"/>
  <c r="P31" i="1"/>
  <c r="Q31" i="1"/>
  <c r="P30" i="1"/>
  <c r="Q30" i="1"/>
  <c r="P29" i="1"/>
  <c r="Q29" i="1"/>
  <c r="P28" i="1"/>
  <c r="Q28" i="1"/>
  <c r="P27" i="1"/>
  <c r="Q27" i="1"/>
  <c r="P26" i="1"/>
  <c r="Q26" i="1"/>
  <c r="P25" i="1"/>
  <c r="Q25" i="1"/>
  <c r="P20" i="1"/>
  <c r="Q20" i="1"/>
  <c r="P19" i="1"/>
  <c r="Q19" i="1"/>
  <c r="P18" i="1"/>
  <c r="Q18" i="1"/>
  <c r="P17" i="1"/>
  <c r="Q17" i="1"/>
  <c r="P16" i="1"/>
  <c r="Q16" i="1"/>
  <c r="P15" i="1"/>
  <c r="Q15" i="1"/>
  <c r="P14" i="1"/>
  <c r="Q14" i="1"/>
  <c r="P13" i="1"/>
  <c r="Q13" i="1"/>
  <c r="P12" i="1"/>
  <c r="Q12" i="1"/>
  <c r="P11" i="1"/>
  <c r="Q11" i="1"/>
  <c r="P10" i="1"/>
  <c r="Q10" i="1"/>
  <c r="P9" i="1"/>
  <c r="Q9" i="1"/>
  <c r="P7" i="1"/>
  <c r="Q7" i="1"/>
  <c r="P6" i="1"/>
  <c r="Q6" i="1"/>
  <c r="P5" i="1"/>
  <c r="Q5" i="1"/>
  <c r="P4" i="1"/>
  <c r="Q4" i="1"/>
  <c r="P8" i="1"/>
  <c r="Q8" i="1"/>
  <c r="AB14" i="1"/>
  <c r="Z15" i="1"/>
  <c r="AB15" i="1"/>
  <c r="AB13" i="1"/>
  <c r="AB12" i="1"/>
  <c r="AB11" i="1"/>
  <c r="AB10" i="1"/>
  <c r="AB9" i="1"/>
  <c r="AB8" i="1"/>
  <c r="AB7" i="1"/>
  <c r="AB6" i="1"/>
  <c r="AB5" i="1"/>
  <c r="AB4" i="1"/>
  <c r="AC4" i="1"/>
  <c r="AC5" i="1"/>
  <c r="AC6" i="1"/>
  <c r="AC7" i="1"/>
  <c r="AC8" i="1"/>
  <c r="AC9" i="1"/>
  <c r="AC10" i="1"/>
  <c r="AC11" i="1"/>
  <c r="AC12" i="1"/>
  <c r="AC13" i="1"/>
  <c r="AC14" i="1"/>
  <c r="AA15" i="1"/>
  <c r="AA13" i="1"/>
  <c r="AA4" i="1"/>
  <c r="AA5" i="1"/>
  <c r="AA9" i="1"/>
  <c r="AA7" i="1"/>
  <c r="AA11" i="1"/>
  <c r="AA10" i="1"/>
  <c r="AA8" i="1"/>
  <c r="AA14" i="1"/>
  <c r="AA12" i="1"/>
  <c r="AA6" i="1"/>
  <c r="R20" i="1"/>
  <c r="E22" i="1"/>
  <c r="F22" i="1"/>
  <c r="G22" i="1"/>
  <c r="H22" i="1"/>
  <c r="I22" i="1"/>
  <c r="J22" i="1"/>
  <c r="K22" i="1"/>
  <c r="L22" i="1"/>
  <c r="M22" i="1"/>
  <c r="N22" i="1"/>
  <c r="O22" i="1"/>
  <c r="P22" i="1"/>
  <c r="E23" i="1"/>
  <c r="F23" i="1"/>
  <c r="G23" i="1"/>
  <c r="H23" i="1"/>
  <c r="I23" i="1"/>
  <c r="J23" i="1"/>
  <c r="K23" i="1"/>
  <c r="L23" i="1"/>
  <c r="M23" i="1"/>
  <c r="N23" i="1"/>
  <c r="O23" i="1"/>
  <c r="P23" i="1"/>
</calcChain>
</file>

<file path=xl/sharedStrings.xml><?xml version="1.0" encoding="utf-8"?>
<sst xmlns="http://schemas.openxmlformats.org/spreadsheetml/2006/main" count="89" uniqueCount="47">
  <si>
    <t>Date</t>
  </si>
  <si>
    <t>Bring Tack down</t>
  </si>
  <si>
    <t>Curry/shed blade</t>
  </si>
  <si>
    <t>Hard brush</t>
  </si>
  <si>
    <t xml:space="preserve">Soft brush </t>
  </si>
  <si>
    <t>Mane Tail</t>
  </si>
  <si>
    <t>Pick hoofs</t>
  </si>
  <si>
    <t xml:space="preserve">Hoof oil </t>
  </si>
  <si>
    <t>Tack up</t>
  </si>
  <si>
    <t>Horse to Ring</t>
  </si>
  <si>
    <t>Start Improvement</t>
  </si>
  <si>
    <t>Total Minutes</t>
  </si>
  <si>
    <t>WE =1 / WD = 0</t>
  </si>
  <si>
    <t>Ridden Day BF =1</t>
  </si>
  <si>
    <t>Horse on Xties</t>
  </si>
  <si>
    <t>Horse from Paddock</t>
  </si>
  <si>
    <t>Current State</t>
  </si>
  <si>
    <t>Task Type</t>
  </si>
  <si>
    <t>Time Spent</t>
  </si>
  <si>
    <t>% of Total Time</t>
  </si>
  <si>
    <t># of Mins</t>
  </si>
  <si>
    <t># of Hours</t>
  </si>
  <si>
    <t>Cumulative Percentage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</si>
  <si>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</si>
  <si>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</si>
  <si>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</si>
  <si>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</si>
  <si>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</si>
  <si>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</si>
  <si>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</si>
  <si>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</si>
  <si>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</si>
  <si>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</si>
  <si>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</si>
  <si>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</si>
  <si>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</si>
  <si>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Convert to Minutes</t>
  </si>
  <si>
    <t>Descriptive Statistics</t>
  </si>
  <si>
    <t>Drive to Barn</t>
  </si>
  <si>
    <t>Prepare Horse to Ride</t>
  </si>
  <si>
    <t>Ride</t>
  </si>
  <si>
    <t>Goal/Desired State</t>
  </si>
  <si>
    <t>Desired Time to Prepare Horse to Ride</t>
  </si>
  <si>
    <t>Statistics in Time Format</t>
  </si>
  <si>
    <t>Ring Closed</t>
  </si>
  <si>
    <t>&gt; 60</t>
  </si>
  <si>
    <t>0:06?25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</si>
</sst>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7" formatCode="[h]:mm:ss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21" fontId="4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46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21" fontId="4" fillId="0" borderId="0" xfId="0" applyNumberFormat="1" applyFont="1" applyAlignment="1">
      <alignment horizontal="center" wrapText="1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1" fontId="0" fillId="0" borderId="0" xfId="0" applyNumberFormat="1" applyFont="1" applyAlignment="1">
      <alignment horizontal="center" wrapText="1"/>
    </xf>
    <xf numFmtId="21" fontId="0" fillId="0" borderId="0" xfId="0" applyNumberFormat="1" applyFont="1" applyAlignment="1">
      <alignment horizontal="center"/>
    </xf>
    <xf numFmtId="46" fontId="0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6" fontId="0" fillId="0" borderId="0" xfId="0" applyNumberFormat="1" applyAlignment="1">
      <alignment wrapText="1"/>
    </xf>
    <xf numFmtId="9" fontId="4" fillId="0" borderId="0" xfId="1" applyFont="1" applyAlignment="1">
      <alignment horizontal="center"/>
    </xf>
    <xf numFmtId="9" fontId="4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/>
    </xf>
    <xf numFmtId="9" fontId="2" fillId="0" borderId="0" xfId="1" applyFont="1" applyAlignment="1">
      <alignment wrapText="1"/>
    </xf>
    <xf numFmtId="9" fontId="5" fillId="0" borderId="0" xfId="1" applyFont="1" applyAlignment="1">
      <alignment horizontal="center" wrapText="1"/>
    </xf>
    <xf numFmtId="9" fontId="0" fillId="0" borderId="0" xfId="1" applyFont="1" applyAlignment="1">
      <alignment wrapText="1"/>
    </xf>
    <xf numFmtId="9" fontId="3" fillId="0" borderId="0" xfId="1" applyFont="1" applyAlignment="1">
      <alignment wrapText="1"/>
    </xf>
    <xf numFmtId="9" fontId="4" fillId="0" borderId="0" xfId="1" applyFont="1" applyAlignment="1">
      <alignment wrapText="1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165" fontId="5" fillId="0" borderId="0" xfId="0" applyNumberFormat="1" applyFont="1" applyAlignment="1">
      <alignment horizontal="center" wrapText="1"/>
    </xf>
    <xf numFmtId="165" fontId="4" fillId="0" borderId="0" xfId="0" applyNumberFormat="1" applyFont="1" applyAlignment="1">
      <alignment horizontal="center" wrapText="1"/>
    </xf>
    <xf numFmtId="0" fontId="0" fillId="0" borderId="0" xfId="0" applyBorder="1" applyAlignment="1">
      <alignment wrapText="1"/>
    </xf>
    <xf numFmtId="167" fontId="0" fillId="0" borderId="0" xfId="0" applyNumberFormat="1"/>
    <xf numFmtId="0" fontId="8" fillId="0" borderId="0" xfId="0" applyFont="1"/>
    <xf numFmtId="10" fontId="0" fillId="0" borderId="0" xfId="0" applyNumberFormat="1"/>
    <xf numFmtId="0" fontId="0" fillId="0" borderId="1" xfId="0" applyBorder="1"/>
    <xf numFmtId="0" fontId="7" fillId="0" borderId="6" xfId="0" applyFont="1" applyFill="1" applyBorder="1" applyAlignment="1">
      <alignment horizontal="centerContinuous"/>
    </xf>
    <xf numFmtId="0" fontId="0" fillId="0" borderId="6" xfId="0" applyBorder="1" applyAlignment="1">
      <alignment horizontal="center" wrapText="1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2" xfId="0" applyFont="1" applyBorder="1"/>
    <xf numFmtId="0" fontId="11" fillId="0" borderId="2" xfId="0" applyFont="1" applyBorder="1" applyAlignment="1">
      <alignment horizontal="center"/>
    </xf>
    <xf numFmtId="18" fontId="10" fillId="0" borderId="0" xfId="0" applyNumberFormat="1" applyFont="1"/>
    <xf numFmtId="0" fontId="10" fillId="0" borderId="0" xfId="0" applyFont="1"/>
    <xf numFmtId="0" fontId="10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CC"/>
      <color rgb="FF0711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Sheet1!$AA$3</c:f>
              <c:strCache>
                <c:ptCount val="1"/>
                <c:pt idx="0">
                  <c:v># of Mins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Sheet1!$Y$4:$Z$14</c:f>
              <c:strCache>
                <c:ptCount val="11"/>
                <c:pt idx="0">
                  <c:v>Tack up</c:v>
                </c:pt>
                <c:pt idx="1">
                  <c:v>Hoof oil </c:v>
                </c:pt>
                <c:pt idx="2">
                  <c:v>Bring Tack down</c:v>
                </c:pt>
                <c:pt idx="3">
                  <c:v>Mane Tail</c:v>
                </c:pt>
                <c:pt idx="4">
                  <c:v>Curry/shed blade</c:v>
                </c:pt>
                <c:pt idx="5">
                  <c:v>Pick hoofs</c:v>
                </c:pt>
                <c:pt idx="6">
                  <c:v>Hard brush</c:v>
                </c:pt>
                <c:pt idx="7">
                  <c:v>Soft brush </c:v>
                </c:pt>
                <c:pt idx="8">
                  <c:v>Horse from Paddock</c:v>
                </c:pt>
                <c:pt idx="9">
                  <c:v>Horse to Ring</c:v>
                </c:pt>
                <c:pt idx="10">
                  <c:v>Horse on Xties</c:v>
                </c:pt>
              </c:strCache>
            </c:strRef>
          </c:cat>
          <c:val>
            <c:numRef>
              <c:f>Sheet1!$AA$4:$AA$14</c:f>
            </c:numRef>
          </c:val>
          <c:extLst>
            <c:ext xmlns:c16="http://schemas.microsoft.com/office/drawing/2014/chart" uri="{C3380CC4-5D6E-409C-BE32-E72D297353CC}">
              <c16:uniqueId val="{00000000-3569-43D4-96AF-6B9CDAD76963}"/>
            </c:ext>
          </c:extLst>
        </c:ser>
        <c:ser>
          <c:idx val="1"/>
          <c:order val="1"/>
          <c:tx>
            <c:strRef>
              <c:f>Sheet1!$AB$3</c:f>
              <c:strCache>
                <c:ptCount val="1"/>
                <c:pt idx="0">
                  <c:v># of Hours</c:v>
                </c:pt>
              </c:strCache>
            </c:strRef>
          </c:tx>
          <c:spPr>
            <a:solidFill>
              <a:srgbClr val="0711D7"/>
            </a:solidFill>
            <a:ln>
              <a:noFill/>
            </a:ln>
            <a:effectLst/>
          </c:spPr>
          <c:invertIfNegative val="0"/>
          <c:cat>
            <c:strRef>
              <c:f>Sheet1!$Y$4:$Z$14</c:f>
              <c:strCache>
                <c:ptCount val="11"/>
                <c:pt idx="0">
                  <c:v>Tack up</c:v>
                </c:pt>
                <c:pt idx="1">
                  <c:v>Hoof oil </c:v>
                </c:pt>
                <c:pt idx="2">
                  <c:v>Bring Tack down</c:v>
                </c:pt>
                <c:pt idx="3">
                  <c:v>Mane Tail</c:v>
                </c:pt>
                <c:pt idx="4">
                  <c:v>Curry/shed blade</c:v>
                </c:pt>
                <c:pt idx="5">
                  <c:v>Pick hoofs</c:v>
                </c:pt>
                <c:pt idx="6">
                  <c:v>Hard brush</c:v>
                </c:pt>
                <c:pt idx="7">
                  <c:v>Soft brush </c:v>
                </c:pt>
                <c:pt idx="8">
                  <c:v>Horse from Paddock</c:v>
                </c:pt>
                <c:pt idx="9">
                  <c:v>Horse to Ring</c:v>
                </c:pt>
                <c:pt idx="10">
                  <c:v>Horse on Xties</c:v>
                </c:pt>
              </c:strCache>
            </c:strRef>
          </c:cat>
          <c:val>
            <c:numRef>
              <c:f>Sheet1!$AB$4:$AB$14</c:f>
              <c:numCache>
                <c:formatCode>0.00</c:formatCode>
                <c:ptCount val="11"/>
                <c:pt idx="0">
                  <c:v>3.2025000000000006</c:v>
                </c:pt>
                <c:pt idx="1">
                  <c:v>2.2152777777777777</c:v>
                </c:pt>
                <c:pt idx="2">
                  <c:v>2.1430555555555557</c:v>
                </c:pt>
                <c:pt idx="3">
                  <c:v>1.8149999999999999</c:v>
                </c:pt>
                <c:pt idx="4">
                  <c:v>1.7905555555555557</c:v>
                </c:pt>
                <c:pt idx="5">
                  <c:v>1.7708333333333335</c:v>
                </c:pt>
                <c:pt idx="6">
                  <c:v>1.4761111111111112</c:v>
                </c:pt>
                <c:pt idx="7">
                  <c:v>1.21</c:v>
                </c:pt>
                <c:pt idx="8">
                  <c:v>0.7961111111111111</c:v>
                </c:pt>
                <c:pt idx="9">
                  <c:v>0.68416666666666659</c:v>
                </c:pt>
                <c:pt idx="1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3D4-96AF-6B9CDAD7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089312"/>
        <c:axId val="563093576"/>
      </c:barChart>
      <c:lineChart>
        <c:grouping val="standard"/>
        <c:varyColors val="0"/>
        <c:ser>
          <c:idx val="2"/>
          <c:order val="2"/>
          <c:tx>
            <c:strRef>
              <c:f>Sheet1!$AC$3</c:f>
              <c:strCache>
                <c:ptCount val="1"/>
                <c:pt idx="0">
                  <c:v>Cumulative Percentage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Sheet1!$Y$4:$Z$14</c:f>
              <c:strCache>
                <c:ptCount val="11"/>
                <c:pt idx="0">
                  <c:v>Tack up</c:v>
                </c:pt>
                <c:pt idx="1">
                  <c:v>Hoof oil </c:v>
                </c:pt>
                <c:pt idx="2">
                  <c:v>Bring Tack down</c:v>
                </c:pt>
                <c:pt idx="3">
                  <c:v>Mane Tail</c:v>
                </c:pt>
                <c:pt idx="4">
                  <c:v>Curry/shed blade</c:v>
                </c:pt>
                <c:pt idx="5">
                  <c:v>Pick hoofs</c:v>
                </c:pt>
                <c:pt idx="6">
                  <c:v>Hard brush</c:v>
                </c:pt>
                <c:pt idx="7">
                  <c:v>Soft brush </c:v>
                </c:pt>
                <c:pt idx="8">
                  <c:v>Horse from Paddock</c:v>
                </c:pt>
                <c:pt idx="9">
                  <c:v>Horse to Ring</c:v>
                </c:pt>
                <c:pt idx="10">
                  <c:v>Horse on Xties</c:v>
                </c:pt>
              </c:strCache>
            </c:strRef>
          </c:cat>
          <c:val>
            <c:numRef>
              <c:f>Sheet1!$AC$4:$AC$14</c:f>
              <c:numCache>
                <c:formatCode>0%</c:formatCode>
                <c:ptCount val="11"/>
                <c:pt idx="0">
                  <c:v>0.1866953832202484</c:v>
                </c:pt>
                <c:pt idx="1">
                  <c:v>0.31583890661182445</c:v>
                </c:pt>
                <c:pt idx="2">
                  <c:v>0.44077210823765639</c:v>
                </c:pt>
                <c:pt idx="3">
                  <c:v>0.54658073291985798</c:v>
                </c:pt>
                <c:pt idx="4">
                  <c:v>0.65096432561980777</c:v>
                </c:pt>
                <c:pt idx="5">
                  <c:v>0.75419817660680433</c:v>
                </c:pt>
                <c:pt idx="6">
                  <c:v>0.84025067608051407</c:v>
                </c:pt>
                <c:pt idx="7">
                  <c:v>0.9107897592019818</c:v>
                </c:pt>
                <c:pt idx="8">
                  <c:v>0.9572004598966849</c:v>
                </c:pt>
                <c:pt idx="9">
                  <c:v>0.99708516185448448</c:v>
                </c:pt>
                <c:pt idx="10">
                  <c:v>0.99999999999999967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9-43D4-96AF-6B9CDAD7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97240"/>
        <c:axId val="492395928"/>
      </c:lineChart>
      <c:catAx>
        <c:axId val="5630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93576"/>
        <c:crosses val="autoZero"/>
        <c:auto val="1"/>
        <c:lblAlgn val="ctr"/>
        <c:lblOffset val="100"/>
        <c:noMultiLvlLbl val="0"/>
      </c:catAx>
      <c:valAx>
        <c:axId val="5630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89312"/>
        <c:crosses val="autoZero"/>
        <c:crossBetween val="between"/>
      </c:valAx>
      <c:valAx>
        <c:axId val="4923959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97240"/>
        <c:crosses val="max"/>
        <c:crossBetween val="between"/>
      </c:valAx>
      <c:catAx>
        <c:axId val="492397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2395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131233</xdr:colOff>
      <xdr:row>1</xdr:row>
      <xdr:rowOff>317498</xdr:rowOff>
    </xdr:from>
    <xdr:to>
      <xdr:col>38</xdr:col>
      <xdr:colOff>601133</xdr:colOff>
      <xdr:row>18</xdr:row>
      <xdr:rowOff>67733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149EE0-B33D-4606-B8DB-2955924A5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93363-CB94-4266-82A2-CF2BB8C06811}">
  <sheetPr>
    <pageSetUpPr fitToPage="1"/>
  </sheetPr>
  <dimension ref="A1:AJ41"/>
  <sheetViews>
    <sheetView tabSelected="1" topLeftCell="A8" zoomScale="75" zoomScaleNormal="75" workbookViewId="0">
      <selection activeCell="P40" sqref="P40"/>
    </sheetView>
  </sheetViews>
  <sheetFormatPr defaultRowHeight="14.5" x14ac:dyDescent="0.35"/>
  <cols>
    <col min="1" max="1" width="6.90625" style="11" customWidth="1"/>
    <col min="2" max="2" width="15.81640625" style="11" customWidth="1"/>
    <col min="3" max="3" width="9.08984375" style="14" customWidth="1"/>
    <col min="4" max="4" width="9.26953125" style="14" customWidth="1"/>
    <col min="5" max="5" width="9.36328125" style="14" bestFit="1" customWidth="1"/>
    <col min="6" max="6" width="9.26953125" style="14" customWidth="1"/>
    <col min="7" max="7" width="8.7265625" style="14" customWidth="1"/>
    <col min="8" max="8" width="10.36328125" style="14" bestFit="1" customWidth="1"/>
    <col min="9" max="9" width="10.1796875" style="14" bestFit="1" customWidth="1"/>
    <col min="10" max="10" width="9.90625" style="14" bestFit="1" customWidth="1"/>
    <col min="11" max="11" width="9.08984375" style="14" bestFit="1" customWidth="1"/>
    <col min="12" max="12" width="11.1796875" style="14" customWidth="1"/>
    <col min="13" max="14" width="9.26953125" style="14" customWidth="1"/>
    <col min="15" max="15" width="12.08984375" style="14" bestFit="1" customWidth="1"/>
    <col min="16" max="16" width="11.08984375" style="14" customWidth="1"/>
    <col min="17" max="17" width="11.08984375" style="42" customWidth="1"/>
    <col min="18" max="18" width="8.7265625" style="1"/>
    <col min="19" max="19" width="9.54296875" style="11" customWidth="1"/>
    <col min="20" max="23" width="8.7265625" style="1"/>
    <col min="24" max="24" width="8.984375E-2" style="1" customWidth="1"/>
    <col min="25" max="25" width="22.6328125" style="1" customWidth="1"/>
    <col min="26" max="27" width="9.90625" style="1" hidden="1" customWidth="1"/>
    <col min="28" max="28" width="9.90625" style="1" customWidth="1"/>
    <col min="29" max="29" width="13.453125" style="34" customWidth="1"/>
    <col min="30" max="30" width="8.7265625" style="1"/>
    <col min="31" max="31" width="23.90625" style="1" customWidth="1"/>
    <col min="32" max="32" width="19.26953125" style="1" customWidth="1"/>
    <col min="33" max="33" width="18.453125" customWidth="1"/>
    <col min="34" max="34" width="11.36328125" customWidth="1"/>
    <col min="35" max="35" width="10.26953125" customWidth="1"/>
  </cols>
  <sheetData>
    <row r="1" spans="1:32" s="2" customFormat="1" x14ac:dyDescent="0.35">
      <c r="A1" s="18"/>
      <c r="B1" s="18"/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/>
      <c r="Q1" s="41"/>
      <c r="R1" s="3"/>
      <c r="S1" s="18"/>
      <c r="T1" s="3"/>
      <c r="U1" s="3"/>
      <c r="V1" s="3"/>
      <c r="W1" s="3"/>
      <c r="X1" s="3"/>
      <c r="Y1" s="3"/>
      <c r="Z1" s="3"/>
      <c r="AA1" s="3"/>
      <c r="AB1" s="3"/>
      <c r="AC1" s="32"/>
      <c r="AD1" s="3"/>
      <c r="AE1" s="3"/>
      <c r="AF1" s="3"/>
    </row>
    <row r="2" spans="1:32" s="2" customFormat="1" ht="43.5" x14ac:dyDescent="0.35">
      <c r="A2" s="18"/>
      <c r="B2" s="18" t="s">
        <v>0</v>
      </c>
      <c r="C2" s="19" t="s">
        <v>12</v>
      </c>
      <c r="D2" s="19" t="s">
        <v>13</v>
      </c>
      <c r="E2" s="19" t="s">
        <v>1</v>
      </c>
      <c r="F2" s="19" t="s">
        <v>15</v>
      </c>
      <c r="G2" s="19" t="s">
        <v>14</v>
      </c>
      <c r="H2" s="19" t="s">
        <v>2</v>
      </c>
      <c r="I2" s="19" t="s">
        <v>3</v>
      </c>
      <c r="J2" s="18" t="s">
        <v>4</v>
      </c>
      <c r="K2" s="18" t="s">
        <v>5</v>
      </c>
      <c r="L2" s="18" t="s">
        <v>6</v>
      </c>
      <c r="M2" s="18" t="s">
        <v>7</v>
      </c>
      <c r="N2" s="18" t="s">
        <v>8</v>
      </c>
      <c r="O2" s="18" t="s">
        <v>9</v>
      </c>
      <c r="P2" s="19" t="s">
        <v>11</v>
      </c>
      <c r="Q2" s="41" t="s">
        <v>36</v>
      </c>
      <c r="R2" s="3"/>
      <c r="S2" s="19" t="s">
        <v>45</v>
      </c>
      <c r="T2" s="3"/>
      <c r="U2" s="3"/>
      <c r="V2" s="3"/>
      <c r="W2" s="3"/>
      <c r="X2" s="3"/>
      <c r="Y2" s="3"/>
      <c r="Z2" s="3"/>
      <c r="AA2" s="3"/>
      <c r="AB2" s="3"/>
      <c r="AC2" s="32"/>
      <c r="AD2" s="3"/>
      <c r="AE2" s="3"/>
      <c r="AF2" s="3"/>
    </row>
    <row r="3" spans="1:32" s="2" customFormat="1" ht="29" x14ac:dyDescent="0.35">
      <c r="A3" s="37" t="s">
        <v>16</v>
      </c>
      <c r="B3" s="37"/>
      <c r="C3" s="19"/>
      <c r="D3" s="19"/>
      <c r="E3" s="19"/>
      <c r="F3" s="19"/>
      <c r="G3" s="19"/>
      <c r="H3" s="19"/>
      <c r="I3" s="19"/>
      <c r="J3" s="18"/>
      <c r="K3" s="18"/>
      <c r="L3" s="18"/>
      <c r="M3" s="18"/>
      <c r="N3" s="18"/>
      <c r="O3" s="18"/>
      <c r="P3" s="19"/>
      <c r="Q3" s="41"/>
      <c r="R3" s="3"/>
      <c r="S3" s="19"/>
      <c r="T3" s="3"/>
      <c r="U3" s="3"/>
      <c r="V3" s="3"/>
      <c r="W3" s="3"/>
      <c r="X3" s="3"/>
      <c r="Y3" s="19" t="s">
        <v>17</v>
      </c>
      <c r="Z3" s="19" t="s">
        <v>18</v>
      </c>
      <c r="AA3" s="19" t="s">
        <v>20</v>
      </c>
      <c r="AB3" s="19" t="s">
        <v>21</v>
      </c>
      <c r="AC3" s="33" t="s">
        <v>22</v>
      </c>
      <c r="AD3" s="3"/>
      <c r="AE3" s="3"/>
      <c r="AF3" s="3"/>
    </row>
    <row r="4" spans="1:32" x14ac:dyDescent="0.35">
      <c r="A4" s="11">
        <v>1</v>
      </c>
      <c r="B4" s="12">
        <v>43380</v>
      </c>
      <c r="C4" s="14">
        <v>1</v>
      </c>
      <c r="D4" s="14">
        <v>0</v>
      </c>
      <c r="E4" s="5">
        <v>6.2499999999999995E-3</v>
      </c>
      <c r="F4" s="5">
        <v>0</v>
      </c>
      <c r="G4" s="5">
        <v>3.4722222222222224E-4</v>
      </c>
      <c r="H4" s="5">
        <v>4.1666666666666666E-3</v>
      </c>
      <c r="I4" s="5">
        <v>3.472222222222222E-3</v>
      </c>
      <c r="J4" s="5">
        <v>4.340277777777778E-3</v>
      </c>
      <c r="K4" s="5">
        <v>4.8611111111111112E-3</v>
      </c>
      <c r="L4" s="5">
        <v>3.8657407407407408E-3</v>
      </c>
      <c r="M4" s="5">
        <v>2.7777777777777779E-3</v>
      </c>
      <c r="N4" s="5">
        <v>1.1354166666666667E-2</v>
      </c>
      <c r="O4" s="5">
        <v>1.3888888888888889E-3</v>
      </c>
      <c r="P4" s="15">
        <f>SUM(E4:O4)</f>
        <v>4.2824074074074077E-2</v>
      </c>
      <c r="Q4" s="42">
        <f>P4*1440</f>
        <v>61.666666666666671</v>
      </c>
      <c r="S4" s="13">
        <v>1</v>
      </c>
      <c r="Y4" s="26" t="s">
        <v>8</v>
      </c>
      <c r="Z4" s="5">
        <v>0.13343750000000001</v>
      </c>
      <c r="AA4" s="31">
        <f t="shared" ref="AA4:AA15" si="0">Z4*1440</f>
        <v>192.15000000000003</v>
      </c>
      <c r="AB4" s="31">
        <f t="shared" ref="AB4:AB15" si="1">Z4*24</f>
        <v>3.2025000000000006</v>
      </c>
      <c r="AC4" s="29">
        <f>AB4/AB15</f>
        <v>0.1866953832202484</v>
      </c>
    </row>
    <row r="5" spans="1:32" x14ac:dyDescent="0.35">
      <c r="A5" s="11">
        <v>2</v>
      </c>
      <c r="B5" s="12">
        <v>43382</v>
      </c>
      <c r="C5" s="14">
        <v>0</v>
      </c>
      <c r="D5" s="14">
        <v>0</v>
      </c>
      <c r="E5" s="5">
        <v>6.9444444444444441E-3</v>
      </c>
      <c r="F5" s="5">
        <v>3.472222222222222E-3</v>
      </c>
      <c r="G5" s="5">
        <v>0</v>
      </c>
      <c r="H5" s="5">
        <v>6.2499999999999995E-3</v>
      </c>
      <c r="I5" s="5">
        <v>2.7777777777777779E-3</v>
      </c>
      <c r="J5" s="5">
        <v>2.0833333333333333E-3</v>
      </c>
      <c r="K5" s="5">
        <v>2.7777777777777779E-3</v>
      </c>
      <c r="L5" s="5">
        <v>4.1666666666666666E-3</v>
      </c>
      <c r="M5" s="5">
        <v>5.115740740740741E-3</v>
      </c>
      <c r="N5" s="5">
        <v>7.1527777777777787E-3</v>
      </c>
      <c r="O5" s="5">
        <v>1.5046296296296294E-3</v>
      </c>
      <c r="P5" s="15">
        <f>SUM(E5:O5)</f>
        <v>4.2245370370370371E-2</v>
      </c>
      <c r="Q5" s="42">
        <f>P5*1440</f>
        <v>60.833333333333336</v>
      </c>
      <c r="S5" s="13">
        <v>2</v>
      </c>
      <c r="Y5" s="26" t="s">
        <v>7</v>
      </c>
      <c r="Z5" s="5">
        <v>9.2303240740740741E-2</v>
      </c>
      <c r="AA5" s="31">
        <f t="shared" si="0"/>
        <v>132.91666666666666</v>
      </c>
      <c r="AB5" s="31">
        <f t="shared" si="1"/>
        <v>2.2152777777777777</v>
      </c>
      <c r="AC5" s="29">
        <f>AB5/AB15+AC4</f>
        <v>0.31583890661182445</v>
      </c>
    </row>
    <row r="6" spans="1:32" x14ac:dyDescent="0.35">
      <c r="A6" s="11">
        <v>3</v>
      </c>
      <c r="B6" s="12">
        <v>43383</v>
      </c>
      <c r="C6" s="14">
        <v>0</v>
      </c>
      <c r="D6" s="14">
        <v>1</v>
      </c>
      <c r="E6" s="5">
        <v>5.0115740740740737E-3</v>
      </c>
      <c r="F6" s="5">
        <v>4.363425925925926E-3</v>
      </c>
      <c r="G6" s="5">
        <v>0</v>
      </c>
      <c r="H6" s="5">
        <v>5.37037037037037E-3</v>
      </c>
      <c r="I6" s="5">
        <v>2.7777777777777779E-3</v>
      </c>
      <c r="J6" s="5">
        <v>6.9444444444444447E-4</v>
      </c>
      <c r="K6" s="5">
        <v>4.1666666666666666E-3</v>
      </c>
      <c r="L6" s="5">
        <v>4.1666666666666666E-3</v>
      </c>
      <c r="M6" s="5">
        <v>4.1666666666666666E-3</v>
      </c>
      <c r="N6" s="5">
        <v>1.1111111111111112E-2</v>
      </c>
      <c r="O6" s="5">
        <v>2.0833333333333333E-3</v>
      </c>
      <c r="P6" s="15">
        <f>SUM(E6:O6)</f>
        <v>4.3912037037037034E-2</v>
      </c>
      <c r="Q6" s="42">
        <f>P6*1440</f>
        <v>63.233333333333327</v>
      </c>
      <c r="R6" s="9"/>
      <c r="S6" s="13">
        <v>3</v>
      </c>
      <c r="Y6" s="19" t="s">
        <v>1</v>
      </c>
      <c r="Z6" s="5">
        <v>8.9293981481481488E-2</v>
      </c>
      <c r="AA6" s="31">
        <f t="shared" si="0"/>
        <v>128.58333333333334</v>
      </c>
      <c r="AB6" s="31">
        <f t="shared" si="1"/>
        <v>2.1430555555555557</v>
      </c>
      <c r="AC6" s="29">
        <f>AB6/AB15+AC5</f>
        <v>0.44077210823765639</v>
      </c>
    </row>
    <row r="7" spans="1:32" s="8" customFormat="1" x14ac:dyDescent="0.35">
      <c r="A7" s="11">
        <v>4</v>
      </c>
      <c r="B7" s="12">
        <v>43386</v>
      </c>
      <c r="C7" s="14">
        <v>1</v>
      </c>
      <c r="D7" s="14">
        <v>1</v>
      </c>
      <c r="E7" s="20">
        <v>5.0925925925925921E-3</v>
      </c>
      <c r="F7" s="5">
        <v>0</v>
      </c>
      <c r="G7" s="5">
        <v>4.7453703703703704E-4</v>
      </c>
      <c r="H7" s="5">
        <v>5.185185185185185E-3</v>
      </c>
      <c r="I7" s="5">
        <v>2.0486111111111113E-3</v>
      </c>
      <c r="J7" s="5">
        <v>2.1990740740740742E-3</v>
      </c>
      <c r="K7" s="5">
        <v>4.0277777777777777E-3</v>
      </c>
      <c r="L7" s="5">
        <v>2.3611111111111111E-3</v>
      </c>
      <c r="M7" s="5">
        <v>7.3379629629629628E-3</v>
      </c>
      <c r="N7" s="5">
        <v>5.7638888888888887E-3</v>
      </c>
      <c r="O7" s="5">
        <v>1.8055555555555557E-3</v>
      </c>
      <c r="P7" s="15">
        <f>SUM(E7:O7)</f>
        <v>3.6296296296296299E-2</v>
      </c>
      <c r="Q7" s="42">
        <f>P7*1440</f>
        <v>52.266666666666673</v>
      </c>
      <c r="R7" s="10"/>
      <c r="S7" s="13"/>
      <c r="T7" s="7"/>
      <c r="U7" s="7"/>
      <c r="V7" s="7"/>
      <c r="W7" s="7"/>
      <c r="X7" s="7"/>
      <c r="Y7" s="26" t="s">
        <v>5</v>
      </c>
      <c r="Z7" s="5">
        <v>7.5624999999999998E-2</v>
      </c>
      <c r="AA7" s="31">
        <f t="shared" si="0"/>
        <v>108.89999999999999</v>
      </c>
      <c r="AB7" s="31">
        <f t="shared" si="1"/>
        <v>1.8149999999999999</v>
      </c>
      <c r="AC7" s="29">
        <f>AB7/AB15+AC6</f>
        <v>0.54658073291985798</v>
      </c>
      <c r="AD7" s="7"/>
      <c r="AE7" s="7"/>
      <c r="AF7" s="7"/>
    </row>
    <row r="8" spans="1:32" x14ac:dyDescent="0.35">
      <c r="A8" s="11">
        <v>5</v>
      </c>
      <c r="B8" s="12">
        <v>43387</v>
      </c>
      <c r="C8" s="14">
        <v>1</v>
      </c>
      <c r="D8" s="14">
        <v>1</v>
      </c>
      <c r="E8" s="5">
        <v>7.743055555555556E-3</v>
      </c>
      <c r="F8" s="5">
        <v>3.9236111111111112E-3</v>
      </c>
      <c r="G8" s="5">
        <v>0</v>
      </c>
      <c r="H8" s="5">
        <v>2.9976851851851848E-3</v>
      </c>
      <c r="I8" s="5">
        <v>5.138888888888889E-3</v>
      </c>
      <c r="J8" s="5">
        <v>2.0833333333333333E-3</v>
      </c>
      <c r="K8" s="5">
        <v>8.3333333333333332E-3</v>
      </c>
      <c r="L8" s="5">
        <v>5.5555555555555558E-3</v>
      </c>
      <c r="M8" s="5">
        <v>4.1666666666666666E-3</v>
      </c>
      <c r="N8" s="5">
        <v>9.7222222222222224E-3</v>
      </c>
      <c r="O8" s="5">
        <v>7.9861111111111105E-4</v>
      </c>
      <c r="P8" s="15">
        <f>SUM(E8:O8)</f>
        <v>5.0462962962962959E-2</v>
      </c>
      <c r="Q8" s="42">
        <f>P8*1440</f>
        <v>72.666666666666657</v>
      </c>
      <c r="S8" s="13">
        <v>4</v>
      </c>
      <c r="Y8" s="19" t="s">
        <v>2</v>
      </c>
      <c r="Z8" s="5">
        <v>7.4606481481481482E-2</v>
      </c>
      <c r="AA8" s="31">
        <f t="shared" si="0"/>
        <v>107.43333333333334</v>
      </c>
      <c r="AB8" s="31">
        <f t="shared" si="1"/>
        <v>1.7905555555555557</v>
      </c>
      <c r="AC8" s="29">
        <f>AB8/AB15+AC7</f>
        <v>0.65096432561980777</v>
      </c>
    </row>
    <row r="9" spans="1:32" x14ac:dyDescent="0.35">
      <c r="A9" s="11">
        <v>6</v>
      </c>
      <c r="B9" s="12">
        <v>43389</v>
      </c>
      <c r="C9" s="14">
        <v>0</v>
      </c>
      <c r="D9" s="14">
        <v>0</v>
      </c>
      <c r="E9" s="5">
        <v>4.4328703703703709E-3</v>
      </c>
      <c r="F9" s="5">
        <v>1.3888888888888889E-3</v>
      </c>
      <c r="G9" s="5">
        <v>0</v>
      </c>
      <c r="H9" s="5">
        <v>6.2499999999999995E-3</v>
      </c>
      <c r="I9" s="5">
        <v>3.472222222222222E-3</v>
      </c>
      <c r="J9" s="5">
        <v>3.3333333333333335E-3</v>
      </c>
      <c r="K9" s="5">
        <v>4.8611111111111112E-3</v>
      </c>
      <c r="L9" s="5">
        <v>2.7777777777777779E-3</v>
      </c>
      <c r="M9" s="5">
        <v>5.5555555555555558E-3</v>
      </c>
      <c r="N9" s="5">
        <v>1.0474537037037037E-2</v>
      </c>
      <c r="O9" s="5">
        <v>2.2106481481481478E-3</v>
      </c>
      <c r="P9" s="15">
        <f>SUM(E9:O9)</f>
        <v>4.4756944444444446E-2</v>
      </c>
      <c r="Q9" s="42">
        <f>P9*1440</f>
        <v>64.45</v>
      </c>
      <c r="S9" s="13">
        <v>5</v>
      </c>
      <c r="Y9" s="26" t="s">
        <v>6</v>
      </c>
      <c r="Z9" s="5">
        <v>7.3784722222222224E-2</v>
      </c>
      <c r="AA9" s="31">
        <f t="shared" si="0"/>
        <v>106.25</v>
      </c>
      <c r="AB9" s="31">
        <f t="shared" si="1"/>
        <v>1.7708333333333335</v>
      </c>
      <c r="AC9" s="29">
        <f>AB9/AB15+AC8</f>
        <v>0.75419817660680433</v>
      </c>
    </row>
    <row r="10" spans="1:32" x14ac:dyDescent="0.35">
      <c r="A10" s="11">
        <v>7</v>
      </c>
      <c r="B10" s="12">
        <v>43390</v>
      </c>
      <c r="C10" s="14">
        <v>0</v>
      </c>
      <c r="D10" s="14">
        <v>0</v>
      </c>
      <c r="E10" s="5">
        <v>5.5555555555555558E-3</v>
      </c>
      <c r="F10" s="5">
        <v>1.8518518518518517E-3</v>
      </c>
      <c r="G10" s="5">
        <v>0</v>
      </c>
      <c r="H10" s="5">
        <v>4.1666666666666666E-3</v>
      </c>
      <c r="I10" s="5">
        <v>4.3055555555555555E-3</v>
      </c>
      <c r="J10" s="5">
        <v>3.9467592592592592E-3</v>
      </c>
      <c r="K10" s="5">
        <v>6.2499999999999995E-3</v>
      </c>
      <c r="L10" s="5">
        <v>6.3773148148148148E-3</v>
      </c>
      <c r="M10" s="5">
        <v>7.0254629629629634E-3</v>
      </c>
      <c r="N10" s="5">
        <v>9.7222222222222224E-3</v>
      </c>
      <c r="O10" s="5">
        <v>1.3888888888888889E-3</v>
      </c>
      <c r="P10" s="15">
        <f>SUM(E10:O10)</f>
        <v>5.0590277777777776E-2</v>
      </c>
      <c r="Q10" s="42">
        <f>P10*1440</f>
        <v>72.849999999999994</v>
      </c>
      <c r="S10" s="13">
        <v>6</v>
      </c>
      <c r="Y10" s="19" t="s">
        <v>3</v>
      </c>
      <c r="Z10" s="5">
        <v>6.1504629629629631E-2</v>
      </c>
      <c r="AA10" s="31">
        <f t="shared" si="0"/>
        <v>88.566666666666663</v>
      </c>
      <c r="AB10" s="31">
        <f t="shared" si="1"/>
        <v>1.4761111111111112</v>
      </c>
      <c r="AC10" s="29">
        <f>AB10/AB15+AC9</f>
        <v>0.84025067608051407</v>
      </c>
    </row>
    <row r="11" spans="1:32" s="4" customFormat="1" x14ac:dyDescent="0.35">
      <c r="A11" s="11">
        <v>8</v>
      </c>
      <c r="B11" s="12">
        <v>43392</v>
      </c>
      <c r="C11" s="14">
        <v>0</v>
      </c>
      <c r="D11" s="14">
        <v>1</v>
      </c>
      <c r="E11" s="5">
        <v>5.208333333333333E-3</v>
      </c>
      <c r="F11" s="5">
        <v>2.0833333333333333E-3</v>
      </c>
      <c r="G11" s="5">
        <v>0</v>
      </c>
      <c r="H11" s="5">
        <v>4.8611111111111112E-3</v>
      </c>
      <c r="I11" s="5">
        <v>4.1435185185185186E-3</v>
      </c>
      <c r="J11" s="5">
        <v>2.7777777777777779E-3</v>
      </c>
      <c r="K11" s="5">
        <v>4.1666666666666666E-3</v>
      </c>
      <c r="L11" s="5">
        <v>5.8217592592592592E-3</v>
      </c>
      <c r="M11" s="5">
        <v>6.4004629629629628E-3</v>
      </c>
      <c r="N11" s="5">
        <v>8.3333333333333332E-3</v>
      </c>
      <c r="O11" s="5">
        <v>1.4467592592592594E-3</v>
      </c>
      <c r="P11" s="15">
        <f>SUM(E11:O11)</f>
        <v>4.524305555555555E-2</v>
      </c>
      <c r="Q11" s="42">
        <f>P11*1440</f>
        <v>65.149999999999991</v>
      </c>
      <c r="R11" s="6"/>
      <c r="S11" s="13">
        <v>7</v>
      </c>
      <c r="T11" s="6"/>
      <c r="U11" s="6"/>
      <c r="V11" s="6"/>
      <c r="W11" s="6"/>
      <c r="X11" s="6"/>
      <c r="Y11" s="26" t="s">
        <v>4</v>
      </c>
      <c r="Z11" s="5">
        <v>5.0416666666666665E-2</v>
      </c>
      <c r="AA11" s="31">
        <f t="shared" si="0"/>
        <v>72.599999999999994</v>
      </c>
      <c r="AB11" s="31">
        <f t="shared" si="1"/>
        <v>1.21</v>
      </c>
      <c r="AC11" s="29">
        <f>AB11/AB15+AC10</f>
        <v>0.9107897592019818</v>
      </c>
      <c r="AD11" s="6"/>
      <c r="AE11" s="6"/>
      <c r="AF11" s="6"/>
    </row>
    <row r="12" spans="1:32" s="8" customFormat="1" x14ac:dyDescent="0.35">
      <c r="A12" s="11">
        <v>9</v>
      </c>
      <c r="B12" s="12">
        <v>43393</v>
      </c>
      <c r="C12" s="14">
        <v>1</v>
      </c>
      <c r="D12" s="14">
        <v>1</v>
      </c>
      <c r="E12" s="5">
        <v>6.2499999999999995E-3</v>
      </c>
      <c r="F12" s="5">
        <v>2.7777777777777779E-3</v>
      </c>
      <c r="G12" s="5">
        <v>0</v>
      </c>
      <c r="H12" s="5">
        <v>5.0000000000000001E-3</v>
      </c>
      <c r="I12" s="5">
        <v>3.472222222222222E-3</v>
      </c>
      <c r="J12" s="5">
        <v>3.472222222222222E-3</v>
      </c>
      <c r="K12" s="5">
        <v>5.5555555555555558E-3</v>
      </c>
      <c r="L12" s="5">
        <v>4.2592592592592595E-3</v>
      </c>
      <c r="M12" s="5">
        <v>6.4236111111111117E-3</v>
      </c>
      <c r="N12" s="5">
        <v>8.4722222222222213E-3</v>
      </c>
      <c r="O12" s="5">
        <v>1.6435185185185183E-3</v>
      </c>
      <c r="P12" s="15">
        <f>SUM(E12:O12)</f>
        <v>4.732638888888889E-2</v>
      </c>
      <c r="Q12" s="42">
        <f>P12*1440</f>
        <v>68.150000000000006</v>
      </c>
      <c r="R12" s="7"/>
      <c r="S12" s="13">
        <v>8</v>
      </c>
      <c r="T12" s="7"/>
      <c r="U12" s="7"/>
      <c r="V12" s="7"/>
      <c r="W12" s="7"/>
      <c r="X12" s="7"/>
      <c r="Y12" s="19" t="s">
        <v>15</v>
      </c>
      <c r="Z12" s="5">
        <v>3.3171296296296296E-2</v>
      </c>
      <c r="AA12" s="31">
        <f t="shared" si="0"/>
        <v>47.766666666666666</v>
      </c>
      <c r="AB12" s="31">
        <f t="shared" si="1"/>
        <v>0.7961111111111111</v>
      </c>
      <c r="AC12" s="29">
        <f>AB12/AB15+AC11</f>
        <v>0.9572004598966849</v>
      </c>
      <c r="AD12" s="7"/>
      <c r="AE12" s="7"/>
      <c r="AF12" s="7"/>
    </row>
    <row r="13" spans="1:32" x14ac:dyDescent="0.35">
      <c r="A13" s="11">
        <v>10</v>
      </c>
      <c r="B13" s="12">
        <v>43394</v>
      </c>
      <c r="C13" s="14">
        <v>1</v>
      </c>
      <c r="D13" s="14">
        <v>1</v>
      </c>
      <c r="E13" s="5">
        <v>4.108796296296297E-3</v>
      </c>
      <c r="F13" s="5">
        <v>2.7777777777777779E-3</v>
      </c>
      <c r="G13" s="5">
        <v>0</v>
      </c>
      <c r="H13" s="5">
        <v>5.115740740740741E-3</v>
      </c>
      <c r="I13" s="5">
        <v>2.7777777777777779E-3</v>
      </c>
      <c r="J13" s="5">
        <v>2.7777777777777779E-3</v>
      </c>
      <c r="K13" s="5">
        <v>4.1666666666666666E-3</v>
      </c>
      <c r="L13" s="5">
        <v>4.1666666666666666E-3</v>
      </c>
      <c r="M13" s="5">
        <v>4.8611111111111112E-3</v>
      </c>
      <c r="N13" s="5">
        <v>5.5555555555555558E-3</v>
      </c>
      <c r="O13" s="5">
        <v>1.3888888888888889E-3</v>
      </c>
      <c r="P13" s="15">
        <f>SUM(E13:O13)</f>
        <v>3.7696759259259263E-2</v>
      </c>
      <c r="Q13" s="42">
        <f>P13*1440</f>
        <v>54.283333333333339</v>
      </c>
      <c r="S13" s="13"/>
      <c r="Y13" s="26" t="s">
        <v>9</v>
      </c>
      <c r="Z13" s="5">
        <v>2.8506944444444442E-2</v>
      </c>
      <c r="AA13" s="31">
        <f t="shared" si="0"/>
        <v>41.05</v>
      </c>
      <c r="AB13" s="31">
        <f t="shared" si="1"/>
        <v>0.68416666666666659</v>
      </c>
      <c r="AC13" s="29">
        <f>AB13/AB15+AC12</f>
        <v>0.99708516185448448</v>
      </c>
    </row>
    <row r="14" spans="1:32" x14ac:dyDescent="0.35">
      <c r="A14" s="11">
        <v>11</v>
      </c>
      <c r="B14" s="12">
        <v>43396</v>
      </c>
      <c r="C14" s="14">
        <v>0</v>
      </c>
      <c r="D14" s="14">
        <v>0</v>
      </c>
      <c r="E14" s="5">
        <v>5.5671296296296302E-3</v>
      </c>
      <c r="F14" s="5">
        <v>2.1990740740740742E-3</v>
      </c>
      <c r="G14" s="5">
        <v>0</v>
      </c>
      <c r="H14" s="5">
        <v>3.1828703703703702E-3</v>
      </c>
      <c r="I14" s="5">
        <v>3.6805555555555554E-3</v>
      </c>
      <c r="J14" s="5">
        <v>2.5115740740740741E-3</v>
      </c>
      <c r="K14" s="5">
        <v>3.472222222222222E-3</v>
      </c>
      <c r="L14" s="5">
        <v>4.409722222222222E-3</v>
      </c>
      <c r="M14" s="5">
        <v>5.5902777777777782E-3</v>
      </c>
      <c r="N14" s="5">
        <v>7.6388888888888886E-3</v>
      </c>
      <c r="O14" s="5">
        <v>1.4699074074074074E-3</v>
      </c>
      <c r="P14" s="15">
        <f>SUM(E14:O14)</f>
        <v>3.9722222222222214E-2</v>
      </c>
      <c r="Q14" s="42">
        <f>P14*1440</f>
        <v>57.199999999999989</v>
      </c>
      <c r="S14" s="13"/>
      <c r="Y14" s="19" t="s">
        <v>14</v>
      </c>
      <c r="Z14" s="5">
        <v>2.0833333333333333E-3</v>
      </c>
      <c r="AA14" s="31">
        <f t="shared" si="0"/>
        <v>3</v>
      </c>
      <c r="AB14" s="31">
        <f t="shared" si="1"/>
        <v>0.05</v>
      </c>
      <c r="AC14" s="29">
        <f>AB14/AB15+AC13</f>
        <v>0.99999999999999967</v>
      </c>
    </row>
    <row r="15" spans="1:32" x14ac:dyDescent="0.35">
      <c r="A15" s="11">
        <v>12</v>
      </c>
      <c r="B15" s="12">
        <v>43397</v>
      </c>
      <c r="C15" s="14">
        <v>0</v>
      </c>
      <c r="D15" s="14">
        <v>1</v>
      </c>
      <c r="E15" s="5">
        <v>4.8611111111111112E-3</v>
      </c>
      <c r="F15" s="5">
        <v>0</v>
      </c>
      <c r="G15" s="5">
        <v>3.2407407407407406E-4</v>
      </c>
      <c r="H15" s="5">
        <v>4.0162037037037033E-3</v>
      </c>
      <c r="I15" s="5">
        <v>5.0925925925925921E-3</v>
      </c>
      <c r="J15" s="5">
        <v>3.6111111111111114E-3</v>
      </c>
      <c r="K15" s="5">
        <v>2.7777777777777779E-3</v>
      </c>
      <c r="L15" s="5">
        <v>4.1666666666666666E-3</v>
      </c>
      <c r="M15" s="5">
        <v>5.185185185185185E-3</v>
      </c>
      <c r="N15" s="5">
        <v>5.5555555555555558E-3</v>
      </c>
      <c r="O15" s="5">
        <v>2.0833333333333333E-3</v>
      </c>
      <c r="P15" s="15">
        <f>SUM(E15:O15)</f>
        <v>3.7673611111111109E-2</v>
      </c>
      <c r="Q15" s="42">
        <f>P15*1440</f>
        <v>54.25</v>
      </c>
      <c r="S15" s="13"/>
      <c r="Z15" s="28">
        <f>SUM(Z4:Z14)</f>
        <v>0.71473379629629641</v>
      </c>
      <c r="AA15" s="31">
        <f t="shared" si="0"/>
        <v>1029.2166666666669</v>
      </c>
      <c r="AB15" s="31">
        <f t="shared" si="1"/>
        <v>17.153611111111115</v>
      </c>
    </row>
    <row r="16" spans="1:32" s="8" customFormat="1" x14ac:dyDescent="0.35">
      <c r="A16" s="11">
        <v>13</v>
      </c>
      <c r="B16" s="12">
        <v>43400</v>
      </c>
      <c r="C16" s="14">
        <v>1</v>
      </c>
      <c r="D16" s="14">
        <v>1</v>
      </c>
      <c r="E16" s="5">
        <v>4.5138888888888893E-3</v>
      </c>
      <c r="F16" s="5">
        <v>3.472222222222222E-3</v>
      </c>
      <c r="G16" s="5">
        <v>0</v>
      </c>
      <c r="H16" s="5">
        <v>4.2245370370370371E-3</v>
      </c>
      <c r="I16" s="5">
        <v>3.0092592592592588E-3</v>
      </c>
      <c r="J16" s="5">
        <v>2.2916666666666667E-3</v>
      </c>
      <c r="K16" s="5">
        <v>2.7777777777777779E-3</v>
      </c>
      <c r="L16" s="5">
        <v>5.0000000000000001E-3</v>
      </c>
      <c r="M16" s="5">
        <v>5.5555555555555558E-3</v>
      </c>
      <c r="N16" s="5">
        <v>6.2499999999999995E-3</v>
      </c>
      <c r="O16" s="5">
        <v>2.4305555555555556E-3</v>
      </c>
      <c r="P16" s="15">
        <f>SUM(E16:O16)</f>
        <v>3.9525462962962964E-2</v>
      </c>
      <c r="Q16" s="42">
        <f>P16*1440</f>
        <v>56.916666666666664</v>
      </c>
      <c r="R16" s="7"/>
      <c r="S16" s="13"/>
      <c r="T16" s="7"/>
      <c r="U16" s="7"/>
      <c r="V16" s="7"/>
      <c r="W16" s="7"/>
      <c r="X16" s="7"/>
      <c r="Y16" s="7"/>
      <c r="Z16" s="7"/>
      <c r="AA16" s="7"/>
      <c r="AB16" s="7"/>
      <c r="AC16" s="35"/>
      <c r="AD16" s="7"/>
      <c r="AE16" s="7"/>
      <c r="AF16" s="7"/>
    </row>
    <row r="17" spans="1:36" x14ac:dyDescent="0.35">
      <c r="A17" s="11">
        <v>14</v>
      </c>
      <c r="B17" s="12">
        <v>43402</v>
      </c>
      <c r="C17" s="14">
        <v>0</v>
      </c>
      <c r="D17" s="14">
        <v>0</v>
      </c>
      <c r="E17" s="5">
        <v>3.530092592592592E-3</v>
      </c>
      <c r="F17" s="5">
        <v>0</v>
      </c>
      <c r="G17" s="5">
        <v>4.5138888888888892E-4</v>
      </c>
      <c r="H17" s="5">
        <v>3.7962962962962963E-3</v>
      </c>
      <c r="I17" s="5">
        <v>4.8611111111111112E-3</v>
      </c>
      <c r="J17" s="5">
        <v>2.6504629629629625E-3</v>
      </c>
      <c r="K17" s="5">
        <v>5.5555555555555558E-3</v>
      </c>
      <c r="L17" s="5">
        <v>4.1666666666666666E-3</v>
      </c>
      <c r="M17" s="5">
        <v>5.5555555555555558E-3</v>
      </c>
      <c r="N17" s="5">
        <v>7.5000000000000006E-3</v>
      </c>
      <c r="O17" s="5">
        <v>1.3888888888888889E-3</v>
      </c>
      <c r="P17" s="15">
        <f>SUM(E17:O17)</f>
        <v>3.9456018518518522E-2</v>
      </c>
      <c r="Q17" s="42">
        <f>P17*1440</f>
        <v>56.81666666666667</v>
      </c>
      <c r="S17" s="13"/>
    </row>
    <row r="18" spans="1:36" x14ac:dyDescent="0.35">
      <c r="A18" s="11">
        <v>15</v>
      </c>
      <c r="B18" s="12">
        <v>43404</v>
      </c>
      <c r="C18" s="14">
        <v>0</v>
      </c>
      <c r="D18" s="14">
        <v>0</v>
      </c>
      <c r="E18" s="5">
        <v>4.3287037037037035E-3</v>
      </c>
      <c r="F18" s="5">
        <v>2.7777777777777779E-3</v>
      </c>
      <c r="G18" s="5">
        <v>0</v>
      </c>
      <c r="H18" s="5">
        <v>4.1203703703703706E-3</v>
      </c>
      <c r="I18" s="5">
        <v>2.0833333333333333E-3</v>
      </c>
      <c r="J18" s="5">
        <v>3.9004629629629632E-3</v>
      </c>
      <c r="K18" s="5">
        <v>2.7777777777777779E-3</v>
      </c>
      <c r="L18" s="5">
        <v>4.8611111111111112E-3</v>
      </c>
      <c r="M18" s="5">
        <v>5.0115740740740737E-3</v>
      </c>
      <c r="N18" s="5">
        <v>6.1342592592592594E-3</v>
      </c>
      <c r="O18" s="5">
        <v>1.2152777777777778E-3</v>
      </c>
      <c r="P18" s="15">
        <f t="shared" ref="P18:P20" si="2">SUM(E18:O18)</f>
        <v>3.7210648148148152E-2</v>
      </c>
      <c r="Q18" s="42">
        <f>P18*1440</f>
        <v>53.583333333333343</v>
      </c>
      <c r="S18" s="13"/>
    </row>
    <row r="19" spans="1:36" x14ac:dyDescent="0.35">
      <c r="A19" s="11">
        <v>16</v>
      </c>
      <c r="B19" s="12">
        <v>43409</v>
      </c>
      <c r="C19" s="14">
        <v>0</v>
      </c>
      <c r="D19" s="14">
        <v>0</v>
      </c>
      <c r="E19" s="5">
        <v>5.115740740740741E-3</v>
      </c>
      <c r="F19" s="5">
        <v>0</v>
      </c>
      <c r="G19" s="5">
        <v>4.8611111111111104E-4</v>
      </c>
      <c r="H19" s="5">
        <v>3.0671296296296297E-3</v>
      </c>
      <c r="I19" s="5">
        <v>4.1666666666666666E-3</v>
      </c>
      <c r="J19" s="5">
        <v>4.9884259259259265E-3</v>
      </c>
      <c r="K19" s="5">
        <v>5.5555555555555558E-3</v>
      </c>
      <c r="L19" s="5">
        <v>4.8842592592592592E-3</v>
      </c>
      <c r="M19" s="5">
        <v>6.7129629629629622E-3</v>
      </c>
      <c r="N19" s="5">
        <v>5.8101851851851856E-3</v>
      </c>
      <c r="O19" s="5">
        <v>1.4814814814814814E-3</v>
      </c>
      <c r="P19" s="15">
        <f t="shared" si="2"/>
        <v>4.2268518518518518E-2</v>
      </c>
      <c r="Q19" s="42">
        <f>P19*1440</f>
        <v>60.866666666666667</v>
      </c>
      <c r="S19" s="13">
        <v>9</v>
      </c>
    </row>
    <row r="20" spans="1:36" x14ac:dyDescent="0.35">
      <c r="A20" s="11">
        <v>17</v>
      </c>
      <c r="B20" s="12">
        <v>43410</v>
      </c>
      <c r="C20" s="14">
        <v>0</v>
      </c>
      <c r="D20" s="14">
        <v>1</v>
      </c>
      <c r="E20" s="5">
        <v>4.7800925925925919E-3</v>
      </c>
      <c r="F20" s="5">
        <v>2.0833333333333333E-3</v>
      </c>
      <c r="G20" s="5">
        <v>0</v>
      </c>
      <c r="H20" s="5">
        <v>2.8356481481481479E-3</v>
      </c>
      <c r="I20" s="5">
        <v>4.2245370370370371E-3</v>
      </c>
      <c r="J20" s="5">
        <v>2.7546296296296294E-3</v>
      </c>
      <c r="K20" s="5">
        <v>3.5416666666666665E-3</v>
      </c>
      <c r="L20" s="5">
        <v>2.7777777777777779E-3</v>
      </c>
      <c r="M20" s="5">
        <v>4.8611111111111112E-3</v>
      </c>
      <c r="N20" s="5">
        <v>6.8865740740740736E-3</v>
      </c>
      <c r="O20" s="5">
        <v>2.7777777777777779E-3</v>
      </c>
      <c r="P20" s="15">
        <f t="shared" si="2"/>
        <v>3.7523148148148146E-2</v>
      </c>
      <c r="Q20" s="42">
        <f>P20*1440</f>
        <v>54.033333333333331</v>
      </c>
      <c r="R20" s="28">
        <f>SUM(P4:P20)</f>
        <v>0.7147337962962963</v>
      </c>
      <c r="S20" s="13"/>
    </row>
    <row r="21" spans="1:36" ht="43.5" x14ac:dyDescent="0.35">
      <c r="B21" s="12"/>
      <c r="D21" s="19" t="s">
        <v>17</v>
      </c>
      <c r="E21" s="19" t="s">
        <v>1</v>
      </c>
      <c r="F21" s="19" t="s">
        <v>15</v>
      </c>
      <c r="G21" s="19" t="s">
        <v>14</v>
      </c>
      <c r="H21" s="19" t="s">
        <v>2</v>
      </c>
      <c r="I21" s="19" t="s">
        <v>3</v>
      </c>
      <c r="J21" s="22" t="s">
        <v>4</v>
      </c>
      <c r="K21" s="22" t="s">
        <v>5</v>
      </c>
      <c r="L21" s="22" t="s">
        <v>6</v>
      </c>
      <c r="M21" s="22" t="s">
        <v>7</v>
      </c>
      <c r="N21" s="22" t="s">
        <v>8</v>
      </c>
      <c r="O21" s="22" t="s">
        <v>9</v>
      </c>
      <c r="P21" s="15"/>
      <c r="S21" s="13"/>
      <c r="AH21" s="46"/>
    </row>
    <row r="22" spans="1:36" ht="29" x14ac:dyDescent="0.35">
      <c r="B22" s="12"/>
      <c r="D22" s="19" t="s">
        <v>18</v>
      </c>
      <c r="E22" s="5">
        <f t="shared" ref="E22:O22" si="3">SUM(E4:E20)</f>
        <v>8.9293981481481488E-2</v>
      </c>
      <c r="F22" s="5">
        <f t="shared" si="3"/>
        <v>3.3171296296296303E-2</v>
      </c>
      <c r="G22" s="5">
        <f t="shared" si="3"/>
        <v>2.0833333333333333E-3</v>
      </c>
      <c r="H22" s="5">
        <f t="shared" si="3"/>
        <v>7.4606481481481468E-2</v>
      </c>
      <c r="I22" s="5">
        <f t="shared" si="3"/>
        <v>6.1504629629629631E-2</v>
      </c>
      <c r="J22" s="5">
        <f t="shared" si="3"/>
        <v>5.0416666666666658E-2</v>
      </c>
      <c r="K22" s="5">
        <f t="shared" si="3"/>
        <v>7.5624999999999984E-2</v>
      </c>
      <c r="L22" s="5">
        <f t="shared" si="3"/>
        <v>7.3784722222222224E-2</v>
      </c>
      <c r="M22" s="5">
        <f t="shared" si="3"/>
        <v>9.2303240740740713E-2</v>
      </c>
      <c r="N22" s="5">
        <f t="shared" si="3"/>
        <v>0.13343750000000001</v>
      </c>
      <c r="O22" s="5">
        <f t="shared" si="3"/>
        <v>2.8506944444444439E-2</v>
      </c>
      <c r="P22" s="15">
        <f>SUM(E22:O22)</f>
        <v>0.7147337962962963</v>
      </c>
      <c r="S22" s="13"/>
      <c r="AE22" s="43"/>
      <c r="AF22" s="43"/>
    </row>
    <row r="23" spans="1:36" ht="29.5" thickBot="1" x14ac:dyDescent="0.4">
      <c r="B23" s="12"/>
      <c r="D23" s="19" t="s">
        <v>19</v>
      </c>
      <c r="E23" s="29">
        <f>E22/P22</f>
        <v>0.12493320162583195</v>
      </c>
      <c r="F23" s="29">
        <f>F22/P22</f>
        <v>4.64107006947031E-2</v>
      </c>
      <c r="G23" s="29">
        <f>G22/P22</f>
        <v>2.9148381455151974E-3</v>
      </c>
      <c r="H23" s="29">
        <f>H22/P22</f>
        <v>0.10438359269994978</v>
      </c>
      <c r="I23" s="29">
        <f>I22/P22</f>
        <v>8.6052499473709784E-2</v>
      </c>
      <c r="J23" s="29">
        <f>J22/P22</f>
        <v>7.0539083121467769E-2</v>
      </c>
      <c r="K23" s="29">
        <f>K22/P22</f>
        <v>0.10580862468220165</v>
      </c>
      <c r="L23" s="29">
        <f>L22/P22</f>
        <v>0.10323385098699658</v>
      </c>
      <c r="M23" s="29">
        <f>M22/P22</f>
        <v>0.12914352339157609</v>
      </c>
      <c r="N23" s="29">
        <f>N22/P22</f>
        <v>0.18669538322024842</v>
      </c>
      <c r="O23" s="29">
        <f>O22/P22</f>
        <v>3.9884701957799612E-2</v>
      </c>
      <c r="P23" s="30">
        <f>SUM(E23:O23)</f>
        <v>0.99999999999999989</v>
      </c>
      <c r="S23" s="13"/>
      <c r="AE23" s="48" t="s">
        <v>37</v>
      </c>
      <c r="AF23" s="48"/>
      <c r="AG23" s="49" t="s">
        <v>43</v>
      </c>
    </row>
    <row r="24" spans="1:36" x14ac:dyDescent="0.35">
      <c r="A24" s="38" t="s">
        <v>10</v>
      </c>
      <c r="B24" s="38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S24" s="21"/>
      <c r="AE24" s="39"/>
      <c r="AF24" s="39"/>
    </row>
    <row r="25" spans="1:36" x14ac:dyDescent="0.35">
      <c r="A25" s="11">
        <v>1</v>
      </c>
      <c r="B25" s="12">
        <v>43411</v>
      </c>
      <c r="C25" s="14">
        <v>1</v>
      </c>
      <c r="D25" s="14">
        <v>1</v>
      </c>
      <c r="E25" s="5">
        <v>3.4490740740740745E-3</v>
      </c>
      <c r="F25" s="5">
        <v>0</v>
      </c>
      <c r="G25" s="5">
        <v>3.4722222222222224E-4</v>
      </c>
      <c r="H25" s="5">
        <v>4.4791666666666669E-3</v>
      </c>
      <c r="I25" s="5">
        <v>2.9861111111111113E-3</v>
      </c>
      <c r="J25" s="5">
        <v>3.472222222222222E-3</v>
      </c>
      <c r="K25" s="5">
        <v>4.4675925925925933E-3</v>
      </c>
      <c r="L25" s="5">
        <v>3.9351851851851857E-3</v>
      </c>
      <c r="M25" s="5">
        <v>2.3726851851851851E-3</v>
      </c>
      <c r="N25" s="5">
        <v>5.6712962962962958E-3</v>
      </c>
      <c r="O25" s="5">
        <v>1.3888888888888889E-3</v>
      </c>
      <c r="P25" s="15">
        <f t="shared" ref="P25:P35" si="4">SUM(E25:O25)</f>
        <v>3.2569444444444443E-2</v>
      </c>
      <c r="Q25" s="42">
        <f>P25*1440</f>
        <v>46.9</v>
      </c>
      <c r="S25" s="13">
        <v>4</v>
      </c>
      <c r="AE25" s="39" t="s">
        <v>23</v>
      </c>
      <c r="AF25" s="39">
        <v>60.542156862745088</v>
      </c>
      <c r="AG25" s="44">
        <f>AF25/1440</f>
        <v>4.2043164488017419E-2</v>
      </c>
      <c r="AI25">
        <f>20%*AF25</f>
        <v>12.108431372549019</v>
      </c>
      <c r="AJ25" s="44">
        <f>AI25/1440</f>
        <v>8.4086328976034855E-3</v>
      </c>
    </row>
    <row r="26" spans="1:36" s="17" customFormat="1" x14ac:dyDescent="0.35">
      <c r="A26" s="11">
        <v>2</v>
      </c>
      <c r="B26" s="12">
        <v>43414</v>
      </c>
      <c r="C26" s="14">
        <v>1</v>
      </c>
      <c r="D26" s="14">
        <v>0</v>
      </c>
      <c r="E26" s="5">
        <v>3.8425925925925923E-3</v>
      </c>
      <c r="F26" s="5">
        <v>0</v>
      </c>
      <c r="G26" s="5">
        <v>4.6296296296296293E-4</v>
      </c>
      <c r="H26" s="5">
        <v>4.5138888888888893E-3</v>
      </c>
      <c r="I26" s="5">
        <v>3.0671296296296297E-3</v>
      </c>
      <c r="J26" s="5">
        <v>4.2245370370370371E-3</v>
      </c>
      <c r="K26" s="5">
        <v>5.4166666666666669E-3</v>
      </c>
      <c r="L26" s="5">
        <v>3.472222222222222E-3</v>
      </c>
      <c r="M26" s="5">
        <v>2.5694444444444445E-3</v>
      </c>
      <c r="N26" s="5">
        <v>4.3981481481481484E-3</v>
      </c>
      <c r="O26" s="5">
        <v>1.5856481481481479E-3</v>
      </c>
      <c r="P26" s="15">
        <f t="shared" si="4"/>
        <v>3.3553240740740745E-2</v>
      </c>
      <c r="Q26" s="42">
        <f>P26*1440</f>
        <v>48.31666666666667</v>
      </c>
      <c r="R26" s="16"/>
      <c r="S26" s="13">
        <v>7</v>
      </c>
      <c r="T26" s="16"/>
      <c r="U26" s="16"/>
      <c r="V26" s="16"/>
      <c r="W26" s="16"/>
      <c r="X26" s="16"/>
      <c r="AA26" s="16"/>
      <c r="AB26" s="16"/>
      <c r="AC26" s="36"/>
      <c r="AD26" s="16"/>
      <c r="AE26" s="39" t="s">
        <v>24</v>
      </c>
      <c r="AF26" s="39">
        <v>1.5785765217636785</v>
      </c>
      <c r="AG26" s="44">
        <f>AF26/1440</f>
        <v>1.0962336956692211E-3</v>
      </c>
    </row>
    <row r="27" spans="1:36" x14ac:dyDescent="0.35">
      <c r="A27" s="11">
        <v>3</v>
      </c>
      <c r="B27" s="12">
        <v>43415</v>
      </c>
      <c r="C27" s="14">
        <v>0</v>
      </c>
      <c r="D27" s="14">
        <v>1</v>
      </c>
      <c r="E27" s="5">
        <v>3.4953703703703705E-3</v>
      </c>
      <c r="F27" s="5">
        <v>0</v>
      </c>
      <c r="G27" s="5">
        <v>3.4722222222222224E-4</v>
      </c>
      <c r="H27" s="5">
        <v>5.5787037037037038E-3</v>
      </c>
      <c r="I27" s="5">
        <v>4.4907407407407405E-3</v>
      </c>
      <c r="J27" s="5">
        <v>2.7777777777777779E-3</v>
      </c>
      <c r="K27" s="5">
        <v>4.340277777777778E-3</v>
      </c>
      <c r="L27" s="5">
        <v>3.6805555555555554E-3</v>
      </c>
      <c r="M27" s="5">
        <v>2.9050925925925928E-3</v>
      </c>
      <c r="N27" s="5">
        <v>6.0648148148148145E-3</v>
      </c>
      <c r="O27" s="5">
        <v>1.3888888888888889E-3</v>
      </c>
      <c r="P27" s="15">
        <f t="shared" si="4"/>
        <v>3.5069444444444445E-2</v>
      </c>
      <c r="Q27" s="42">
        <f>P27*1440</f>
        <v>50.5</v>
      </c>
      <c r="S27" s="13">
        <v>1</v>
      </c>
      <c r="AE27" s="39" t="s">
        <v>25</v>
      </c>
      <c r="AF27" s="39">
        <v>60.833333333333336</v>
      </c>
      <c r="AG27" s="44">
        <f>AF27/1440</f>
        <v>4.2245370370370371E-2</v>
      </c>
    </row>
    <row r="28" spans="1:36" x14ac:dyDescent="0.35">
      <c r="A28" s="11">
        <v>4</v>
      </c>
      <c r="B28" s="12">
        <v>43417</v>
      </c>
      <c r="C28" s="14">
        <v>0</v>
      </c>
      <c r="D28" s="14">
        <v>0</v>
      </c>
      <c r="E28" s="5">
        <v>2.7777777777777779E-3</v>
      </c>
      <c r="F28" s="5">
        <v>0</v>
      </c>
      <c r="G28" s="5">
        <v>5.4398148148148144E-4</v>
      </c>
      <c r="H28" s="5">
        <v>2.7777777777777779E-3</v>
      </c>
      <c r="I28" s="5">
        <v>4.1666666666666666E-3</v>
      </c>
      <c r="J28" s="5">
        <v>3.7615740740740739E-3</v>
      </c>
      <c r="K28" s="5">
        <v>5.5555555555555558E-3</v>
      </c>
      <c r="L28" s="5">
        <v>4.8611111111111112E-3</v>
      </c>
      <c r="M28" s="5">
        <v>2.5231481481481481E-3</v>
      </c>
      <c r="N28" s="5">
        <v>5.115740740740741E-3</v>
      </c>
      <c r="O28" s="5">
        <v>1.4583333333333334E-3</v>
      </c>
      <c r="P28" s="15">
        <f t="shared" si="4"/>
        <v>3.3541666666666671E-2</v>
      </c>
      <c r="Q28" s="42">
        <f>P28*1440</f>
        <v>48.300000000000004</v>
      </c>
      <c r="S28" s="13">
        <v>3</v>
      </c>
      <c r="AE28" s="39" t="s">
        <v>26</v>
      </c>
      <c r="AF28" s="39" t="e">
        <v>#N/A</v>
      </c>
    </row>
    <row r="29" spans="1:36" x14ac:dyDescent="0.35">
      <c r="A29" s="11">
        <v>5</v>
      </c>
      <c r="B29" s="12">
        <v>43418</v>
      </c>
      <c r="C29" s="14">
        <v>0</v>
      </c>
      <c r="D29" s="14">
        <v>0</v>
      </c>
      <c r="E29" s="20">
        <v>2.7546296296296294E-3</v>
      </c>
      <c r="F29" s="5">
        <v>0</v>
      </c>
      <c r="G29" s="5">
        <v>4.1666666666666669E-4</v>
      </c>
      <c r="H29" s="20" t="s">
        <v>46</v>
      </c>
      <c r="I29" s="20">
        <v>3.5532407407407405E-3</v>
      </c>
      <c r="J29" s="20">
        <v>3.3564814814814811E-3</v>
      </c>
      <c r="K29" s="20">
        <v>5.2662037037037035E-3</v>
      </c>
      <c r="L29" s="20">
        <v>5.5671296296296302E-3</v>
      </c>
      <c r="M29" s="5">
        <v>2.2916666666666667E-3</v>
      </c>
      <c r="N29" s="20">
        <v>6.3657407407407404E-3</v>
      </c>
      <c r="O29" s="20">
        <v>2.1064814814814813E-3</v>
      </c>
      <c r="P29" s="15">
        <f t="shared" si="4"/>
        <v>3.1678240740740743E-2</v>
      </c>
      <c r="Q29" s="42">
        <f>P29*1440</f>
        <v>45.616666666666667</v>
      </c>
      <c r="S29" s="11">
        <v>4</v>
      </c>
      <c r="AE29" s="39" t="s">
        <v>27</v>
      </c>
      <c r="AF29" s="39">
        <v>6.5086377373517825</v>
      </c>
      <c r="AG29" s="44">
        <f>AF29/1440</f>
        <v>4.5198873176054049E-3</v>
      </c>
    </row>
    <row r="30" spans="1:36" x14ac:dyDescent="0.35">
      <c r="A30" s="11">
        <v>6</v>
      </c>
      <c r="B30" s="12">
        <v>43422</v>
      </c>
      <c r="C30" s="14">
        <v>1</v>
      </c>
      <c r="D30" s="14">
        <v>0</v>
      </c>
      <c r="E30" s="20">
        <v>3.4027777777777784E-3</v>
      </c>
      <c r="F30" s="5">
        <v>0</v>
      </c>
      <c r="G30" s="5">
        <v>2.5462962962962961E-4</v>
      </c>
      <c r="H30" s="20">
        <v>4.0509259259259257E-3</v>
      </c>
      <c r="I30" s="20">
        <v>4.1435185185185186E-3</v>
      </c>
      <c r="J30" s="20">
        <v>4.1782407407407402E-3</v>
      </c>
      <c r="K30" s="20">
        <v>5.7291666666666671E-3</v>
      </c>
      <c r="L30" s="20">
        <v>4.6874999999999998E-3</v>
      </c>
      <c r="M30" s="5">
        <v>2.7430555555555559E-3</v>
      </c>
      <c r="N30" s="20">
        <v>4.9768518518518521E-3</v>
      </c>
      <c r="O30" s="20">
        <v>1.4004629629629629E-3</v>
      </c>
      <c r="P30" s="15">
        <f t="shared" si="4"/>
        <v>3.5567129629629629E-2</v>
      </c>
      <c r="Q30" s="42">
        <f>P30*1440</f>
        <v>51.216666666666669</v>
      </c>
      <c r="S30" s="11">
        <v>1</v>
      </c>
      <c r="AE30" s="39" t="s">
        <v>28</v>
      </c>
      <c r="AF30" s="39">
        <v>42.362365196079736</v>
      </c>
    </row>
    <row r="31" spans="1:36" x14ac:dyDescent="0.35">
      <c r="A31" s="11">
        <v>7</v>
      </c>
      <c r="B31" s="12">
        <v>43424</v>
      </c>
      <c r="C31" s="14">
        <v>0</v>
      </c>
      <c r="D31" s="14">
        <v>0</v>
      </c>
      <c r="E31" s="20">
        <v>3.0671296296296297E-3</v>
      </c>
      <c r="F31" s="5">
        <v>0</v>
      </c>
      <c r="G31" s="5">
        <v>4.5138888888888892E-4</v>
      </c>
      <c r="H31" s="20">
        <v>5.185185185185185E-3</v>
      </c>
      <c r="I31" s="20">
        <v>4.1782407407407402E-3</v>
      </c>
      <c r="J31" s="20">
        <v>3.0324074074074073E-3</v>
      </c>
      <c r="K31" s="20">
        <v>5.2199074074074066E-3</v>
      </c>
      <c r="L31" s="20">
        <v>5.0000000000000001E-3</v>
      </c>
      <c r="M31" s="5">
        <v>2.8703703703703708E-3</v>
      </c>
      <c r="N31" s="20">
        <v>4.8032407407407407E-3</v>
      </c>
      <c r="O31" s="20">
        <v>1.3425925925925925E-3</v>
      </c>
      <c r="P31" s="15">
        <f t="shared" si="4"/>
        <v>3.515046296296296E-2</v>
      </c>
      <c r="Q31" s="42">
        <f>P31*1440</f>
        <v>50.61666666666666</v>
      </c>
      <c r="S31" s="11">
        <v>3</v>
      </c>
      <c r="AE31" s="39" t="s">
        <v>29</v>
      </c>
      <c r="AF31" s="39">
        <v>-0.55808192460130357</v>
      </c>
    </row>
    <row r="32" spans="1:36" x14ac:dyDescent="0.35">
      <c r="A32" s="11">
        <v>8</v>
      </c>
      <c r="B32" s="12">
        <v>43425</v>
      </c>
      <c r="C32" s="14">
        <v>0</v>
      </c>
      <c r="D32" s="14">
        <v>1</v>
      </c>
      <c r="E32" s="20">
        <v>3.483796296296296E-3</v>
      </c>
      <c r="F32" s="5">
        <v>2.3263888888888887E-3</v>
      </c>
      <c r="G32" s="5">
        <v>0</v>
      </c>
      <c r="H32" s="20">
        <v>3.9583333333333337E-3</v>
      </c>
      <c r="I32" s="20">
        <v>3.645833333333333E-3</v>
      </c>
      <c r="J32" s="20">
        <v>2.2222222222222222E-3</v>
      </c>
      <c r="K32" s="20">
        <v>3.9583333333333337E-3</v>
      </c>
      <c r="L32" s="20">
        <v>4.8379629629629632E-3</v>
      </c>
      <c r="M32" s="5">
        <v>2.0486111111111113E-3</v>
      </c>
      <c r="N32" s="20">
        <v>5.7986111111111112E-3</v>
      </c>
      <c r="O32" s="20">
        <v>1.1921296296296296E-3</v>
      </c>
      <c r="P32" s="15">
        <f t="shared" si="4"/>
        <v>3.3472222222222223E-2</v>
      </c>
      <c r="Q32" s="42">
        <f>P32*1440</f>
        <v>48.2</v>
      </c>
      <c r="S32" s="11">
        <v>4</v>
      </c>
      <c r="AE32" s="39" t="s">
        <v>30</v>
      </c>
      <c r="AF32" s="39">
        <v>0.63073281081383492</v>
      </c>
    </row>
    <row r="33" spans="1:33" x14ac:dyDescent="0.35">
      <c r="A33" s="11">
        <v>9</v>
      </c>
      <c r="B33" s="12">
        <v>43428</v>
      </c>
      <c r="C33" s="14">
        <v>1</v>
      </c>
      <c r="D33" s="14">
        <v>1</v>
      </c>
      <c r="E33" s="20">
        <v>3.1481481481481482E-3</v>
      </c>
      <c r="F33" s="5">
        <v>0</v>
      </c>
      <c r="G33" s="5">
        <v>3.4722222222222224E-4</v>
      </c>
      <c r="H33" s="20">
        <v>2.5231481481481481E-3</v>
      </c>
      <c r="I33" s="20">
        <v>3.0902777777777782E-3</v>
      </c>
      <c r="J33" s="20">
        <v>2.8009259259259259E-3</v>
      </c>
      <c r="K33" s="20">
        <v>2.3379629629629631E-3</v>
      </c>
      <c r="L33" s="20">
        <v>4.6180555555555558E-3</v>
      </c>
      <c r="M33" s="5">
        <v>2.3379629629629631E-3</v>
      </c>
      <c r="N33" s="20">
        <v>5.0694444444444441E-3</v>
      </c>
      <c r="O33" s="20">
        <v>1.736111111111111E-3</v>
      </c>
      <c r="P33" s="15">
        <f t="shared" si="4"/>
        <v>2.8009259259259262E-2</v>
      </c>
      <c r="Q33" s="42">
        <f>P33*1440</f>
        <v>40.333333333333336</v>
      </c>
      <c r="S33" s="11">
        <v>7</v>
      </c>
      <c r="AE33" s="39" t="s">
        <v>31</v>
      </c>
      <c r="AF33" s="39">
        <v>20.583333333333321</v>
      </c>
    </row>
    <row r="34" spans="1:33" x14ac:dyDescent="0.35">
      <c r="A34" s="11">
        <v>10</v>
      </c>
      <c r="B34" s="12">
        <v>43429</v>
      </c>
      <c r="C34" s="14">
        <v>1</v>
      </c>
      <c r="D34" s="14">
        <v>1</v>
      </c>
      <c r="E34" s="5">
        <v>3.6805555555555554E-3</v>
      </c>
      <c r="F34" s="5">
        <v>0</v>
      </c>
      <c r="G34" s="5">
        <v>3.8194444444444446E-4</v>
      </c>
      <c r="H34" s="5">
        <v>3.6342592592592594E-3</v>
      </c>
      <c r="I34" s="5">
        <v>2.9861111111111113E-3</v>
      </c>
      <c r="J34" s="5">
        <v>3.645833333333333E-3</v>
      </c>
      <c r="K34" s="5">
        <v>2.8009259259259259E-3</v>
      </c>
      <c r="L34" s="5">
        <v>3.9120370370370368E-3</v>
      </c>
      <c r="M34" s="5">
        <v>3.1481481481481482E-3</v>
      </c>
      <c r="N34" s="5">
        <v>5.6828703703703702E-3</v>
      </c>
      <c r="O34" s="5">
        <v>1.4814814814814814E-3</v>
      </c>
      <c r="P34" s="15">
        <f t="shared" si="4"/>
        <v>3.1354166666666669E-2</v>
      </c>
      <c r="Q34" s="42">
        <f>P34*1440</f>
        <v>45.150000000000006</v>
      </c>
      <c r="S34" s="11">
        <v>1</v>
      </c>
      <c r="AE34" s="39" t="s">
        <v>32</v>
      </c>
      <c r="AF34" s="39">
        <v>52.266666666666673</v>
      </c>
      <c r="AG34" s="44">
        <f>AF34/1440</f>
        <v>3.6296296296296299E-2</v>
      </c>
    </row>
    <row r="35" spans="1:33" x14ac:dyDescent="0.35">
      <c r="A35" s="11">
        <v>11</v>
      </c>
      <c r="B35" s="12">
        <v>43432</v>
      </c>
      <c r="C35" s="14">
        <v>0</v>
      </c>
      <c r="D35" s="14">
        <v>0</v>
      </c>
      <c r="E35" s="20">
        <v>3.3564814814814811E-3</v>
      </c>
      <c r="F35" s="5">
        <v>0</v>
      </c>
      <c r="G35" s="5">
        <v>2.8935185185185189E-4</v>
      </c>
      <c r="H35" s="20">
        <v>4.4212962962962956E-3</v>
      </c>
      <c r="I35" s="20">
        <v>4.0856481481481481E-3</v>
      </c>
      <c r="J35" s="20">
        <v>5.1041666666666666E-3</v>
      </c>
      <c r="K35" s="20">
        <v>3.6805555555555554E-3</v>
      </c>
      <c r="L35" s="20">
        <v>3.645833333333333E-3</v>
      </c>
      <c r="M35" s="5">
        <v>2.9861111111111113E-3</v>
      </c>
      <c r="N35" s="20">
        <v>5.0347222222222225E-3</v>
      </c>
      <c r="O35" s="20">
        <v>1.6087962962962963E-3</v>
      </c>
      <c r="P35" s="15">
        <f t="shared" si="4"/>
        <v>3.4212962962962966E-2</v>
      </c>
      <c r="Q35" s="42">
        <f>P35*1440</f>
        <v>49.266666666666673</v>
      </c>
      <c r="S35" s="11">
        <v>4</v>
      </c>
      <c r="AE35" s="39" t="s">
        <v>33</v>
      </c>
      <c r="AF35" s="39">
        <v>72.849999999999994</v>
      </c>
      <c r="AG35" s="44">
        <f>AF35/1440</f>
        <v>5.0590277777777776E-2</v>
      </c>
    </row>
    <row r="36" spans="1:33" x14ac:dyDescent="0.35">
      <c r="A36" s="11">
        <v>12</v>
      </c>
      <c r="B36" s="12">
        <v>43435</v>
      </c>
      <c r="C36" s="14">
        <v>1</v>
      </c>
      <c r="D36" s="14">
        <v>1</v>
      </c>
      <c r="E36" s="20">
        <v>3.7268518518518514E-3</v>
      </c>
      <c r="F36" s="5">
        <v>1.9097222222222222E-3</v>
      </c>
      <c r="G36" s="5">
        <v>0</v>
      </c>
      <c r="H36" s="20">
        <v>5.0000000000000001E-3</v>
      </c>
      <c r="I36" s="23">
        <v>4.2824074074074075E-3</v>
      </c>
      <c r="J36" s="23">
        <v>2.685185185185185E-3</v>
      </c>
      <c r="K36" s="23">
        <v>5.4976851851851853E-3</v>
      </c>
      <c r="L36" s="23">
        <v>4.3287037037037035E-3</v>
      </c>
      <c r="M36" s="24">
        <v>2.7083333333333334E-3</v>
      </c>
      <c r="N36" s="23">
        <v>6.076388888888889E-3</v>
      </c>
      <c r="O36" s="23">
        <v>1.0995370370370371E-3</v>
      </c>
      <c r="P36" s="25">
        <f t="shared" ref="P36:P37" si="5">SUM(E36:O36)</f>
        <v>3.7314814814814815E-2</v>
      </c>
      <c r="Q36" s="42">
        <f>P36*1440</f>
        <v>53.733333333333334</v>
      </c>
      <c r="S36" s="11">
        <v>7</v>
      </c>
      <c r="AE36" s="39" t="s">
        <v>34</v>
      </c>
      <c r="AF36" s="39">
        <v>1029.2166666666665</v>
      </c>
    </row>
    <row r="37" spans="1:33" ht="15" thickBot="1" x14ac:dyDescent="0.4">
      <c r="A37" s="11">
        <v>13</v>
      </c>
      <c r="B37" s="12">
        <v>43436</v>
      </c>
      <c r="C37" s="14">
        <v>1</v>
      </c>
      <c r="D37" s="14">
        <v>1</v>
      </c>
      <c r="E37" s="20">
        <v>3.5995370370370369E-3</v>
      </c>
      <c r="F37" s="20">
        <v>0</v>
      </c>
      <c r="G37" s="5">
        <v>3.1250000000000001E-4</v>
      </c>
      <c r="H37" s="20">
        <v>3.5185185185185185E-3</v>
      </c>
      <c r="I37" s="23">
        <v>2.9282407407407412E-3</v>
      </c>
      <c r="J37" s="23">
        <v>4.1319444444444442E-3</v>
      </c>
      <c r="K37" s="23">
        <v>2.9166666666666668E-3</v>
      </c>
      <c r="L37" s="23">
        <v>3.9930555555555561E-3</v>
      </c>
      <c r="M37" s="24">
        <v>2.9861111111111113E-3</v>
      </c>
      <c r="N37" s="23">
        <v>5.4166666666666669E-3</v>
      </c>
      <c r="O37" s="23">
        <v>1.6782407407407406E-3</v>
      </c>
      <c r="P37" s="25">
        <f t="shared" si="5"/>
        <v>3.1481481481481485E-2</v>
      </c>
      <c r="Q37" s="42">
        <f>P37*1440</f>
        <v>45.333333333333336</v>
      </c>
      <c r="S37" s="11">
        <v>1</v>
      </c>
      <c r="AE37" s="40" t="s">
        <v>35</v>
      </c>
      <c r="AF37" s="40">
        <v>17</v>
      </c>
      <c r="AG37" s="47"/>
    </row>
    <row r="38" spans="1:33" x14ac:dyDescent="0.35">
      <c r="AE38" s="39"/>
      <c r="AF38" s="39"/>
    </row>
    <row r="39" spans="1:33" ht="43.5" x14ac:dyDescent="0.35">
      <c r="D39" s="19" t="s">
        <v>17</v>
      </c>
      <c r="E39" s="19" t="s">
        <v>1</v>
      </c>
      <c r="F39" s="19" t="s">
        <v>15</v>
      </c>
      <c r="G39" s="19" t="s">
        <v>14</v>
      </c>
      <c r="H39" s="19" t="s">
        <v>2</v>
      </c>
      <c r="I39" s="19" t="s">
        <v>3</v>
      </c>
      <c r="J39" s="27" t="s">
        <v>4</v>
      </c>
      <c r="K39" s="27" t="s">
        <v>5</v>
      </c>
      <c r="L39" s="27" t="s">
        <v>6</v>
      </c>
      <c r="M39" s="27" t="s">
        <v>7</v>
      </c>
      <c r="N39" s="27" t="s">
        <v>8</v>
      </c>
      <c r="O39" s="27" t="s">
        <v>9</v>
      </c>
      <c r="P39" s="15"/>
    </row>
    <row r="40" spans="1:33" ht="29" x14ac:dyDescent="0.35">
      <c r="D40" s="19" t="s">
        <v>18</v>
      </c>
      <c r="E40" s="5">
        <f>SUM(E25:E38)</f>
        <v>4.3784722222222225E-2</v>
      </c>
      <c r="F40" s="5">
        <f>SUM(F25:F38)</f>
        <v>4.2361111111111106E-3</v>
      </c>
      <c r="G40" s="5">
        <f>SUM(G25:G38)</f>
        <v>4.1550925925925922E-3</v>
      </c>
      <c r="H40" s="5">
        <f>SUM(H25:H38)</f>
        <v>4.9641203703703708E-2</v>
      </c>
      <c r="I40" s="5">
        <f>SUM(I25:I38)</f>
        <v>4.7604166666666663E-2</v>
      </c>
      <c r="J40" s="5">
        <f>SUM(J25:J38)</f>
        <v>4.5393518518518514E-2</v>
      </c>
      <c r="K40" s="5">
        <f>SUM(K25:K38)</f>
        <v>5.7187500000000002E-2</v>
      </c>
      <c r="L40" s="5">
        <f>SUM(L25:L38)</f>
        <v>5.6539351851851848E-2</v>
      </c>
      <c r="M40" s="5">
        <f>SUM(M25:M38)</f>
        <v>3.4490740740740745E-2</v>
      </c>
      <c r="N40" s="5">
        <f>SUM(N25:N38)</f>
        <v>7.0474537037037044E-2</v>
      </c>
      <c r="O40" s="5">
        <f>SUM(O25:O38)</f>
        <v>1.9467592592592595E-2</v>
      </c>
      <c r="P40" s="15">
        <f>SUM(E40:O40)</f>
        <v>0.43297453703703709</v>
      </c>
    </row>
    <row r="41" spans="1:33" ht="29" x14ac:dyDescent="0.35">
      <c r="D41" s="19" t="s">
        <v>19</v>
      </c>
      <c r="E41" s="29">
        <f>E40/P40</f>
        <v>0.10112539763158597</v>
      </c>
      <c r="F41" s="29">
        <f>F40/P40</f>
        <v>9.7837418802961835E-3</v>
      </c>
      <c r="G41" s="29">
        <f>G40/P40</f>
        <v>9.5966211339517209E-3</v>
      </c>
      <c r="H41" s="29">
        <f>H40/P40</f>
        <v>0.11465155443877141</v>
      </c>
      <c r="I41" s="29">
        <f>I40/P40</f>
        <v>0.10994680424496776</v>
      </c>
      <c r="J41" s="29">
        <f>J40/P40</f>
        <v>0.10484108102328314</v>
      </c>
      <c r="K41" s="29">
        <f>K40/P40</f>
        <v>0.13208051538399848</v>
      </c>
      <c r="L41" s="29">
        <f>L40/P40</f>
        <v>0.13058354941324277</v>
      </c>
      <c r="M41" s="29">
        <f>M40/P40</f>
        <v>7.9659974872356917E-2</v>
      </c>
      <c r="N41" s="29">
        <f>N40/P40</f>
        <v>0.16276831778449036</v>
      </c>
      <c r="O41" s="29">
        <f>O40/P40</f>
        <v>4.4962442193055147E-2</v>
      </c>
      <c r="P41" s="30">
        <f>SUM(E41:O41)</f>
        <v>0.99999999999999989</v>
      </c>
    </row>
  </sheetData>
  <sortState ref="Y4:AC14">
    <sortCondition descending="1" ref="AB4:AB14"/>
  </sortState>
  <mergeCells count="2">
    <mergeCell ref="A3:B3"/>
    <mergeCell ref="A24:B24"/>
  </mergeCells>
  <pageMargins left="0.25" right="0.25" top="0.75" bottom="0.75" header="0.3" footer="0.3"/>
  <pageSetup scale="71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D33A-E4E2-4A02-9BB8-09A504599392}">
  <dimension ref="E1:M24"/>
  <sheetViews>
    <sheetView workbookViewId="0">
      <selection activeCell="I8" sqref="I8"/>
    </sheetView>
  </sheetViews>
  <sheetFormatPr defaultRowHeight="14.5" x14ac:dyDescent="0.35"/>
  <cols>
    <col min="2" max="3" width="8.7265625" customWidth="1"/>
    <col min="5" max="5" width="7.26953125" style="68" customWidth="1"/>
    <col min="6" max="6" width="17.54296875" style="68" customWidth="1"/>
    <col min="7" max="7" width="2.7265625" style="68" customWidth="1"/>
    <col min="8" max="8" width="19" style="68" customWidth="1"/>
    <col min="9" max="13" width="8.7265625" style="45"/>
  </cols>
  <sheetData>
    <row r="1" spans="5:8" ht="10" customHeight="1" x14ac:dyDescent="0.35">
      <c r="E1" s="65"/>
      <c r="F1" s="66" t="s">
        <v>16</v>
      </c>
      <c r="G1" s="66"/>
      <c r="H1" s="66" t="s">
        <v>41</v>
      </c>
    </row>
    <row r="2" spans="5:8" ht="10" customHeight="1" x14ac:dyDescent="0.35">
      <c r="E2" s="67">
        <v>0.71875</v>
      </c>
      <c r="F2" s="50" t="s">
        <v>38</v>
      </c>
      <c r="G2" s="51"/>
      <c r="H2" s="50" t="s">
        <v>38</v>
      </c>
    </row>
    <row r="3" spans="5:8" ht="10" customHeight="1" x14ac:dyDescent="0.35">
      <c r="E3" s="67">
        <v>0.72222222222222221</v>
      </c>
      <c r="F3" s="52"/>
      <c r="G3" s="51"/>
      <c r="H3" s="52"/>
    </row>
    <row r="4" spans="5:8" ht="10" customHeight="1" x14ac:dyDescent="0.35">
      <c r="E4" s="67">
        <v>0.72569444444444453</v>
      </c>
      <c r="F4" s="52"/>
      <c r="G4" s="51"/>
      <c r="H4" s="52"/>
    </row>
    <row r="5" spans="5:8" ht="10" customHeight="1" x14ac:dyDescent="0.35">
      <c r="E5" s="67">
        <v>0.72916666666666663</v>
      </c>
      <c r="F5" s="52"/>
      <c r="G5" s="51"/>
      <c r="H5" s="52"/>
    </row>
    <row r="6" spans="5:8" ht="10" customHeight="1" x14ac:dyDescent="0.35">
      <c r="E6" s="67">
        <v>0.73263888888888884</v>
      </c>
      <c r="F6" s="52"/>
      <c r="G6" s="51"/>
      <c r="H6" s="52"/>
    </row>
    <row r="7" spans="5:8" ht="10" customHeight="1" x14ac:dyDescent="0.35">
      <c r="E7" s="67">
        <v>0.73611111111111116</v>
      </c>
      <c r="F7" s="53"/>
      <c r="G7" s="51"/>
      <c r="H7" s="53"/>
    </row>
    <row r="8" spans="5:8" ht="10" customHeight="1" x14ac:dyDescent="0.35">
      <c r="E8" s="67">
        <v>0.73958333333333337</v>
      </c>
      <c r="F8" s="54" t="s">
        <v>39</v>
      </c>
      <c r="G8" s="51"/>
      <c r="H8" s="55" t="s">
        <v>42</v>
      </c>
    </row>
    <row r="9" spans="5:8" ht="10" customHeight="1" x14ac:dyDescent="0.35">
      <c r="E9" s="67">
        <v>0.74305555555555547</v>
      </c>
      <c r="F9" s="56"/>
      <c r="G9" s="51"/>
      <c r="H9" s="57"/>
    </row>
    <row r="10" spans="5:8" ht="10" customHeight="1" x14ac:dyDescent="0.35">
      <c r="E10" s="67">
        <v>0.74652777777777779</v>
      </c>
      <c r="F10" s="56"/>
      <c r="G10" s="51"/>
      <c r="H10" s="57"/>
    </row>
    <row r="11" spans="5:8" ht="10" customHeight="1" x14ac:dyDescent="0.35">
      <c r="E11" s="67">
        <v>0.75</v>
      </c>
      <c r="F11" s="56"/>
      <c r="G11" s="51"/>
      <c r="H11" s="57"/>
    </row>
    <row r="12" spans="5:8" ht="10" customHeight="1" x14ac:dyDescent="0.35">
      <c r="E12" s="67">
        <v>0.75347222222222221</v>
      </c>
      <c r="F12" s="56"/>
      <c r="G12" s="51"/>
      <c r="H12" s="57"/>
    </row>
    <row r="13" spans="5:8" ht="10" customHeight="1" x14ac:dyDescent="0.35">
      <c r="E13" s="67">
        <v>0.75694444444444453</v>
      </c>
      <c r="F13" s="56"/>
      <c r="G13" s="51"/>
      <c r="H13" s="57"/>
    </row>
    <row r="14" spans="5:8" ht="10" customHeight="1" x14ac:dyDescent="0.35">
      <c r="E14" s="67">
        <v>0.76041666666666663</v>
      </c>
      <c r="F14" s="56"/>
      <c r="G14" s="51"/>
      <c r="H14" s="57"/>
    </row>
    <row r="15" spans="5:8" ht="10" customHeight="1" x14ac:dyDescent="0.35">
      <c r="E15" s="67">
        <v>0.76388888888888884</v>
      </c>
      <c r="F15" s="56"/>
      <c r="G15" s="51"/>
      <c r="H15" s="57"/>
    </row>
    <row r="16" spans="5:8" ht="10" customHeight="1" x14ac:dyDescent="0.35">
      <c r="E16" s="67">
        <v>0.76736111111111116</v>
      </c>
      <c r="F16" s="56"/>
      <c r="G16" s="51"/>
      <c r="H16" s="57"/>
    </row>
    <row r="17" spans="5:8" ht="10" customHeight="1" x14ac:dyDescent="0.35">
      <c r="E17" s="67">
        <v>0.77083333333333337</v>
      </c>
      <c r="F17" s="56"/>
      <c r="G17" s="51"/>
      <c r="H17" s="58"/>
    </row>
    <row r="18" spans="5:8" ht="10" customHeight="1" x14ac:dyDescent="0.35">
      <c r="E18" s="67">
        <v>0.77430555555555547</v>
      </c>
      <c r="F18" s="56"/>
      <c r="G18" s="51"/>
      <c r="H18" s="59" t="s">
        <v>40</v>
      </c>
    </row>
    <row r="19" spans="5:8" ht="10" customHeight="1" x14ac:dyDescent="0.35">
      <c r="E19" s="67">
        <v>0.77777777777777779</v>
      </c>
      <c r="F19" s="60"/>
      <c r="G19" s="51"/>
      <c r="H19" s="61"/>
    </row>
    <row r="20" spans="5:8" ht="10" customHeight="1" x14ac:dyDescent="0.35">
      <c r="E20" s="67">
        <v>0.78125</v>
      </c>
      <c r="F20" s="59" t="s">
        <v>40</v>
      </c>
      <c r="G20" s="51"/>
      <c r="H20" s="61"/>
    </row>
    <row r="21" spans="5:8" ht="10" customHeight="1" x14ac:dyDescent="0.35">
      <c r="E21" s="67">
        <v>0.78472222222222221</v>
      </c>
      <c r="F21" s="61"/>
      <c r="G21" s="51"/>
      <c r="H21" s="61"/>
    </row>
    <row r="22" spans="5:8" ht="10" customHeight="1" x14ac:dyDescent="0.35">
      <c r="E22" s="67">
        <v>0.78819444444444453</v>
      </c>
      <c r="F22" s="62"/>
      <c r="G22" s="51"/>
      <c r="H22" s="62"/>
    </row>
    <row r="23" spans="5:8" ht="10" customHeight="1" x14ac:dyDescent="0.35">
      <c r="E23" s="67">
        <v>0.79166666666666663</v>
      </c>
      <c r="F23" s="63" t="s">
        <v>44</v>
      </c>
      <c r="G23" s="64"/>
      <c r="H23" s="63" t="s">
        <v>44</v>
      </c>
    </row>
    <row r="24" spans="5:8" x14ac:dyDescent="0.35">
      <c r="G24" s="69"/>
    </row>
  </sheetData>
  <mergeCells count="6">
    <mergeCell ref="F2:F7"/>
    <mergeCell ref="F8:F19"/>
    <mergeCell ref="F20:F22"/>
    <mergeCell ref="H2:H7"/>
    <mergeCell ref="H18:H22"/>
    <mergeCell ref="H8:H1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</dc:creator>
  <cp:lastModifiedBy>Joyce</cp:lastModifiedBy>
  <cp:lastPrinted>2018-11-14T21:36:54Z</cp:lastPrinted>
  <dcterms:created xsi:type="dcterms:W3CDTF">2018-11-14T20:39:12Z</dcterms:created>
  <dcterms:modified xsi:type="dcterms:W3CDTF">2018-12-02T21:24:02Z</dcterms:modified>
</cp:coreProperties>
</file>