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yce\Desktop\Syracuse\SCM651\Submissions\HW3\"/>
    </mc:Choice>
  </mc:AlternateContent>
  <xr:revisionPtr revIDLastSave="0" documentId="13_ncr:1_{31A06E3D-3F5C-4408-ABD6-F205218B2F3A}" xr6:coauthVersionLast="43" xr6:coauthVersionMax="43" xr10:uidLastSave="{00000000-0000-0000-0000-000000000000}"/>
  <bookViews>
    <workbookView xWindow="28680" yWindow="-120" windowWidth="24240" windowHeight="13140" activeTab="1" xr2:uid="{00000000-000D-0000-FFFF-FFFF00000000}"/>
  </bookViews>
  <sheets>
    <sheet name="Price vs. Demand" sheetId="1" r:id="rId1"/>
    <sheet name="Optimization" sheetId="2" r:id="rId2"/>
  </sheets>
  <definedNames>
    <definedName name="solver_adj" localSheetId="1" hidden="1">Optimization!$I$17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Optimization!$I$19</definedName>
    <definedName name="solver_lhs2" localSheetId="1" hidden="1">Optimization!#REF!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Optimization!$I$20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hs1" localSheetId="1" hidden="1">50000</definedName>
    <definedName name="solver_rhs2" localSheetId="1" hidden="1">25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2" l="1"/>
  <c r="I19" i="2" s="1"/>
  <c r="I20" i="2" s="1"/>
  <c r="I11" i="2"/>
  <c r="I12" i="2" s="1"/>
  <c r="I13" i="2" s="1"/>
  <c r="I4" i="2"/>
  <c r="I5" i="2" s="1"/>
  <c r="I6" i="2" s="1"/>
  <c r="C22" i="2" l="1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C2" i="2"/>
  <c r="E2" i="2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" i="1"/>
  <c r="C3" i="1"/>
  <c r="E3" i="1" s="1"/>
  <c r="C4" i="1"/>
  <c r="D4" i="1" s="1"/>
  <c r="C5" i="1"/>
  <c r="D5" i="1" s="1"/>
  <c r="C6" i="1"/>
  <c r="D6" i="1" s="1"/>
  <c r="C7" i="1"/>
  <c r="E7" i="1" s="1"/>
  <c r="C8" i="1"/>
  <c r="D8" i="1" s="1"/>
  <c r="C9" i="1"/>
  <c r="D9" i="1" s="1"/>
  <c r="C10" i="1"/>
  <c r="D10" i="1" s="1"/>
  <c r="C11" i="1"/>
  <c r="E11" i="1" s="1"/>
  <c r="C12" i="1"/>
  <c r="D12" i="1" s="1"/>
  <c r="C13" i="1"/>
  <c r="D13" i="1" s="1"/>
  <c r="C14" i="1"/>
  <c r="D14" i="1" s="1"/>
  <c r="C15" i="1"/>
  <c r="E15" i="1" s="1"/>
  <c r="C16" i="1"/>
  <c r="D16" i="1" s="1"/>
  <c r="C17" i="1"/>
  <c r="D17" i="1" s="1"/>
  <c r="C18" i="1"/>
  <c r="D18" i="1" s="1"/>
  <c r="C19" i="1"/>
  <c r="E19" i="1" s="1"/>
  <c r="C20" i="1"/>
  <c r="D20" i="1" s="1"/>
  <c r="C21" i="1"/>
  <c r="D21" i="1" s="1"/>
  <c r="C22" i="1"/>
  <c r="E22" i="1" s="1"/>
  <c r="C2" i="1"/>
  <c r="E2" i="1" s="1"/>
  <c r="D9" i="2" l="1"/>
  <c r="F9" i="2" s="1"/>
  <c r="D19" i="2"/>
  <c r="F19" i="2" s="1"/>
  <c r="D3" i="2"/>
  <c r="F3" i="2" s="1"/>
  <c r="D5" i="2"/>
  <c r="F5" i="2" s="1"/>
  <c r="D7" i="2"/>
  <c r="F7" i="2" s="1"/>
  <c r="D11" i="2"/>
  <c r="F11" i="2" s="1"/>
  <c r="D13" i="2"/>
  <c r="F13" i="2" s="1"/>
  <c r="D15" i="2"/>
  <c r="F15" i="2" s="1"/>
  <c r="D17" i="2"/>
  <c r="F17" i="2" s="1"/>
  <c r="D21" i="2"/>
  <c r="F21" i="2" s="1"/>
  <c r="D2" i="2"/>
  <c r="F2" i="2" s="1"/>
  <c r="D4" i="2"/>
  <c r="F4" i="2" s="1"/>
  <c r="D6" i="2"/>
  <c r="F6" i="2" s="1"/>
  <c r="D8" i="2"/>
  <c r="F8" i="2" s="1"/>
  <c r="D10" i="2"/>
  <c r="F10" i="2" s="1"/>
  <c r="D12" i="2"/>
  <c r="F12" i="2" s="1"/>
  <c r="D14" i="2"/>
  <c r="F14" i="2" s="1"/>
  <c r="D16" i="2"/>
  <c r="F16" i="2" s="1"/>
  <c r="D18" i="2"/>
  <c r="F18" i="2" s="1"/>
  <c r="D20" i="2"/>
  <c r="F20" i="2" s="1"/>
  <c r="D22" i="2"/>
  <c r="F22" i="2" s="1"/>
  <c r="E8" i="1"/>
  <c r="E12" i="1"/>
  <c r="D2" i="1"/>
  <c r="D7" i="1"/>
  <c r="D15" i="1"/>
  <c r="E16" i="1"/>
  <c r="E20" i="1"/>
  <c r="E4" i="1"/>
  <c r="D3" i="1"/>
  <c r="E6" i="1"/>
  <c r="E9" i="1"/>
  <c r="E13" i="1"/>
  <c r="E17" i="1"/>
  <c r="E21" i="1"/>
  <c r="D11" i="1"/>
  <c r="D19" i="1"/>
  <c r="D22" i="1"/>
  <c r="E10" i="1"/>
  <c r="E14" i="1"/>
  <c r="E18" i="1"/>
</calcChain>
</file>

<file path=xl/sharedStrings.xml><?xml version="1.0" encoding="utf-8"?>
<sst xmlns="http://schemas.openxmlformats.org/spreadsheetml/2006/main" count="35" uniqueCount="17">
  <si>
    <t>Price</t>
  </si>
  <si>
    <t>% Purchased</t>
  </si>
  <si>
    <t>Predicted %</t>
  </si>
  <si>
    <t>Profit</t>
  </si>
  <si>
    <t>Book Cost</t>
  </si>
  <si>
    <t>Publisher</t>
  </si>
  <si>
    <t>Customers</t>
  </si>
  <si>
    <t># of Books Sold</t>
  </si>
  <si>
    <t>Predicted Sales/Revenue</t>
  </si>
  <si>
    <t>Publisher Price</t>
  </si>
  <si>
    <t>Book Price</t>
  </si>
  <si>
    <t>Predicted Books</t>
  </si>
  <si>
    <t>Predicted Revenue</t>
  </si>
  <si>
    <t>2a-i</t>
  </si>
  <si>
    <t>2a-ii</t>
  </si>
  <si>
    <t>Potential Customers</t>
  </si>
  <si>
    <t>2a-iii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</si>
</sst>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43" fontId="0" fillId="0" borderId="0" xfId="0" applyNumberFormat="1"/>
    <xf numFmtId="1" fontId="0" fillId="0" borderId="0" xfId="0" applyNumberFormat="1"/>
    <xf numFmtId="37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2" borderId="0" xfId="0" applyFill="1"/>
    <xf numFmtId="44" fontId="0" fillId="2" borderId="0" xfId="2" applyFont="1" applyFill="1"/>
    <xf numFmtId="9" fontId="0" fillId="2" borderId="0" xfId="3" applyNumberFormat="1" applyFont="1" applyFill="1"/>
    <xf numFmtId="164" fontId="0" fillId="2" borderId="0" xfId="1" applyNumberFormat="1" applyFont="1" applyFill="1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/>
    <xf numFmtId="44" fontId="0" fillId="3" borderId="0" xfId="2" applyFont="1" applyFill="1"/>
    <xf numFmtId="9" fontId="0" fillId="3" borderId="0" xfId="3" applyNumberFormat="1" applyFont="1" applyFill="1"/>
    <xf numFmtId="164" fontId="0" fillId="3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Books purchased by Book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2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018709671249184E-2"/>
                  <c:y val="-0.11044899328397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AED-B3D9-95274AAE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67504"/>
        <c:axId val="509166192"/>
      </c:scatterChart>
      <c:valAx>
        <c:axId val="50916750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</a:t>
                </a:r>
                <a:r>
                  <a:rPr lang="en-US" baseline="0"/>
                  <a:t> Sale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6192"/>
        <c:crosses val="autoZero"/>
        <c:crossBetween val="midCat"/>
      </c:valAx>
      <c:valAx>
        <c:axId val="509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books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131762</xdr:colOff>
      <xdr:row>0</xdr:row>
      <xdr:rowOff>65087</xdr:rowOff>
    </xdr:from>
    <xdr:to>
      <xdr:col>17</xdr:col>
      <xdr:colOff>85725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6B0CB-AF99-44BF-8A02-3AD5FF69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D2" sqref="D2"/>
    </sheetView>
  </sheetViews>
  <sheetFormatPr defaultRowHeight="14.5" x14ac:dyDescent="0.35"/>
  <cols>
    <col min="1" max="1" width="12.453125" customWidth="1"/>
    <col min="2" max="2" width="14.54296875" customWidth="1"/>
    <col min="3" max="3" width="14" customWidth="1"/>
    <col min="4" max="4" width="14.7265625" customWidth="1"/>
    <col min="5" max="5" width="15.1796875" customWidth="1"/>
    <col min="6" max="6" width="14.26953125" customWidth="1"/>
  </cols>
  <sheetData>
    <row r="1" spans="1:6" s="7" customFormat="1" ht="29" x14ac:dyDescent="0.35">
      <c r="A1" s="7" t="s">
        <v>0</v>
      </c>
      <c r="B1" s="7" t="s">
        <v>1</v>
      </c>
      <c r="C1" s="7" t="s">
        <v>2</v>
      </c>
      <c r="D1" s="7" t="s">
        <v>7</v>
      </c>
      <c r="E1" s="7" t="s">
        <v>8</v>
      </c>
      <c r="F1" s="7" t="s">
        <v>3</v>
      </c>
    </row>
    <row r="2" spans="1:6" x14ac:dyDescent="0.35">
      <c r="A2" s="1">
        <v>5</v>
      </c>
      <c r="B2" s="2">
        <v>0.65</v>
      </c>
      <c r="C2" s="2">
        <f>14.098*(A2)^-1.872</f>
        <v>0.69292408674781014</v>
      </c>
      <c r="D2" s="6">
        <f>C2*B26</f>
        <v>69292.408674781007</v>
      </c>
      <c r="E2" s="1">
        <f>A2*(C2*B26)</f>
        <v>346462.04337390501</v>
      </c>
      <c r="F2" s="1">
        <f>D2*(A2-B25)</f>
        <v>0</v>
      </c>
    </row>
    <row r="3" spans="1:6" x14ac:dyDescent="0.35">
      <c r="A3" s="1">
        <v>6</v>
      </c>
      <c r="B3" s="2">
        <v>0.5</v>
      </c>
      <c r="C3" s="2">
        <f t="shared" ref="C3:C22" si="0">14.098*(A3)^-1.872</f>
        <v>0.49255912094665855</v>
      </c>
      <c r="D3" s="6">
        <f>C3*B26</f>
        <v>49255.912094665851</v>
      </c>
      <c r="E3" s="1">
        <f>A3*(C3*B26)</f>
        <v>295535.47256799508</v>
      </c>
      <c r="F3" s="1">
        <f>D3*(A3-B25)</f>
        <v>49255.912094665851</v>
      </c>
    </row>
    <row r="4" spans="1:6" x14ac:dyDescent="0.35">
      <c r="A4" s="1">
        <v>7</v>
      </c>
      <c r="B4" s="2">
        <v>0.4</v>
      </c>
      <c r="C4" s="2">
        <f t="shared" si="0"/>
        <v>0.36909144187581711</v>
      </c>
      <c r="D4" s="6">
        <f>C4*B26</f>
        <v>36909.144187581711</v>
      </c>
      <c r="E4" s="1">
        <f>A4*(C4*B26)</f>
        <v>258364.00931307196</v>
      </c>
      <c r="F4" s="1">
        <f>D4*(A4-B25)</f>
        <v>73818.288375163422</v>
      </c>
    </row>
    <row r="5" spans="1:6" x14ac:dyDescent="0.35">
      <c r="A5" s="1">
        <v>8</v>
      </c>
      <c r="B5" s="2">
        <v>0.32</v>
      </c>
      <c r="C5" s="2">
        <f t="shared" si="0"/>
        <v>0.28745710707060823</v>
      </c>
      <c r="D5" s="6">
        <f>C5*B26</f>
        <v>28745.710707060822</v>
      </c>
      <c r="E5" s="1">
        <f>A5*(C5*B26)</f>
        <v>229965.68565648657</v>
      </c>
      <c r="F5" s="1">
        <f>D5*(A5-B25)</f>
        <v>86237.132121182469</v>
      </c>
    </row>
    <row r="6" spans="1:6" x14ac:dyDescent="0.35">
      <c r="A6" s="1">
        <v>9</v>
      </c>
      <c r="B6" s="2">
        <v>0.25</v>
      </c>
      <c r="C6" s="2">
        <f t="shared" si="0"/>
        <v>0.23057675801164021</v>
      </c>
      <c r="D6" s="6">
        <f>C6*B26</f>
        <v>23057.67580116402</v>
      </c>
      <c r="E6" s="1">
        <f>A6*(C6*B26)</f>
        <v>207519.08221047616</v>
      </c>
      <c r="F6" s="1">
        <f>D6*(A6-B25)</f>
        <v>92230.703204656078</v>
      </c>
    </row>
    <row r="7" spans="1:6" x14ac:dyDescent="0.35">
      <c r="A7" s="1">
        <v>10</v>
      </c>
      <c r="B7" s="2">
        <v>0.2</v>
      </c>
      <c r="C7" s="2">
        <f t="shared" si="0"/>
        <v>0.18930300422121596</v>
      </c>
      <c r="D7" s="6">
        <f>C7*B26</f>
        <v>18930.300422121596</v>
      </c>
      <c r="E7" s="1">
        <f>A7*(C7*B26)</f>
        <v>189303.00422121596</v>
      </c>
      <c r="F7" s="1">
        <f>D7*(A7-B25)</f>
        <v>94651.50211060798</v>
      </c>
    </row>
    <row r="8" spans="1:6" x14ac:dyDescent="0.35">
      <c r="A8" s="1">
        <v>11</v>
      </c>
      <c r="B8" s="2">
        <v>0.16</v>
      </c>
      <c r="C8" s="2">
        <f t="shared" si="0"/>
        <v>0.15836908211415465</v>
      </c>
      <c r="D8" s="6">
        <f>C8*B26</f>
        <v>15836.908211415464</v>
      </c>
      <c r="E8" s="1">
        <f>A8*(C8*B26)</f>
        <v>174205.99032557011</v>
      </c>
      <c r="F8" s="1">
        <f>D8*(A8-B25)</f>
        <v>95021.449268492783</v>
      </c>
    </row>
    <row r="9" spans="1:6" x14ac:dyDescent="0.35">
      <c r="A9" s="1">
        <v>12</v>
      </c>
      <c r="B9" s="2">
        <v>0.13</v>
      </c>
      <c r="C9" s="2">
        <f t="shared" si="0"/>
        <v>0.13456441064041047</v>
      </c>
      <c r="D9" s="6">
        <f>C9*B26</f>
        <v>13456.441064041048</v>
      </c>
      <c r="E9" s="1">
        <f>A9*(C9*B26)</f>
        <v>161477.29276849257</v>
      </c>
      <c r="F9" s="1">
        <f>D9*(A9-B25)</f>
        <v>94195.087448287333</v>
      </c>
    </row>
    <row r="10" spans="1:6" x14ac:dyDescent="0.35">
      <c r="A10" s="1">
        <v>13</v>
      </c>
      <c r="B10" s="2">
        <v>0.11</v>
      </c>
      <c r="C10" s="2">
        <f t="shared" si="0"/>
        <v>0.11583920030461227</v>
      </c>
      <c r="D10" s="6">
        <f>C10*B26</f>
        <v>11583.920030461228</v>
      </c>
      <c r="E10" s="1">
        <f>A10*(C10*B26)</f>
        <v>150590.96039599596</v>
      </c>
      <c r="F10" s="1">
        <f>D10*(A10-B25)</f>
        <v>92671.360243689822</v>
      </c>
    </row>
    <row r="11" spans="1:6" x14ac:dyDescent="0.35">
      <c r="A11" s="1">
        <v>14</v>
      </c>
      <c r="B11" s="2">
        <v>9.5000000000000001E-2</v>
      </c>
      <c r="C11" s="2">
        <f t="shared" si="0"/>
        <v>0.10083372784364156</v>
      </c>
      <c r="D11" s="6">
        <f>C11*B26</f>
        <v>10083.372784364155</v>
      </c>
      <c r="E11" s="1">
        <f>A11*(C11*B26)</f>
        <v>141167.21898109818</v>
      </c>
      <c r="F11" s="1">
        <f>D11*(A11-B25)</f>
        <v>90750.355059277397</v>
      </c>
    </row>
    <row r="12" spans="1:6" x14ac:dyDescent="0.35">
      <c r="A12" s="1">
        <v>15</v>
      </c>
      <c r="B12" s="2">
        <v>0.08</v>
      </c>
      <c r="C12" s="2">
        <f t="shared" si="0"/>
        <v>8.8616515538890578E-2</v>
      </c>
      <c r="D12" s="6">
        <f>C12*B26</f>
        <v>8861.6515538890581</v>
      </c>
      <c r="E12" s="1">
        <f>A12*(C12*B26)</f>
        <v>132924.77330833586</v>
      </c>
      <c r="F12" s="1">
        <f>D12*(A12-B25)</f>
        <v>88616.515538890584</v>
      </c>
    </row>
    <row r="13" spans="1:6" x14ac:dyDescent="0.35">
      <c r="A13" s="1">
        <v>16</v>
      </c>
      <c r="B13" s="2">
        <v>7.0000000000000007E-2</v>
      </c>
      <c r="C13" s="2">
        <f t="shared" si="0"/>
        <v>7.8531681888279928E-2</v>
      </c>
      <c r="D13" s="6">
        <f>C13*B26</f>
        <v>7853.1681888279927</v>
      </c>
      <c r="E13" s="1">
        <f>A13*(C13*B26)</f>
        <v>125650.69102124788</v>
      </c>
      <c r="F13" s="1">
        <f>D13*(A13-B25)</f>
        <v>86384.850077107927</v>
      </c>
    </row>
    <row r="14" spans="1:6" x14ac:dyDescent="0.35">
      <c r="A14" s="1">
        <v>17</v>
      </c>
      <c r="B14" s="2">
        <v>6.3E-2</v>
      </c>
      <c r="C14" s="2">
        <f t="shared" si="0"/>
        <v>7.010631266444263E-2</v>
      </c>
      <c r="D14" s="6">
        <f>C14*B26</f>
        <v>7010.631266444263</v>
      </c>
      <c r="E14" s="1">
        <f>A14*(C14*B26)</f>
        <v>119180.73152955247</v>
      </c>
      <c r="F14" s="1">
        <f>D14*(A14-B25)</f>
        <v>84127.575197331156</v>
      </c>
    </row>
    <row r="15" spans="1:6" x14ac:dyDescent="0.35">
      <c r="A15" s="1">
        <v>18</v>
      </c>
      <c r="B15" s="2">
        <v>5.8000000000000003E-2</v>
      </c>
      <c r="C15" s="2">
        <f t="shared" si="0"/>
        <v>6.2992287077296968E-2</v>
      </c>
      <c r="D15" s="6">
        <f>C15*B26</f>
        <v>6299.2287077296969</v>
      </c>
      <c r="E15" s="1">
        <f>A15*(C15*B26)</f>
        <v>113386.11673913454</v>
      </c>
      <c r="F15" s="1">
        <f>D15*(A15-B25)</f>
        <v>81889.973200486056</v>
      </c>
    </row>
    <row r="16" spans="1:6" x14ac:dyDescent="0.35">
      <c r="A16" s="1">
        <v>19</v>
      </c>
      <c r="B16" s="2">
        <v>5.2999999999999999E-2</v>
      </c>
      <c r="C16" s="2">
        <f t="shared" si="0"/>
        <v>5.6928634286817013E-2</v>
      </c>
      <c r="D16" s="6">
        <f>C16*B26</f>
        <v>5692.8634286817014</v>
      </c>
      <c r="E16" s="1">
        <f>A16*(C16*B26)</f>
        <v>108164.40514495232</v>
      </c>
      <c r="F16" s="1">
        <f>D16*(A16-B25)</f>
        <v>79700.088001543816</v>
      </c>
    </row>
    <row r="17" spans="1:6" x14ac:dyDescent="0.35">
      <c r="A17" s="1">
        <v>20</v>
      </c>
      <c r="B17" s="2">
        <v>4.9000000000000002E-2</v>
      </c>
      <c r="C17" s="2">
        <f t="shared" si="0"/>
        <v>5.1716527239469616E-2</v>
      </c>
      <c r="D17" s="6">
        <f>C17*B26</f>
        <v>5171.6527239469615</v>
      </c>
      <c r="E17" s="1">
        <f>A17*(C17*B26)</f>
        <v>103433.05447893923</v>
      </c>
      <c r="F17" s="1">
        <f>D17*(A17-B25)</f>
        <v>77574.790859204426</v>
      </c>
    </row>
    <row r="18" spans="1:6" x14ac:dyDescent="0.35">
      <c r="A18" s="1">
        <v>21</v>
      </c>
      <c r="B18" s="2">
        <v>4.5999999999999999E-2</v>
      </c>
      <c r="C18" s="2">
        <f t="shared" si="0"/>
        <v>4.7202281057612906E-2</v>
      </c>
      <c r="D18" s="6">
        <f>C18*B26</f>
        <v>4720.2281057612909</v>
      </c>
      <c r="E18" s="1">
        <f>A18*(C18*B26)</f>
        <v>99124.79022098711</v>
      </c>
      <c r="F18" s="1">
        <f>D18*(A18-B25)</f>
        <v>75523.649692180654</v>
      </c>
    </row>
    <row r="19" spans="1:6" x14ac:dyDescent="0.35">
      <c r="A19" s="1">
        <v>22</v>
      </c>
      <c r="B19" s="2">
        <v>4.3999999999999997E-2</v>
      </c>
      <c r="C19" s="2">
        <f t="shared" si="0"/>
        <v>4.3265551874049714E-2</v>
      </c>
      <c r="D19" s="6">
        <f>C19*B26</f>
        <v>4326.5551874049715</v>
      </c>
      <c r="E19" s="1">
        <f>A19*(C19*B26)</f>
        <v>95184.214122909369</v>
      </c>
      <c r="F19" s="1">
        <f>D19*(A19-B25)</f>
        <v>73551.438185884515</v>
      </c>
    </row>
    <row r="20" spans="1:6" x14ac:dyDescent="0.35">
      <c r="A20" s="1">
        <v>23</v>
      </c>
      <c r="B20" s="2">
        <v>4.2999999999999997E-2</v>
      </c>
      <c r="C20" s="2">
        <f t="shared" si="0"/>
        <v>3.9810991802954027E-2</v>
      </c>
      <c r="D20" s="6">
        <f>C20*B26</f>
        <v>3981.0991802954027</v>
      </c>
      <c r="E20" s="1">
        <f>A20*(C20*B26)</f>
        <v>91565.281146794267</v>
      </c>
      <c r="F20" s="1">
        <f>D20*(A20-B25)</f>
        <v>71659.785245317253</v>
      </c>
    </row>
    <row r="21" spans="1:6" x14ac:dyDescent="0.35">
      <c r="A21" s="1">
        <v>24</v>
      </c>
      <c r="B21" s="2">
        <v>4.2000000000000003E-2</v>
      </c>
      <c r="C21" s="2">
        <f t="shared" si="0"/>
        <v>3.676224810576998E-2</v>
      </c>
      <c r="D21" s="6">
        <f>C21*B26</f>
        <v>3676.2248105769982</v>
      </c>
      <c r="E21" s="1">
        <f>A21*(C21*B26)</f>
        <v>88229.395453847959</v>
      </c>
      <c r="F21" s="1">
        <f>D21*(A21-B25)</f>
        <v>69848.271400962971</v>
      </c>
    </row>
    <row r="22" spans="1:6" x14ac:dyDescent="0.35">
      <c r="A22" s="1">
        <v>25</v>
      </c>
      <c r="B22" s="2">
        <v>4.1000000000000002E-2</v>
      </c>
      <c r="C22" s="2">
        <f t="shared" si="0"/>
        <v>3.4057581926180067E-2</v>
      </c>
      <c r="D22" s="6">
        <f>C22*B26</f>
        <v>3405.7581926180069</v>
      </c>
      <c r="E22" s="1">
        <f>A22*(C22*B26)</f>
        <v>85143.954815450168</v>
      </c>
      <c r="F22" s="1">
        <f>D22*(A22-B25)</f>
        <v>68115.163852360143</v>
      </c>
    </row>
    <row r="23" spans="1:6" x14ac:dyDescent="0.35">
      <c r="D23" s="5"/>
    </row>
    <row r="24" spans="1:6" x14ac:dyDescent="0.35">
      <c r="A24" t="s">
        <v>5</v>
      </c>
    </row>
    <row r="25" spans="1:6" x14ac:dyDescent="0.35">
      <c r="A25" t="s">
        <v>4</v>
      </c>
      <c r="B25" s="1">
        <v>5</v>
      </c>
    </row>
    <row r="26" spans="1:6" x14ac:dyDescent="0.35">
      <c r="A26" t="s">
        <v>6</v>
      </c>
      <c r="B26" s="3">
        <v>100000</v>
      </c>
    </row>
    <row r="27" spans="1:6" x14ac:dyDescent="0.35">
      <c r="E27" s="4"/>
    </row>
  </sheetData>
  <conditionalFormatting sqref="F1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B21B-6B0D-463C-AC49-1BBB918FB6D6}">
  <dimension ref="A1:L26"/>
  <sheetViews>
    <sheetView tabSelected="1" workbookViewId="0">
      <selection activeCell="K1" sqref="K1:L21"/>
    </sheetView>
  </sheetViews>
  <sheetFormatPr defaultRowHeight="14.5" x14ac:dyDescent="0.35"/>
  <cols>
    <col min="1" max="1" width="22.90625" customWidth="1"/>
    <col min="2" max="2" width="26.08984375" customWidth="1"/>
    <col min="3" max="3" width="14" customWidth="1"/>
    <col min="4" max="4" width="14.7265625" customWidth="1"/>
    <col min="5" max="5" width="17.54296875" customWidth="1"/>
    <col min="6" max="6" width="16.453125" customWidth="1"/>
    <col min="7" max="7" width="8.7265625" customWidth="1"/>
    <col min="8" max="8" width="15.6328125" customWidth="1"/>
    <col min="9" max="9" width="12.08984375" customWidth="1"/>
    <col min="10" max="10" width="8.7265625" customWidth="1"/>
    <col min="11" max="11" width="14.7265625" bestFit="1" customWidth="1"/>
    <col min="12" max="12" width="11.08984375" bestFit="1" customWidth="1"/>
  </cols>
  <sheetData>
    <row r="1" spans="1:12" s="7" customFormat="1" x14ac:dyDescent="0.35">
      <c r="A1" s="7" t="s">
        <v>0</v>
      </c>
      <c r="B1" s="7" t="s">
        <v>1</v>
      </c>
      <c r="C1" s="7" t="s">
        <v>2</v>
      </c>
      <c r="D1" s="7" t="s">
        <v>7</v>
      </c>
      <c r="E1" s="7" t="s">
        <v>12</v>
      </c>
      <c r="F1" s="7" t="s">
        <v>3</v>
      </c>
      <c r="H1" s="12" t="s">
        <v>13</v>
      </c>
      <c r="I1" s="12"/>
      <c r="K1" s="12"/>
      <c r="L1" s="12"/>
    </row>
    <row r="2" spans="1:12" x14ac:dyDescent="0.35">
      <c r="A2" s="1">
        <v>5</v>
      </c>
      <c r="B2" s="2">
        <v>0.65</v>
      </c>
      <c r="C2" s="2">
        <f>14.098*(A2)^-1.872</f>
        <v>0.69292408674781014</v>
      </c>
      <c r="D2" s="6">
        <f>C2*B26</f>
        <v>69292.408674781007</v>
      </c>
      <c r="E2" s="1">
        <f>A2*(C2*B26)</f>
        <v>346462.04337390501</v>
      </c>
      <c r="F2" s="1">
        <f>D2*(A2-B25)</f>
        <v>0</v>
      </c>
      <c r="H2" t="s">
        <v>9</v>
      </c>
      <c r="I2" s="1">
        <v>5</v>
      </c>
      <c r="L2" s="1"/>
    </row>
    <row r="3" spans="1:12" x14ac:dyDescent="0.35">
      <c r="A3" s="1">
        <v>6</v>
      </c>
      <c r="B3" s="2">
        <v>0.5</v>
      </c>
      <c r="C3" s="2">
        <f t="shared" ref="C3:C22" si="0">14.098*(A3)^-1.872</f>
        <v>0.49255912094665855</v>
      </c>
      <c r="D3" s="6">
        <f>C3*B26</f>
        <v>49255.912094665851</v>
      </c>
      <c r="E3" s="1">
        <f>A3*(C3*B26)</f>
        <v>295535.47256799508</v>
      </c>
      <c r="F3" s="1">
        <f>D3*(A3-B25)</f>
        <v>49255.912094665851</v>
      </c>
      <c r="H3" t="s">
        <v>10</v>
      </c>
      <c r="I3" s="1">
        <v>10.733944925264344</v>
      </c>
      <c r="L3" s="1"/>
    </row>
    <row r="4" spans="1:12" x14ac:dyDescent="0.35">
      <c r="A4" s="1">
        <v>7</v>
      </c>
      <c r="B4" s="2">
        <v>0.4</v>
      </c>
      <c r="C4" s="2">
        <f t="shared" si="0"/>
        <v>0.36909144187581711</v>
      </c>
      <c r="D4" s="6">
        <f>C4*B26</f>
        <v>36909.144187581711</v>
      </c>
      <c r="E4" s="1">
        <f>A4*(C4*B26)</f>
        <v>258364.00931307196</v>
      </c>
      <c r="F4" s="1">
        <f>D4*(A4-B25)</f>
        <v>73818.288375163422</v>
      </c>
      <c r="H4" t="s">
        <v>2</v>
      </c>
      <c r="I4" s="2">
        <f>14.098*(I3)^-1.872</f>
        <v>0.16579673711682791</v>
      </c>
      <c r="L4" s="2"/>
    </row>
    <row r="5" spans="1:12" x14ac:dyDescent="0.35">
      <c r="A5" s="1">
        <v>8</v>
      </c>
      <c r="B5" s="2">
        <v>0.32</v>
      </c>
      <c r="C5" s="2">
        <f t="shared" si="0"/>
        <v>0.28745710707060823</v>
      </c>
      <c r="D5" s="6">
        <f>C5*B26</f>
        <v>28745.710707060822</v>
      </c>
      <c r="E5" s="1">
        <f>A5*(C5*B26)</f>
        <v>229965.68565648657</v>
      </c>
      <c r="F5" s="1">
        <f>D5*(A5-B25)</f>
        <v>86237.132121182469</v>
      </c>
      <c r="H5" t="s">
        <v>11</v>
      </c>
      <c r="I5" s="3">
        <f>100000*I4</f>
        <v>16579.67371168279</v>
      </c>
      <c r="L5" s="3"/>
    </row>
    <row r="6" spans="1:12" x14ac:dyDescent="0.35">
      <c r="A6" s="1">
        <v>9</v>
      </c>
      <c r="B6" s="2">
        <v>0.25</v>
      </c>
      <c r="C6" s="2">
        <f t="shared" si="0"/>
        <v>0.23057675801164021</v>
      </c>
      <c r="D6" s="6">
        <f>C6*B26</f>
        <v>23057.67580116402</v>
      </c>
      <c r="E6" s="1">
        <f>A6*(C6*B26)</f>
        <v>207519.08221047616</v>
      </c>
      <c r="F6" s="1">
        <f>D6*(A6-B25)</f>
        <v>92230.703204656078</v>
      </c>
      <c r="H6" t="s">
        <v>3</v>
      </c>
      <c r="I6" s="1">
        <f>I5*(I3-I2)</f>
        <v>95066.935941642194</v>
      </c>
      <c r="L6" s="1"/>
    </row>
    <row r="7" spans="1:12" x14ac:dyDescent="0.35">
      <c r="A7" s="1">
        <v>10</v>
      </c>
      <c r="B7" s="2">
        <v>0.2</v>
      </c>
      <c r="C7" s="2">
        <f t="shared" si="0"/>
        <v>0.18930300422121596</v>
      </c>
      <c r="D7" s="6">
        <f>C7*B26</f>
        <v>18930.300422121596</v>
      </c>
      <c r="E7" s="1">
        <f>A7*(C7*B26)</f>
        <v>189303.00422121596</v>
      </c>
      <c r="F7" s="1">
        <f>D7*(A7-B25)</f>
        <v>94651.50211060798</v>
      </c>
    </row>
    <row r="8" spans="1:12" x14ac:dyDescent="0.35">
      <c r="A8" s="1">
        <v>11</v>
      </c>
      <c r="B8" s="2">
        <v>0.16</v>
      </c>
      <c r="C8" s="2">
        <f t="shared" si="0"/>
        <v>0.15836908211415465</v>
      </c>
      <c r="D8" s="6">
        <f>C8*B26</f>
        <v>15836.908211415464</v>
      </c>
      <c r="E8" s="1">
        <f>A8*(C8*B26)</f>
        <v>174205.99032557011</v>
      </c>
      <c r="F8" s="1">
        <f>D8*(A8-B25)</f>
        <v>95021.449268492783</v>
      </c>
      <c r="H8" s="13" t="s">
        <v>14</v>
      </c>
      <c r="I8" s="13"/>
      <c r="K8" s="14"/>
      <c r="L8" s="14"/>
    </row>
    <row r="9" spans="1:12" x14ac:dyDescent="0.35">
      <c r="A9" s="1">
        <v>12</v>
      </c>
      <c r="B9" s="2">
        <v>0.13</v>
      </c>
      <c r="C9" s="2">
        <f t="shared" si="0"/>
        <v>0.13456441064041047</v>
      </c>
      <c r="D9" s="6">
        <f>C9*B26</f>
        <v>13456.441064041048</v>
      </c>
      <c r="E9" s="1">
        <f>A9*(C9*B26)</f>
        <v>161477.29276849257</v>
      </c>
      <c r="F9" s="1">
        <f>D9*(A9-B25)</f>
        <v>94195.087448287333</v>
      </c>
      <c r="H9" s="8" t="s">
        <v>9</v>
      </c>
      <c r="I9" s="9">
        <v>4.5</v>
      </c>
      <c r="K9" s="15"/>
      <c r="L9" s="16"/>
    </row>
    <row r="10" spans="1:12" x14ac:dyDescent="0.35">
      <c r="A10" s="1">
        <v>13</v>
      </c>
      <c r="B10" s="2">
        <v>0.11</v>
      </c>
      <c r="C10" s="2">
        <f t="shared" si="0"/>
        <v>0.11583920030461227</v>
      </c>
      <c r="D10" s="6">
        <f>C10*B26</f>
        <v>11583.920030461228</v>
      </c>
      <c r="E10" s="1">
        <f>A10*(C10*B26)</f>
        <v>150590.96039599596</v>
      </c>
      <c r="F10" s="1">
        <f>D10*(A10-B25)</f>
        <v>92671.360243689822</v>
      </c>
      <c r="H10" s="8" t="s">
        <v>10</v>
      </c>
      <c r="I10" s="9">
        <v>7.8195499517133573</v>
      </c>
      <c r="K10" s="15"/>
      <c r="L10" s="16"/>
    </row>
    <row r="11" spans="1:12" x14ac:dyDescent="0.35">
      <c r="A11" s="1">
        <v>14</v>
      </c>
      <c r="B11" s="2">
        <v>9.5000000000000001E-2</v>
      </c>
      <c r="C11" s="2">
        <f t="shared" si="0"/>
        <v>0.10083372784364156</v>
      </c>
      <c r="D11" s="6">
        <f>C11*B26</f>
        <v>10083.372784364155</v>
      </c>
      <c r="E11" s="1">
        <f>A11*(C11*B26)</f>
        <v>141167.21898109818</v>
      </c>
      <c r="F11" s="1">
        <f>D11*(A11-B25)</f>
        <v>90750.355059277397</v>
      </c>
      <c r="H11" s="8" t="s">
        <v>2</v>
      </c>
      <c r="I11" s="10">
        <f>14.098*(I10)^-1.872</f>
        <v>0.29999999999732402</v>
      </c>
      <c r="K11" s="15"/>
      <c r="L11" s="17"/>
    </row>
    <row r="12" spans="1:12" x14ac:dyDescent="0.35">
      <c r="A12" s="1">
        <v>15</v>
      </c>
      <c r="B12" s="2">
        <v>0.08</v>
      </c>
      <c r="C12" s="2">
        <f t="shared" si="0"/>
        <v>8.8616515538890578E-2</v>
      </c>
      <c r="D12" s="6">
        <f>C12*B26</f>
        <v>8861.6515538890581</v>
      </c>
      <c r="E12" s="1">
        <f>A12*(C12*B26)</f>
        <v>132924.77330833586</v>
      </c>
      <c r="F12" s="1">
        <f>D12*(A12-B25)</f>
        <v>88616.515538890584</v>
      </c>
      <c r="H12" s="8" t="s">
        <v>11</v>
      </c>
      <c r="I12" s="11">
        <f>100000*I11</f>
        <v>29999.999999732401</v>
      </c>
      <c r="K12" s="15"/>
      <c r="L12" s="18"/>
    </row>
    <row r="13" spans="1:12" x14ac:dyDescent="0.35">
      <c r="A13" s="1">
        <v>16</v>
      </c>
      <c r="B13" s="2">
        <v>7.0000000000000007E-2</v>
      </c>
      <c r="C13" s="2">
        <f t="shared" si="0"/>
        <v>7.8531681888279928E-2</v>
      </c>
      <c r="D13" s="6">
        <f>C13*B26</f>
        <v>7853.1681888279927</v>
      </c>
      <c r="E13" s="1">
        <f>A13*(C13*B26)</f>
        <v>125650.69102124788</v>
      </c>
      <c r="F13" s="1">
        <f>D13*(A13-B25)</f>
        <v>86384.850077107927</v>
      </c>
      <c r="H13" s="8" t="s">
        <v>3</v>
      </c>
      <c r="I13" s="9">
        <f>I12*(I10-I9)</f>
        <v>99586.498550512406</v>
      </c>
      <c r="K13" s="15"/>
      <c r="L13" s="16"/>
    </row>
    <row r="14" spans="1:12" x14ac:dyDescent="0.35">
      <c r="A14" s="1">
        <v>17</v>
      </c>
      <c r="B14" s="2">
        <v>6.3E-2</v>
      </c>
      <c r="C14" s="2">
        <f t="shared" si="0"/>
        <v>7.010631266444263E-2</v>
      </c>
      <c r="D14" s="6">
        <f>C14*B26</f>
        <v>7010.631266444263</v>
      </c>
      <c r="E14" s="1">
        <f>A14*(C14*B26)</f>
        <v>119180.73152955247</v>
      </c>
      <c r="F14" s="1">
        <f>D14*(A14-B25)</f>
        <v>84127.575197331156</v>
      </c>
    </row>
    <row r="15" spans="1:12" x14ac:dyDescent="0.35">
      <c r="A15" s="1">
        <v>18</v>
      </c>
      <c r="B15" s="2">
        <v>5.8000000000000003E-2</v>
      </c>
      <c r="C15" s="2">
        <f t="shared" si="0"/>
        <v>6.2992287077296968E-2</v>
      </c>
      <c r="D15" s="6">
        <f>C15*B26</f>
        <v>6299.2287077296969</v>
      </c>
      <c r="E15" s="1">
        <f>A15*(C15*B26)</f>
        <v>113386.11673913454</v>
      </c>
      <c r="F15" s="1">
        <f>D15*(A15-B25)</f>
        <v>81889.973200486056</v>
      </c>
      <c r="H15" s="12" t="s">
        <v>16</v>
      </c>
      <c r="I15" s="12"/>
      <c r="K15" s="12"/>
      <c r="L15" s="12"/>
    </row>
    <row r="16" spans="1:12" x14ac:dyDescent="0.35">
      <c r="A16" s="1">
        <v>19</v>
      </c>
      <c r="B16" s="2">
        <v>5.2999999999999999E-2</v>
      </c>
      <c r="C16" s="2">
        <f t="shared" si="0"/>
        <v>5.6928634286817013E-2</v>
      </c>
      <c r="D16" s="6">
        <f>C16*B26</f>
        <v>5692.8634286817014</v>
      </c>
      <c r="E16" s="1">
        <f>A16*(C16*B26)</f>
        <v>108164.40514495232</v>
      </c>
      <c r="F16" s="1">
        <f>D16*(A16-B25)</f>
        <v>79700.088001543816</v>
      </c>
      <c r="H16" t="s">
        <v>9</v>
      </c>
      <c r="I16" s="1">
        <v>4</v>
      </c>
      <c r="L16" s="1"/>
    </row>
    <row r="17" spans="1:12" x14ac:dyDescent="0.35">
      <c r="A17" s="1">
        <v>20</v>
      </c>
      <c r="B17" s="2">
        <v>4.9000000000000002E-2</v>
      </c>
      <c r="C17" s="2">
        <f t="shared" si="0"/>
        <v>5.1716527239469616E-2</v>
      </c>
      <c r="D17" s="6">
        <f>C17*B26</f>
        <v>5171.6527239469615</v>
      </c>
      <c r="E17" s="1">
        <f>A17*(C17*B26)</f>
        <v>103433.05447893923</v>
      </c>
      <c r="F17" s="1">
        <f>D17*(A17-B25)</f>
        <v>77574.790859204426</v>
      </c>
      <c r="H17" t="s">
        <v>10</v>
      </c>
      <c r="I17" s="1">
        <v>5.9521355206231092</v>
      </c>
      <c r="L17" s="1"/>
    </row>
    <row r="18" spans="1:12" x14ac:dyDescent="0.35">
      <c r="A18" s="1">
        <v>21</v>
      </c>
      <c r="B18" s="2">
        <v>4.5999999999999999E-2</v>
      </c>
      <c r="C18" s="2">
        <f t="shared" si="0"/>
        <v>4.7202281057612906E-2</v>
      </c>
      <c r="D18" s="6">
        <f>C18*B26</f>
        <v>4720.2281057612909</v>
      </c>
      <c r="E18" s="1">
        <f>A18*(C18*B26)</f>
        <v>99124.79022098711</v>
      </c>
      <c r="F18" s="1">
        <f>D18*(A18-B25)</f>
        <v>75523.649692180654</v>
      </c>
      <c r="H18" t="s">
        <v>2</v>
      </c>
      <c r="I18" s="2">
        <f>14.098*(I17)^-1.872</f>
        <v>0.4999999999987208</v>
      </c>
      <c r="L18" s="2"/>
    </row>
    <row r="19" spans="1:12" x14ac:dyDescent="0.35">
      <c r="A19" s="1">
        <v>22</v>
      </c>
      <c r="B19" s="2">
        <v>4.3999999999999997E-2</v>
      </c>
      <c r="C19" s="2">
        <f t="shared" si="0"/>
        <v>4.3265551874049714E-2</v>
      </c>
      <c r="D19" s="6">
        <f>C19*B26</f>
        <v>4326.5551874049715</v>
      </c>
      <c r="E19" s="1">
        <f>A19*(C19*B26)</f>
        <v>95184.214122909369</v>
      </c>
      <c r="F19" s="1">
        <f>D19*(A19-B25)</f>
        <v>73551.438185884515</v>
      </c>
      <c r="H19" t="s">
        <v>11</v>
      </c>
      <c r="I19" s="3">
        <f>100000*I18</f>
        <v>49999.999999872081</v>
      </c>
      <c r="L19" s="3"/>
    </row>
    <row r="20" spans="1:12" x14ac:dyDescent="0.35">
      <c r="A20" s="1">
        <v>23</v>
      </c>
      <c r="B20" s="2">
        <v>4.2999999999999997E-2</v>
      </c>
      <c r="C20" s="2">
        <f t="shared" si="0"/>
        <v>3.9810991802954027E-2</v>
      </c>
      <c r="D20" s="6">
        <f>C20*B26</f>
        <v>3981.0991802954027</v>
      </c>
      <c r="E20" s="1">
        <f>A20*(C20*B26)</f>
        <v>91565.281146794267</v>
      </c>
      <c r="F20" s="1">
        <f>D20*(A20-B25)</f>
        <v>71659.785245317253</v>
      </c>
      <c r="H20" t="s">
        <v>3</v>
      </c>
      <c r="I20" s="1">
        <f>I19*(I17-I16)</f>
        <v>97606.776030905748</v>
      </c>
      <c r="L20" s="1"/>
    </row>
    <row r="21" spans="1:12" x14ac:dyDescent="0.35">
      <c r="A21" s="1">
        <v>24</v>
      </c>
      <c r="B21" s="2">
        <v>4.2000000000000003E-2</v>
      </c>
      <c r="C21" s="2">
        <f t="shared" si="0"/>
        <v>3.676224810576998E-2</v>
      </c>
      <c r="D21" s="6">
        <f>C21*B26</f>
        <v>3676.2248105769982</v>
      </c>
      <c r="E21" s="1">
        <f>A21*(C21*B26)</f>
        <v>88229.395453847959</v>
      </c>
      <c r="F21" s="1">
        <f>D21*(A21-B25)</f>
        <v>69848.271400962971</v>
      </c>
    </row>
    <row r="22" spans="1:12" x14ac:dyDescent="0.35">
      <c r="A22" s="1">
        <v>25</v>
      </c>
      <c r="B22" s="2">
        <v>4.1000000000000002E-2</v>
      </c>
      <c r="C22" s="2">
        <f t="shared" si="0"/>
        <v>3.4057581926180067E-2</v>
      </c>
      <c r="D22" s="6">
        <f>C22*B26</f>
        <v>3405.7581926180069</v>
      </c>
      <c r="E22" s="1">
        <f>A22*(C22*B26)</f>
        <v>85143.954815450168</v>
      </c>
      <c r="F22" s="1">
        <f>D22*(A22-B25)</f>
        <v>68115.163852360143</v>
      </c>
    </row>
    <row r="23" spans="1:12" x14ac:dyDescent="0.35">
      <c r="D23" s="5"/>
    </row>
    <row r="25" spans="1:12" x14ac:dyDescent="0.35">
      <c r="A25" t="s">
        <v>4</v>
      </c>
      <c r="B25" s="1">
        <v>5</v>
      </c>
    </row>
    <row r="26" spans="1:12" x14ac:dyDescent="0.35">
      <c r="A26" t="s">
        <v>15</v>
      </c>
      <c r="B26" s="3">
        <v>100000</v>
      </c>
    </row>
  </sheetData>
  <mergeCells count="6">
    <mergeCell ref="H1:I1"/>
    <mergeCell ref="H8:I8"/>
    <mergeCell ref="H15:I15"/>
    <mergeCell ref="K1:L1"/>
    <mergeCell ref="K8:L8"/>
    <mergeCell ref="K15:L15"/>
  </mergeCells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vs. Demand</vt:lpstr>
      <vt:lpstr>Optimization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Joyce</cp:lastModifiedBy>
  <dcterms:created xsi:type="dcterms:W3CDTF">2014-02-20T19:33:25Z</dcterms:created>
  <dcterms:modified xsi:type="dcterms:W3CDTF">2019-05-15T01:50:43Z</dcterms:modified>
</cp:coreProperties>
</file>