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l\Desktop\Syracuse\SCM651 Business Analytics\Homework\HW4\"/>
    </mc:Choice>
  </mc:AlternateContent>
  <xr:revisionPtr revIDLastSave="1" documentId="13_ncr:1_{A8DFDC9D-E568-4394-ABF5-8BA3FB85BE83}" xr6:coauthVersionLast="43" xr6:coauthVersionMax="43" xr10:uidLastSave="{FC301ECA-6DAE-4706-AD47-2B6D588AA902}"/>
  <bookViews>
    <workbookView xWindow="-108" yWindow="-108" windowWidth="23256" windowHeight="12576" tabRatio="610" firstSheet="8" activeTab="1" xr2:uid="{9B76FBDA-2FFE-4203-AA53-428933B768B2}"/>
  </bookViews>
  <sheets>
    <sheet name="logit main" sheetId="1" r:id="rId1"/>
    <sheet name="FAM-INC" sheetId="7" r:id="rId2"/>
    <sheet name="probit main" sheetId="2" r:id="rId3"/>
    <sheet name="LINEAR only" sheetId="3" r:id="rId4"/>
    <sheet name="AGE-INC" sheetId="4" r:id="rId5"/>
    <sheet name="AFE-FAM" sheetId="5" r:id="rId6"/>
    <sheet name="AGE-CC" sheetId="6" r:id="rId7"/>
    <sheet name="FAM-CC" sheetId="8" r:id="rId8"/>
    <sheet name="INC-CC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9" l="1"/>
  <c r="K6" i="9"/>
  <c r="K5" i="9"/>
  <c r="K4" i="9"/>
  <c r="K3" i="9"/>
  <c r="K2" i="9"/>
  <c r="B11" i="8"/>
  <c r="K6" i="8"/>
  <c r="K5" i="8"/>
  <c r="K4" i="8"/>
  <c r="K3" i="8"/>
  <c r="K9" i="8" s="1"/>
  <c r="K10" i="8" s="1"/>
  <c r="K11" i="8" s="1"/>
  <c r="K2" i="8"/>
  <c r="B11" i="7"/>
  <c r="K6" i="7"/>
  <c r="K5" i="7"/>
  <c r="K4" i="7"/>
  <c r="K3" i="7"/>
  <c r="K2" i="7"/>
  <c r="B11" i="6"/>
  <c r="K6" i="6"/>
  <c r="K5" i="6"/>
  <c r="K4" i="6"/>
  <c r="K3" i="6"/>
  <c r="K2" i="6"/>
  <c r="K9" i="6" s="1"/>
  <c r="K10" i="6" s="1"/>
  <c r="K11" i="6" s="1"/>
  <c r="B11" i="5"/>
  <c r="K6" i="5"/>
  <c r="K5" i="5"/>
  <c r="K4" i="5"/>
  <c r="K3" i="5"/>
  <c r="K2" i="5"/>
  <c r="K9" i="5" s="1"/>
  <c r="K10" i="5" s="1"/>
  <c r="K11" i="5" s="1"/>
  <c r="B11" i="4"/>
  <c r="K6" i="4"/>
  <c r="K5" i="4"/>
  <c r="K4" i="4"/>
  <c r="K3" i="4"/>
  <c r="K2" i="4"/>
  <c r="K6" i="3"/>
  <c r="K5" i="3"/>
  <c r="K4" i="3"/>
  <c r="K3" i="3"/>
  <c r="K2" i="3"/>
  <c r="K6" i="2"/>
  <c r="K5" i="2"/>
  <c r="K8" i="2" s="1"/>
  <c r="K9" i="2" s="1"/>
  <c r="K10" i="2" s="1"/>
  <c r="K4" i="2"/>
  <c r="K3" i="2"/>
  <c r="K2" i="2"/>
  <c r="K6" i="1"/>
  <c r="K5" i="1"/>
  <c r="K4" i="1"/>
  <c r="K3" i="1"/>
  <c r="K2" i="1"/>
  <c r="K9" i="9" l="1"/>
  <c r="K10" i="9" s="1"/>
  <c r="K11" i="9" s="1"/>
  <c r="K9" i="7"/>
  <c r="K10" i="7" s="1"/>
  <c r="K11" i="7" s="1"/>
  <c r="K9" i="4"/>
  <c r="K10" i="4" s="1"/>
  <c r="K11" i="4" s="1"/>
  <c r="K8" i="3"/>
  <c r="K9" i="3" s="1"/>
  <c r="K10" i="3" s="1"/>
  <c r="K8" i="1"/>
  <c r="K9" i="1" s="1"/>
  <c r="K10" i="1" s="1"/>
</calcChain>
</file>

<file path=xl/sharedStrings.xml><?xml version="1.0" encoding="utf-8"?>
<sst xmlns="http://schemas.openxmlformats.org/spreadsheetml/2006/main" count="320" uniqueCount="72">
  <si>
    <t>LOGIT : STATISTICS&gt; FIT MODELS&gt; GENERALIZED LINEAR MODEL</t>
  </si>
  <si>
    <t>VARIABLES</t>
  </si>
  <si>
    <t>COEFFICIENT</t>
  </si>
  <si>
    <t>VALUE</t>
  </si>
  <si>
    <t>COEFF*VALUE</t>
  </si>
  <si>
    <t>LOGIT MAIN EFFECTS</t>
  </si>
  <si>
    <t>INTERCEPT</t>
  </si>
  <si>
    <t>Coefficients:</t>
  </si>
  <si>
    <t xml:space="preserve">Estimate  </t>
  </si>
  <si>
    <t xml:space="preserve">Std. Error </t>
  </si>
  <si>
    <t xml:space="preserve">z value </t>
  </si>
  <si>
    <t xml:space="preserve">Pr(&gt;|z|)    </t>
  </si>
  <si>
    <t>AGE</t>
  </si>
  <si>
    <t xml:space="preserve">(Intercept) </t>
  </si>
  <si>
    <t>&lt; 2e-16'</t>
  </si>
  <si>
    <t>INCOME</t>
  </si>
  <si>
    <t xml:space="preserve">Age          </t>
  </si>
  <si>
    <t>FAMILY</t>
  </si>
  <si>
    <t xml:space="preserve">Income        </t>
  </si>
  <si>
    <t>CCAVG</t>
  </si>
  <si>
    <t xml:space="preserve">Family        </t>
  </si>
  <si>
    <t xml:space="preserve"> &lt; 2e-16'</t>
  </si>
  <si>
    <t xml:space="preserve">CCAvg         </t>
  </si>
  <si>
    <t>SUM</t>
  </si>
  <si>
    <t>EXP(SUM)</t>
  </si>
  <si>
    <t>PROBABILITY</t>
  </si>
  <si>
    <t>DUMMY: &gt; STATISTICS&gt; FIT MODELS&gt; LINEAR MODEL</t>
  </si>
  <si>
    <t>MODERATING EFFECT CHANGING SLOPE DEPENDING ON AGE</t>
  </si>
  <si>
    <t>LINEAR MODEL W/FAMILY * INCOME</t>
  </si>
  <si>
    <t>Age:Income</t>
  </si>
  <si>
    <t>??</t>
  </si>
  <si>
    <t>Income:Family</t>
  </si>
  <si>
    <t>&lt;&lt;slope</t>
  </si>
  <si>
    <t>slope:</t>
  </si>
  <si>
    <t>Residual standard error: 0.2381 on 4994 degrees of freedom</t>
  </si>
  <si>
    <t>Multiple R-squared:  0.3478,</t>
  </si>
  <si>
    <t xml:space="preserve">Adjusted R-squared:  0.3471 </t>
  </si>
  <si>
    <t xml:space="preserve"> </t>
  </si>
  <si>
    <t>F-statistic: 532.6 on 5 and 4994 DF,  p-value: &lt; 2.2e-16</t>
  </si>
  <si>
    <t>PROBIT : STATISTICS&gt; FIT MODELS&gt; GENERALIZED LINEAR MODEL</t>
  </si>
  <si>
    <t>PROBIT MAIN EFFECTS</t>
  </si>
  <si>
    <t>LOGIT VS PROBIT:</t>
  </si>
  <si>
    <t>age noticeably changed logit had 0.0485 probability vs probit which has 0.07269 probability</t>
  </si>
  <si>
    <t>Logit had 0.2068 where probit has 0.2917</t>
  </si>
  <si>
    <t>ccavg also changed logit had 0.0173 vs probit which has 0.00229 but this still under 0.5</t>
  </si>
  <si>
    <t>LINEAR ONLY</t>
  </si>
  <si>
    <t>Residual standard error: 0.2506 on 4995 degrees of freedom</t>
  </si>
  <si>
    <t>Multiple R-squared:  0.2768,</t>
  </si>
  <si>
    <t>Adjusted R-squared:  0.2762</t>
  </si>
  <si>
    <t>F-statistic:   478 on 4 and 4995 DF,  p-value: &lt; 2.2e-16</t>
  </si>
  <si>
    <t>LINEAR MODEL W/AGE * INCOME</t>
  </si>
  <si>
    <t>Multiple R-squared:  0.2774,	Adjusted R-squared:  0.2767</t>
  </si>
  <si>
    <t>F-statistic: 383.5 on 5 and 4994 DF,  p-value: &lt; 2.2e-16</t>
  </si>
  <si>
    <t>LINEAR MODEL W/AGE * FAMILY</t>
  </si>
  <si>
    <t>Age:Family</t>
  </si>
  <si>
    <t>Residual standard error: 0.2507 on 4994 degrees of freedom</t>
  </si>
  <si>
    <t xml:space="preserve">Adjusted R-squared:  0.2761 </t>
  </si>
  <si>
    <t>F-statistic: 382.3 on 5 and 4994 DF,  p-value: &lt; 2.2e-16</t>
  </si>
  <si>
    <t>LINEAR MODEL W/AGE * CCAVG</t>
  </si>
  <si>
    <t>Age:CCAvg</t>
  </si>
  <si>
    <t>LINEAR MODEL W/FAMILY * CCAVG</t>
  </si>
  <si>
    <t>Family:CCAvg</t>
  </si>
  <si>
    <t>Residual standard error: 0.2428 on 4994 degrees of freedom</t>
  </si>
  <si>
    <t>Multiple R-squared:  0.3218,</t>
  </si>
  <si>
    <t xml:space="preserve">Adjusted R-squared:  0.3211 </t>
  </si>
  <si>
    <t>F-statistic: 473.8 on 5 and 4994 DF,  p-value: &lt; 2.2e-16</t>
  </si>
  <si>
    <t>LINEAR MODEL W/INCOME*CCAVG</t>
  </si>
  <si>
    <t>Income:CCAvg</t>
  </si>
  <si>
    <t>Residual standard error: 0.2498 on 4994 degrees of freedom</t>
  </si>
  <si>
    <t>Multiple R-squared:  0.2818,</t>
  </si>
  <si>
    <t xml:space="preserve">Adjusted R-squared:  0.281 </t>
  </si>
  <si>
    <t>F-statistic: 391.8 on 5 and 4994 DF,  p-value: &lt; 2.2e-16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</si>
</sst>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"/>
    <numFmt numFmtId="167" formatCode="0.0000000"/>
    <numFmt numFmtId="168" formatCode="0.00000000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0" fontId="0" fillId="3" borderId="0" xfId="0" applyFill="1" applyAlignment="1">
      <alignment horizontal="right"/>
    </xf>
    <xf numFmtId="164" fontId="0" fillId="0" borderId="0" xfId="0" applyNumberFormat="1" applyAlignment="1">
      <alignment horizontal="right"/>
    </xf>
    <xf numFmtId="11" fontId="0" fillId="0" borderId="0" xfId="0" quotePrefix="1" applyNumberFormat="1" applyAlignment="1">
      <alignment horizontal="right"/>
    </xf>
    <xf numFmtId="0" fontId="0" fillId="4" borderId="0" xfId="0" applyFill="1" applyAlignment="1">
      <alignment horizontal="right"/>
    </xf>
    <xf numFmtId="11" fontId="0" fillId="0" borderId="0" xfId="0" applyNumberFormat="1"/>
    <xf numFmtId="0" fontId="0" fillId="5" borderId="0" xfId="0" applyFill="1" applyAlignment="1">
      <alignment horizontal="center"/>
    </xf>
    <xf numFmtId="167" fontId="0" fillId="0" borderId="0" xfId="0" applyNumberFormat="1"/>
    <xf numFmtId="168" fontId="0" fillId="0" borderId="0" xfId="0" applyNumberFormat="1" applyAlignment="1">
      <alignment horizontal="right"/>
    </xf>
    <xf numFmtId="168" fontId="0" fillId="0" borderId="0" xfId="0" applyNumberFormat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14</xdr:row>
      <xdr:rowOff>99060</xdr:rowOff>
    </xdr:from>
    <xdr:to>
      <xdr:col>5</xdr:col>
      <xdr:colOff>381000</xdr:colOff>
      <xdr:row>28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F57920-10C8-4966-B4CA-51A90DED1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674620"/>
          <a:ext cx="4876800" cy="2545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91440</xdr:rowOff>
    </xdr:from>
    <xdr:to>
      <xdr:col>5</xdr:col>
      <xdr:colOff>327660</xdr:colOff>
      <xdr:row>25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DD3475-0998-42A7-8D77-D69F8B232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2760"/>
          <a:ext cx="4861560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426720</xdr:colOff>
      <xdr:row>12</xdr:row>
      <xdr:rowOff>91440</xdr:rowOff>
    </xdr:from>
    <xdr:to>
      <xdr:col>10</xdr:col>
      <xdr:colOff>563880</xdr:colOff>
      <xdr:row>36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ED1FE-3001-4C7F-9181-4D369B257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2301240"/>
          <a:ext cx="4168140" cy="42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14</xdr:row>
      <xdr:rowOff>106680</xdr:rowOff>
    </xdr:from>
    <xdr:to>
      <xdr:col>5</xdr:col>
      <xdr:colOff>388620</xdr:colOff>
      <xdr:row>28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01E1B-4CBE-4695-B5D8-AB9FF9776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682240"/>
          <a:ext cx="4884420" cy="2529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15</xdr:row>
      <xdr:rowOff>0</xdr:rowOff>
    </xdr:from>
    <xdr:to>
      <xdr:col>5</xdr:col>
      <xdr:colOff>449580</xdr:colOff>
      <xdr:row>28</xdr:row>
      <xdr:rowOff>144780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E3BEB6-E600-4410-808A-A6D9EB052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2758440"/>
          <a:ext cx="4930140" cy="2522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160020</xdr:rowOff>
    </xdr:from>
    <xdr:to>
      <xdr:col>5</xdr:col>
      <xdr:colOff>327660</xdr:colOff>
      <xdr:row>28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C4E8EE-35F5-468E-A1A4-37FA95C77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"/>
          <a:ext cx="4861560" cy="2606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22860</xdr:rowOff>
    </xdr:from>
    <xdr:to>
      <xdr:col>5</xdr:col>
      <xdr:colOff>365760</xdr:colOff>
      <xdr:row>27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1F9643-B27E-4C4D-AAA9-2255DD459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8420"/>
          <a:ext cx="489966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14</xdr:row>
      <xdr:rowOff>7620</xdr:rowOff>
    </xdr:from>
    <xdr:to>
      <xdr:col>5</xdr:col>
      <xdr:colOff>335280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0AB76F-2618-4C26-A737-B569E6EC6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2583180"/>
          <a:ext cx="4846320" cy="2522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1796-DD08-49A4-9E09-1E3839F41736}">
  <dimension ref="A1:K10"/>
  <sheetViews>
    <sheetView workbookViewId="0">
      <selection activeCell="K10" sqref="K10"/>
    </sheetView>
  </sheetViews>
  <sheetFormatPr defaultRowHeight="14.45"/>
  <cols>
    <col min="1" max="1" width="12.7109375" customWidth="1"/>
    <col min="2" max="2" width="14.28515625" customWidth="1"/>
    <col min="3" max="3" width="12.7109375" customWidth="1"/>
    <col min="4" max="4" width="12.42578125" customWidth="1"/>
    <col min="5" max="5" width="13.85546875" customWidth="1"/>
    <col min="6" max="6" width="12.85546875" customWidth="1"/>
    <col min="8" max="11" width="12.28515625" customWidth="1"/>
  </cols>
  <sheetData>
    <row r="1" spans="1:11">
      <c r="A1" t="s">
        <v>0</v>
      </c>
      <c r="H1" s="3" t="s">
        <v>1</v>
      </c>
      <c r="I1" s="3" t="s">
        <v>2</v>
      </c>
      <c r="J1" s="3" t="s">
        <v>3</v>
      </c>
      <c r="K1" s="3" t="s">
        <v>4</v>
      </c>
    </row>
    <row r="2" spans="1:11">
      <c r="A2" s="2" t="s">
        <v>5</v>
      </c>
      <c r="H2" t="s">
        <v>6</v>
      </c>
      <c r="I2" s="5">
        <v>-9.6360969999999995</v>
      </c>
      <c r="J2">
        <v>1</v>
      </c>
      <c r="K2">
        <f>I2*J2</f>
        <v>-9.6360969999999995</v>
      </c>
    </row>
    <row r="3" spans="1:11" ht="15.6" customHeight="1">
      <c r="A3" t="s">
        <v>7</v>
      </c>
      <c r="B3" t="s">
        <v>8</v>
      </c>
      <c r="C3" t="s">
        <v>9</v>
      </c>
      <c r="D3" t="s">
        <v>10</v>
      </c>
      <c r="E3" t="s">
        <v>11</v>
      </c>
      <c r="H3" t="s">
        <v>12</v>
      </c>
      <c r="I3" s="5">
        <v>1.0541999999999999E-2</v>
      </c>
      <c r="J3">
        <v>40</v>
      </c>
      <c r="K3">
        <f t="shared" ref="K3:K6" si="0">I3*J3</f>
        <v>0.42167999999999994</v>
      </c>
    </row>
    <row r="4" spans="1:11">
      <c r="A4" t="s">
        <v>13</v>
      </c>
      <c r="B4" s="7">
        <v>-9.6360969999999995</v>
      </c>
      <c r="C4" s="5">
        <v>0.43233899999999997</v>
      </c>
      <c r="D4" s="5">
        <v>-22.288</v>
      </c>
      <c r="E4" s="6" t="s">
        <v>14</v>
      </c>
      <c r="H4" t="s">
        <v>15</v>
      </c>
      <c r="I4">
        <v>4.3403999999999998E-2</v>
      </c>
      <c r="J4">
        <v>80</v>
      </c>
      <c r="K4">
        <f t="shared" si="0"/>
        <v>3.4723199999999999</v>
      </c>
    </row>
    <row r="5" spans="1:11">
      <c r="A5" t="s">
        <v>16</v>
      </c>
      <c r="B5" s="7">
        <v>1.0541999999999999E-2</v>
      </c>
      <c r="C5" s="5">
        <v>5.3429999999999997E-3</v>
      </c>
      <c r="D5" s="5">
        <v>1.9730000000000001</v>
      </c>
      <c r="E5" s="5">
        <v>4.8500000000000001E-2</v>
      </c>
      <c r="H5" t="s">
        <v>17</v>
      </c>
      <c r="I5">
        <v>0.85009000000000001</v>
      </c>
      <c r="J5">
        <v>5</v>
      </c>
      <c r="K5">
        <f t="shared" si="0"/>
        <v>4.2504499999999998</v>
      </c>
    </row>
    <row r="6" spans="1:11">
      <c r="A6" t="s">
        <v>18</v>
      </c>
      <c r="B6" s="8">
        <v>4.3403999999999998E-2</v>
      </c>
      <c r="C6">
        <v>1.8760000000000001E-3</v>
      </c>
      <c r="D6">
        <v>25.143000000000001</v>
      </c>
      <c r="E6" s="6" t="s">
        <v>14</v>
      </c>
      <c r="H6" t="s">
        <v>19</v>
      </c>
      <c r="I6">
        <v>7.3640999999999998E-2</v>
      </c>
      <c r="J6">
        <v>2</v>
      </c>
      <c r="K6">
        <f t="shared" si="0"/>
        <v>0.147282</v>
      </c>
    </row>
    <row r="7" spans="1:11">
      <c r="A7" t="s">
        <v>20</v>
      </c>
      <c r="B7" s="8">
        <v>0.85009000000000001</v>
      </c>
      <c r="C7">
        <v>6.5397999999999998E-2</v>
      </c>
      <c r="D7">
        <v>12.999000000000001</v>
      </c>
      <c r="E7" s="6" t="s">
        <v>21</v>
      </c>
    </row>
    <row r="8" spans="1:11">
      <c r="A8" t="s">
        <v>22</v>
      </c>
      <c r="B8" s="8">
        <v>7.3640999999999998E-2</v>
      </c>
      <c r="C8">
        <v>3.0925999999999999E-2</v>
      </c>
      <c r="D8">
        <v>2.3809999999999998</v>
      </c>
      <c r="E8">
        <v>1.7299999999999999E-2</v>
      </c>
      <c r="J8" t="s">
        <v>23</v>
      </c>
      <c r="K8">
        <f>SUM(K2:K7)</f>
        <v>-1.3443649999999996</v>
      </c>
    </row>
    <row r="9" spans="1:11">
      <c r="J9" t="s">
        <v>24</v>
      </c>
      <c r="K9">
        <f>EXP(K8)</f>
        <v>0.26070520311364886</v>
      </c>
    </row>
    <row r="10" spans="1:11">
      <c r="J10" t="s">
        <v>25</v>
      </c>
      <c r="K10" s="18">
        <f>K9 / (1+K9)</f>
        <v>0.20679315233233561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D5D63-1A6A-4133-977D-A5E21F41C6C1}">
  <dimension ref="A1:K14"/>
  <sheetViews>
    <sheetView workbookViewId="0">
      <selection activeCell="K11" sqref="K11"/>
    </sheetView>
  </sheetViews>
  <sheetFormatPr defaultRowHeight="14.45"/>
  <cols>
    <col min="1" max="1" width="12.7109375" customWidth="1"/>
    <col min="2" max="2" width="14.28515625" customWidth="1"/>
    <col min="3" max="3" width="12.7109375" customWidth="1"/>
    <col min="4" max="4" width="12.42578125" customWidth="1"/>
    <col min="5" max="5" width="13.85546875" customWidth="1"/>
    <col min="6" max="6" width="12.85546875" customWidth="1"/>
    <col min="8" max="11" width="12.28515625" customWidth="1"/>
  </cols>
  <sheetData>
    <row r="1" spans="1:11">
      <c r="A1" t="s">
        <v>26</v>
      </c>
      <c r="H1" s="3" t="s">
        <v>1</v>
      </c>
      <c r="I1" s="3" t="s">
        <v>2</v>
      </c>
      <c r="J1" s="3" t="s">
        <v>3</v>
      </c>
      <c r="K1" s="3" t="s">
        <v>4</v>
      </c>
    </row>
    <row r="2" spans="1:11">
      <c r="A2" s="2" t="s">
        <v>27</v>
      </c>
      <c r="H2" t="s">
        <v>13</v>
      </c>
      <c r="I2" s="5">
        <v>-0.19536390000000001</v>
      </c>
      <c r="J2">
        <v>1</v>
      </c>
      <c r="K2">
        <f>I2*J2</f>
        <v>-0.19536390000000001</v>
      </c>
    </row>
    <row r="3" spans="1:11" ht="15.6" customHeight="1">
      <c r="A3" s="2" t="s">
        <v>28</v>
      </c>
      <c r="H3" t="s">
        <v>16</v>
      </c>
      <c r="I3" s="5">
        <v>6.1592000000000005E-4</v>
      </c>
      <c r="J3">
        <v>40</v>
      </c>
      <c r="K3">
        <f t="shared" ref="K3:K6" si="0">I3*J3</f>
        <v>2.46368E-2</v>
      </c>
    </row>
    <row r="4" spans="1:11">
      <c r="A4" t="s">
        <v>7</v>
      </c>
      <c r="B4" t="s">
        <v>8</v>
      </c>
      <c r="C4" t="s">
        <v>9</v>
      </c>
      <c r="D4" t="s">
        <v>10</v>
      </c>
      <c r="E4" t="s">
        <v>11</v>
      </c>
      <c r="H4" t="s">
        <v>18</v>
      </c>
      <c r="I4">
        <v>-4.4903E-4</v>
      </c>
      <c r="J4">
        <v>80</v>
      </c>
      <c r="K4">
        <f t="shared" si="0"/>
        <v>-3.59224E-2</v>
      </c>
    </row>
    <row r="5" spans="1:11">
      <c r="A5" t="s">
        <v>13</v>
      </c>
      <c r="B5" s="5">
        <v>-0.19536390000000001</v>
      </c>
      <c r="C5" s="5">
        <v>2.0670480000000001E-2</v>
      </c>
      <c r="D5" s="10">
        <v>-9.4500000000000001E-2</v>
      </c>
      <c r="E5" s="6">
        <v>0.34460000000000002</v>
      </c>
      <c r="H5" t="s">
        <v>20</v>
      </c>
      <c r="I5">
        <v>-7.3493630000000004E-2</v>
      </c>
      <c r="J5">
        <v>5</v>
      </c>
      <c r="K5">
        <f t="shared" si="0"/>
        <v>-0.36746814999999999</v>
      </c>
    </row>
    <row r="6" spans="1:11">
      <c r="A6" t="s">
        <v>16</v>
      </c>
      <c r="B6" s="5">
        <v>6.1592000000000005E-4</v>
      </c>
      <c r="C6" s="5">
        <v>2.9475999999999998E-4</v>
      </c>
      <c r="D6" s="10">
        <v>2.09</v>
      </c>
      <c r="E6" s="12">
        <v>3.6700000000000003E-2</v>
      </c>
      <c r="H6" t="s">
        <v>22</v>
      </c>
      <c r="I6">
        <v>1.341702E-2</v>
      </c>
      <c r="J6">
        <v>2</v>
      </c>
      <c r="K6">
        <f t="shared" si="0"/>
        <v>2.683404E-2</v>
      </c>
    </row>
    <row r="7" spans="1:11">
      <c r="A7" t="s">
        <v>18</v>
      </c>
      <c r="B7">
        <v>-4.4903E-4</v>
      </c>
      <c r="C7">
        <v>1.7887999999999999E-4</v>
      </c>
      <c r="D7" s="4">
        <v>-2.5099999999999998</v>
      </c>
      <c r="E7" s="6">
        <v>1.21E-2</v>
      </c>
      <c r="H7" t="s">
        <v>29</v>
      </c>
      <c r="I7">
        <v>1.60772E-3</v>
      </c>
      <c r="J7" s="14" t="s">
        <v>30</v>
      </c>
      <c r="K7" s="14" t="s">
        <v>30</v>
      </c>
    </row>
    <row r="8" spans="1:11">
      <c r="A8" t="s">
        <v>20</v>
      </c>
      <c r="B8">
        <v>-7.3493630000000004E-2</v>
      </c>
      <c r="C8">
        <v>5.61672E-2</v>
      </c>
      <c r="D8" s="4">
        <v>-13.085000000000001</v>
      </c>
      <c r="E8" s="6" t="s">
        <v>21</v>
      </c>
    </row>
    <row r="9" spans="1:11">
      <c r="A9" t="s">
        <v>22</v>
      </c>
      <c r="B9">
        <v>1.341702E-2</v>
      </c>
      <c r="C9" s="15">
        <v>2.5247199999999998E-3</v>
      </c>
      <c r="D9" s="4">
        <v>5.3140000000000001</v>
      </c>
      <c r="E9" s="13">
        <v>1.12E-7</v>
      </c>
      <c r="J9" t="s">
        <v>23</v>
      </c>
      <c r="K9">
        <f>SUM(K2:K8)</f>
        <v>-0.54728361000000003</v>
      </c>
    </row>
    <row r="10" spans="1:11">
      <c r="A10" s="1" t="s">
        <v>31</v>
      </c>
      <c r="B10">
        <v>1.60772E-3</v>
      </c>
      <c r="C10">
        <v>6.8960000000000004E-5</v>
      </c>
      <c r="D10" s="4">
        <v>23.312999999999999</v>
      </c>
      <c r="E10" s="6" t="s">
        <v>21</v>
      </c>
      <c r="F10" s="2" t="s">
        <v>32</v>
      </c>
      <c r="J10" t="s">
        <v>24</v>
      </c>
      <c r="K10">
        <f>EXP(K9)</f>
        <v>0.57851916159588945</v>
      </c>
    </row>
    <row r="11" spans="1:11">
      <c r="A11" s="1" t="s">
        <v>33</v>
      </c>
      <c r="B11" s="1">
        <f>B6 + B10</f>
        <v>2.2236399999999998E-3</v>
      </c>
      <c r="D11" s="4"/>
      <c r="J11" t="s">
        <v>25</v>
      </c>
      <c r="K11" s="18">
        <f>K10 / (1+K10)</f>
        <v>0.36649486155809735</v>
      </c>
    </row>
    <row r="12" spans="1:11">
      <c r="A12" t="s">
        <v>34</v>
      </c>
    </row>
    <row r="13" spans="1:11">
      <c r="A13" t="s">
        <v>35</v>
      </c>
      <c r="C13" s="1" t="s">
        <v>36</v>
      </c>
      <c r="H13" t="s">
        <v>37</v>
      </c>
    </row>
    <row r="14" spans="1:11">
      <c r="A14" t="s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C0D4-A1C7-4EEC-9A3C-1FC8C4ABED2F}">
  <dimension ref="A1:K13"/>
  <sheetViews>
    <sheetView workbookViewId="0">
      <selection activeCell="K10" sqref="K10"/>
    </sheetView>
  </sheetViews>
  <sheetFormatPr defaultRowHeight="14.45"/>
  <cols>
    <col min="1" max="1" width="12.7109375" customWidth="1"/>
    <col min="2" max="2" width="14.28515625" customWidth="1"/>
    <col min="3" max="3" width="12.7109375" customWidth="1"/>
    <col min="4" max="4" width="12.42578125" customWidth="1"/>
    <col min="5" max="5" width="13.85546875" customWidth="1"/>
    <col min="6" max="6" width="12.85546875" customWidth="1"/>
    <col min="8" max="11" width="12.28515625" customWidth="1"/>
  </cols>
  <sheetData>
    <row r="1" spans="1:11">
      <c r="A1" t="s">
        <v>39</v>
      </c>
      <c r="H1" s="3" t="s">
        <v>1</v>
      </c>
      <c r="I1" s="3" t="s">
        <v>2</v>
      </c>
      <c r="J1" s="3" t="s">
        <v>3</v>
      </c>
      <c r="K1" s="3" t="s">
        <v>4</v>
      </c>
    </row>
    <row r="2" spans="1:11">
      <c r="A2" s="2" t="s">
        <v>40</v>
      </c>
      <c r="H2" t="s">
        <v>6</v>
      </c>
      <c r="I2" s="5">
        <v>-5.0473423999999998</v>
      </c>
      <c r="J2">
        <v>1</v>
      </c>
      <c r="K2">
        <f>I2*J2</f>
        <v>-5.0473423999999998</v>
      </c>
    </row>
    <row r="3" spans="1:11" ht="15.6" customHeight="1">
      <c r="A3" t="s">
        <v>7</v>
      </c>
      <c r="B3" t="s">
        <v>8</v>
      </c>
      <c r="C3" t="s">
        <v>9</v>
      </c>
      <c r="D3" t="s">
        <v>10</v>
      </c>
      <c r="E3" t="s">
        <v>11</v>
      </c>
      <c r="H3" t="s">
        <v>12</v>
      </c>
      <c r="I3" s="5">
        <v>5.1158999999999996E-3</v>
      </c>
      <c r="J3">
        <v>40</v>
      </c>
      <c r="K3">
        <f t="shared" ref="K3:K6" si="0">I3*J3</f>
        <v>0.20463599999999998</v>
      </c>
    </row>
    <row r="4" spans="1:11">
      <c r="A4" t="s">
        <v>13</v>
      </c>
      <c r="B4" s="5">
        <v>-5.0473423999999998</v>
      </c>
      <c r="C4" s="5">
        <v>0.21746399999999999</v>
      </c>
      <c r="D4" s="10">
        <v>-23.21</v>
      </c>
      <c r="E4" s="6" t="s">
        <v>14</v>
      </c>
      <c r="H4" t="s">
        <v>15</v>
      </c>
      <c r="I4">
        <v>2.29865E-2</v>
      </c>
      <c r="J4">
        <v>80</v>
      </c>
      <c r="K4">
        <f t="shared" si="0"/>
        <v>1.8389199999999999</v>
      </c>
    </row>
    <row r="5" spans="1:11">
      <c r="A5" t="s">
        <v>16</v>
      </c>
      <c r="B5" s="5">
        <v>5.1158999999999996E-3</v>
      </c>
      <c r="C5" s="5">
        <v>2.8503999999999999E-3</v>
      </c>
      <c r="D5" s="10">
        <v>1.7949999999999999</v>
      </c>
      <c r="E5" s="9">
        <v>7.2690000000000005E-2</v>
      </c>
      <c r="H5" t="s">
        <v>17</v>
      </c>
      <c r="I5">
        <v>0.40225109999999997</v>
      </c>
      <c r="J5">
        <v>5</v>
      </c>
      <c r="K5">
        <f t="shared" si="0"/>
        <v>2.0112554999999999</v>
      </c>
    </row>
    <row r="6" spans="1:11">
      <c r="A6" t="s">
        <v>18</v>
      </c>
      <c r="B6">
        <v>2.29865E-2</v>
      </c>
      <c r="C6">
        <v>9.7179999999999999E-4</v>
      </c>
      <c r="D6" s="4">
        <v>23.654</v>
      </c>
      <c r="E6" s="6" t="s">
        <v>14</v>
      </c>
      <c r="H6" t="s">
        <v>19</v>
      </c>
      <c r="I6">
        <v>5.2637299999999998E-2</v>
      </c>
      <c r="J6">
        <v>2</v>
      </c>
      <c r="K6">
        <f t="shared" si="0"/>
        <v>0.1052746</v>
      </c>
    </row>
    <row r="7" spans="1:11">
      <c r="A7" t="s">
        <v>20</v>
      </c>
      <c r="B7">
        <v>0.40225109999999997</v>
      </c>
      <c r="C7">
        <v>3.3530400000000002E-2</v>
      </c>
      <c r="D7" s="4">
        <v>11.997</v>
      </c>
      <c r="E7" s="6" t="s">
        <v>21</v>
      </c>
    </row>
    <row r="8" spans="1:11">
      <c r="A8" t="s">
        <v>22</v>
      </c>
      <c r="B8">
        <v>5.2637299999999998E-2</v>
      </c>
      <c r="C8">
        <v>1.7261599999999998E-2</v>
      </c>
      <c r="D8" s="4">
        <v>3.0489999999999999</v>
      </c>
      <c r="E8">
        <v>2.2899999999999999E-3</v>
      </c>
      <c r="J8" t="s">
        <v>23</v>
      </c>
      <c r="K8">
        <f>SUM(K2:K7)</f>
        <v>-0.88725630000000022</v>
      </c>
    </row>
    <row r="9" spans="1:11">
      <c r="J9" t="s">
        <v>24</v>
      </c>
      <c r="K9">
        <f>EXP(K8)</f>
        <v>0.41178401604137838</v>
      </c>
    </row>
    <row r="10" spans="1:11">
      <c r="J10" t="s">
        <v>25</v>
      </c>
      <c r="K10" s="18">
        <f>K9 / (1+K9)</f>
        <v>0.29167635513824181</v>
      </c>
    </row>
    <row r="11" spans="1:11">
      <c r="A11" t="s">
        <v>41</v>
      </c>
    </row>
    <row r="12" spans="1:11">
      <c r="A12" t="s">
        <v>42</v>
      </c>
      <c r="H12" t="s">
        <v>43</v>
      </c>
    </row>
    <row r="13" spans="1:11">
      <c r="A1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8BFA-3660-44B7-8D1E-303D648CDAD0}">
  <dimension ref="A1:K13"/>
  <sheetViews>
    <sheetView workbookViewId="0">
      <selection activeCell="K10" sqref="K10"/>
    </sheetView>
  </sheetViews>
  <sheetFormatPr defaultRowHeight="14.45"/>
  <cols>
    <col min="1" max="1" width="12.7109375" customWidth="1"/>
    <col min="2" max="2" width="14.28515625" customWidth="1"/>
    <col min="3" max="3" width="12.7109375" customWidth="1"/>
    <col min="4" max="4" width="12.42578125" customWidth="1"/>
    <col min="5" max="5" width="13.85546875" customWidth="1"/>
    <col min="6" max="6" width="12.85546875" customWidth="1"/>
    <col min="8" max="11" width="12.28515625" customWidth="1"/>
  </cols>
  <sheetData>
    <row r="1" spans="1:11">
      <c r="A1" t="s">
        <v>26</v>
      </c>
      <c r="H1" s="3" t="s">
        <v>1</v>
      </c>
      <c r="I1" s="3" t="s">
        <v>2</v>
      </c>
      <c r="J1" s="3" t="s">
        <v>3</v>
      </c>
      <c r="K1" s="3" t="s">
        <v>4</v>
      </c>
    </row>
    <row r="2" spans="1:11">
      <c r="A2" s="2" t="s">
        <v>27</v>
      </c>
      <c r="H2" t="s">
        <v>6</v>
      </c>
      <c r="I2" s="5">
        <v>-0.27883659999999999</v>
      </c>
      <c r="J2">
        <v>1</v>
      </c>
      <c r="K2">
        <f>I2*J2</f>
        <v>-0.27883659999999999</v>
      </c>
    </row>
    <row r="3" spans="1:11" ht="15.6" customHeight="1">
      <c r="A3" s="2" t="s">
        <v>45</v>
      </c>
      <c r="H3" t="s">
        <v>12</v>
      </c>
      <c r="I3" s="5">
        <v>7.5639999999999995E-4</v>
      </c>
      <c r="J3">
        <v>40</v>
      </c>
      <c r="K3">
        <f t="shared" ref="K3:K6" si="0">I3*J3</f>
        <v>3.0255999999999998E-2</v>
      </c>
    </row>
    <row r="4" spans="1:11">
      <c r="A4" t="s">
        <v>7</v>
      </c>
      <c r="B4" t="s">
        <v>8</v>
      </c>
      <c r="C4" t="s">
        <v>9</v>
      </c>
      <c r="D4" t="s">
        <v>10</v>
      </c>
      <c r="E4" t="s">
        <v>11</v>
      </c>
      <c r="H4" t="s">
        <v>15</v>
      </c>
      <c r="I4">
        <v>3.0623E-3</v>
      </c>
      <c r="J4">
        <v>80</v>
      </c>
      <c r="K4">
        <f t="shared" si="0"/>
        <v>0.24498400000000001</v>
      </c>
    </row>
    <row r="5" spans="1:11">
      <c r="A5" t="s">
        <v>13</v>
      </c>
      <c r="B5" s="5">
        <v>-0.27883659999999999</v>
      </c>
      <c r="C5" s="5">
        <v>1.8344699999999999E-2</v>
      </c>
      <c r="D5" s="10">
        <v>-15.2</v>
      </c>
      <c r="E5" s="6" t="s">
        <v>14</v>
      </c>
      <c r="H5" t="s">
        <v>17</v>
      </c>
      <c r="I5">
        <v>3.75635E-2</v>
      </c>
      <c r="J5">
        <v>5</v>
      </c>
      <c r="K5">
        <f t="shared" si="0"/>
        <v>0.1878175</v>
      </c>
    </row>
    <row r="6" spans="1:11">
      <c r="A6" t="s">
        <v>16</v>
      </c>
      <c r="B6" s="5">
        <v>7.5639999999999995E-4</v>
      </c>
      <c r="C6" s="5">
        <v>3.1029999999999999E-3</v>
      </c>
      <c r="D6" s="10">
        <v>2.4380000000000002</v>
      </c>
      <c r="E6" s="9">
        <v>1.4800000000000001E-2</v>
      </c>
      <c r="H6" t="s">
        <v>19</v>
      </c>
      <c r="I6">
        <v>1.26972E-2</v>
      </c>
      <c r="J6">
        <v>2</v>
      </c>
      <c r="K6">
        <f t="shared" si="0"/>
        <v>2.5394400000000001E-2</v>
      </c>
    </row>
    <row r="7" spans="1:11">
      <c r="A7" t="s">
        <v>18</v>
      </c>
      <c r="B7">
        <v>3.0623E-3</v>
      </c>
      <c r="C7">
        <v>1.016E-4</v>
      </c>
      <c r="D7" s="4">
        <v>30.137</v>
      </c>
      <c r="E7" s="6" t="s">
        <v>14</v>
      </c>
    </row>
    <row r="8" spans="1:11">
      <c r="A8" t="s">
        <v>20</v>
      </c>
      <c r="B8">
        <v>3.75635E-2</v>
      </c>
      <c r="C8">
        <v>3.1331000000000002E-3</v>
      </c>
      <c r="D8" s="4">
        <v>11.989000000000001</v>
      </c>
      <c r="E8" s="6" t="s">
        <v>21</v>
      </c>
      <c r="J8" t="s">
        <v>23</v>
      </c>
      <c r="K8">
        <f>SUM(K2:K7)</f>
        <v>0.20961530000000003</v>
      </c>
    </row>
    <row r="9" spans="1:11">
      <c r="A9" t="s">
        <v>22</v>
      </c>
      <c r="B9">
        <v>1.26972E-2</v>
      </c>
      <c r="C9">
        <v>2.6581E-3</v>
      </c>
      <c r="D9" s="4">
        <v>4.7770000000000001</v>
      </c>
      <c r="E9">
        <v>1.8300000000000001E-6</v>
      </c>
      <c r="J9" t="s">
        <v>24</v>
      </c>
      <c r="K9">
        <f>EXP(K8)</f>
        <v>1.2332035552839038</v>
      </c>
    </row>
    <row r="10" spans="1:11">
      <c r="J10" t="s">
        <v>25</v>
      </c>
      <c r="K10" s="18">
        <f>K9 / (1+K9)</f>
        <v>0.55221278524569095</v>
      </c>
    </row>
    <row r="11" spans="1:11">
      <c r="A11" t="s">
        <v>46</v>
      </c>
    </row>
    <row r="12" spans="1:11">
      <c r="A12" t="s">
        <v>47</v>
      </c>
      <c r="C12" t="s">
        <v>48</v>
      </c>
      <c r="H12" t="s">
        <v>37</v>
      </c>
    </row>
    <row r="13" spans="1:11">
      <c r="A13" t="s">
        <v>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86CD-F94B-4839-ABCD-6AFB50EC63BC}">
  <dimension ref="A1:K14"/>
  <sheetViews>
    <sheetView workbookViewId="0">
      <selection activeCell="K11" sqref="K11"/>
    </sheetView>
  </sheetViews>
  <sheetFormatPr defaultRowHeight="14.45"/>
  <cols>
    <col min="1" max="1" width="12.7109375" customWidth="1"/>
    <col min="2" max="2" width="14.28515625" customWidth="1"/>
    <col min="3" max="3" width="12.7109375" customWidth="1"/>
    <col min="4" max="4" width="12.42578125" customWidth="1"/>
    <col min="5" max="5" width="13.85546875" customWidth="1"/>
    <col min="6" max="6" width="12.85546875" customWidth="1"/>
    <col min="8" max="11" width="12.28515625" customWidth="1"/>
  </cols>
  <sheetData>
    <row r="1" spans="1:11">
      <c r="A1" t="s">
        <v>26</v>
      </c>
      <c r="H1" s="3" t="s">
        <v>1</v>
      </c>
      <c r="I1" s="3" t="s">
        <v>2</v>
      </c>
      <c r="J1" s="3" t="s">
        <v>3</v>
      </c>
      <c r="K1" s="3" t="s">
        <v>4</v>
      </c>
    </row>
    <row r="2" spans="1:11">
      <c r="A2" s="2" t="s">
        <v>27</v>
      </c>
      <c r="H2" t="s">
        <v>13</v>
      </c>
      <c r="I2" s="5">
        <v>-0.230687586</v>
      </c>
      <c r="J2">
        <v>1</v>
      </c>
      <c r="K2">
        <f>I2*J2</f>
        <v>-0.230687586</v>
      </c>
    </row>
    <row r="3" spans="1:11" ht="15.6" customHeight="1">
      <c r="A3" s="2" t="s">
        <v>50</v>
      </c>
      <c r="H3" t="s">
        <v>16</v>
      </c>
      <c r="I3" s="5">
        <v>-2.9415499999999999E-4</v>
      </c>
      <c r="J3">
        <v>40</v>
      </c>
      <c r="K3">
        <f t="shared" ref="K3:K6" si="0">I3*J3</f>
        <v>-1.1766199999999999E-2</v>
      </c>
    </row>
    <row r="4" spans="1:11">
      <c r="A4" t="s">
        <v>7</v>
      </c>
      <c r="B4" t="s">
        <v>8</v>
      </c>
      <c r="C4" t="s">
        <v>9</v>
      </c>
      <c r="D4" t="s">
        <v>10</v>
      </c>
      <c r="E4" t="s">
        <v>11</v>
      </c>
      <c r="H4" t="s">
        <v>18</v>
      </c>
      <c r="I4">
        <v>2.4162490000000001E-3</v>
      </c>
      <c r="J4">
        <v>80</v>
      </c>
      <c r="K4">
        <f t="shared" si="0"/>
        <v>0.19329992000000001</v>
      </c>
    </row>
    <row r="5" spans="1:11">
      <c r="A5" t="s">
        <v>13</v>
      </c>
      <c r="B5" s="5">
        <v>-0.230687586</v>
      </c>
      <c r="C5" s="5">
        <v>2.9342722000000002E-2</v>
      </c>
      <c r="D5" s="10">
        <v>-7.8620000000000001</v>
      </c>
      <c r="E5" s="11">
        <v>4.5999999999999998E-15</v>
      </c>
      <c r="H5" t="s">
        <v>20</v>
      </c>
      <c r="I5">
        <v>3.7367925000000003E-2</v>
      </c>
      <c r="J5">
        <v>5</v>
      </c>
      <c r="K5">
        <f t="shared" si="0"/>
        <v>0.18683962500000001</v>
      </c>
    </row>
    <row r="6" spans="1:11">
      <c r="A6" t="s">
        <v>16</v>
      </c>
      <c r="B6" s="5">
        <v>-2.9415499999999999E-4</v>
      </c>
      <c r="C6" s="5">
        <v>5.8820599999999997E-4</v>
      </c>
      <c r="D6" s="10">
        <v>-0.5</v>
      </c>
      <c r="E6" s="12">
        <v>0.61699999999999999</v>
      </c>
      <c r="H6" t="s">
        <v>22</v>
      </c>
      <c r="I6">
        <v>1.2877644000000001E-2</v>
      </c>
      <c r="J6">
        <v>2</v>
      </c>
      <c r="K6">
        <f t="shared" si="0"/>
        <v>2.5755288000000001E-2</v>
      </c>
    </row>
    <row r="7" spans="1:11">
      <c r="A7" t="s">
        <v>18</v>
      </c>
      <c r="B7">
        <v>2.4162490000000001E-3</v>
      </c>
      <c r="C7">
        <v>3.2371400000000001E-4</v>
      </c>
      <c r="D7" s="4">
        <v>7.4640000000000004</v>
      </c>
      <c r="E7" s="11">
        <v>9.8400000000000002E-14</v>
      </c>
      <c r="H7" t="s">
        <v>29</v>
      </c>
      <c r="I7">
        <v>1.4253999999999999E-5</v>
      </c>
      <c r="J7" s="14" t="s">
        <v>30</v>
      </c>
      <c r="K7" s="14" t="s">
        <v>30</v>
      </c>
    </row>
    <row r="8" spans="1:11">
      <c r="A8" t="s">
        <v>20</v>
      </c>
      <c r="B8">
        <v>3.7367925000000003E-2</v>
      </c>
      <c r="C8">
        <v>3.1333839999999999E-3</v>
      </c>
      <c r="D8" s="4">
        <v>11.926</v>
      </c>
      <c r="E8" s="6" t="s">
        <v>21</v>
      </c>
    </row>
    <row r="9" spans="1:11">
      <c r="A9" t="s">
        <v>22</v>
      </c>
      <c r="B9">
        <v>1.2877644000000001E-2</v>
      </c>
      <c r="C9">
        <v>2.658564E-3</v>
      </c>
      <c r="D9" s="4">
        <v>4.8440000000000003</v>
      </c>
      <c r="E9" s="13">
        <v>1.31E-6</v>
      </c>
      <c r="J9" t="s">
        <v>23</v>
      </c>
      <c r="K9">
        <f>SUM(K2:K8)</f>
        <v>0.16344104700000001</v>
      </c>
    </row>
    <row r="10" spans="1:11">
      <c r="A10" s="1" t="s">
        <v>29</v>
      </c>
      <c r="B10">
        <v>1.4253999999999999E-5</v>
      </c>
      <c r="C10">
        <v>6.781E-6</v>
      </c>
      <c r="D10" s="4">
        <v>2.1019999999999999</v>
      </c>
      <c r="E10">
        <v>3.56E-2</v>
      </c>
      <c r="F10" s="2" t="s">
        <v>32</v>
      </c>
      <c r="J10" t="s">
        <v>24</v>
      </c>
      <c r="K10">
        <f>EXP(K9)</f>
        <v>1.1775559326862102</v>
      </c>
    </row>
    <row r="11" spans="1:11">
      <c r="A11" s="1" t="s">
        <v>33</v>
      </c>
      <c r="B11" s="1">
        <f>B6 + B10</f>
        <v>-2.7990099999999999E-4</v>
      </c>
      <c r="D11" s="4"/>
      <c r="J11" t="s">
        <v>25</v>
      </c>
      <c r="K11" s="18">
        <f>K10 / (1+K10)</f>
        <v>0.54076954580615044</v>
      </c>
    </row>
    <row r="12" spans="1:11">
      <c r="A12" t="s">
        <v>46</v>
      </c>
    </row>
    <row r="13" spans="1:11">
      <c r="A13" t="s">
        <v>51</v>
      </c>
      <c r="C13" t="s">
        <v>48</v>
      </c>
      <c r="H13" t="s">
        <v>37</v>
      </c>
    </row>
    <row r="14" spans="1:11">
      <c r="A14" t="s">
        <v>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9875-D520-45F3-BA27-9B56BFC9A8DB}">
  <dimension ref="A1:K14"/>
  <sheetViews>
    <sheetView workbookViewId="0">
      <selection activeCell="K11" sqref="K11"/>
    </sheetView>
  </sheetViews>
  <sheetFormatPr defaultRowHeight="14.45"/>
  <cols>
    <col min="1" max="1" width="12.7109375" customWidth="1"/>
    <col min="2" max="2" width="14.28515625" customWidth="1"/>
    <col min="3" max="3" width="12.7109375" customWidth="1"/>
    <col min="4" max="4" width="12.42578125" customWidth="1"/>
    <col min="5" max="5" width="13.85546875" customWidth="1"/>
    <col min="6" max="6" width="12.85546875" customWidth="1"/>
    <col min="8" max="11" width="12.28515625" customWidth="1"/>
  </cols>
  <sheetData>
    <row r="1" spans="1:11">
      <c r="A1" t="s">
        <v>26</v>
      </c>
      <c r="H1" s="3" t="s">
        <v>1</v>
      </c>
      <c r="I1" s="3" t="s">
        <v>2</v>
      </c>
      <c r="J1" s="3" t="s">
        <v>3</v>
      </c>
      <c r="K1" s="3" t="s">
        <v>4</v>
      </c>
    </row>
    <row r="2" spans="1:11">
      <c r="A2" s="2" t="s">
        <v>27</v>
      </c>
      <c r="H2" t="s">
        <v>13</v>
      </c>
      <c r="I2" s="5">
        <v>-0.2903964</v>
      </c>
      <c r="J2">
        <v>1</v>
      </c>
      <c r="K2">
        <f>I2*J2</f>
        <v>-0.2903964</v>
      </c>
    </row>
    <row r="3" spans="1:11" ht="15.6" customHeight="1">
      <c r="A3" s="2" t="s">
        <v>53</v>
      </c>
      <c r="H3" t="s">
        <v>16</v>
      </c>
      <c r="I3" s="5">
        <v>1.0097999999999999E-3</v>
      </c>
      <c r="J3">
        <v>40</v>
      </c>
      <c r="K3">
        <f t="shared" ref="K3:K6" si="0">I3*J3</f>
        <v>4.0391999999999997E-2</v>
      </c>
    </row>
    <row r="4" spans="1:11">
      <c r="A4" t="s">
        <v>7</v>
      </c>
      <c r="B4" t="s">
        <v>8</v>
      </c>
      <c r="C4" t="s">
        <v>9</v>
      </c>
      <c r="D4" t="s">
        <v>10</v>
      </c>
      <c r="E4" t="s">
        <v>11</v>
      </c>
      <c r="H4" t="s">
        <v>18</v>
      </c>
      <c r="I4">
        <v>3.0622000000000002E-3</v>
      </c>
      <c r="J4">
        <v>80</v>
      </c>
      <c r="K4">
        <f t="shared" si="0"/>
        <v>0.24497600000000003</v>
      </c>
    </row>
    <row r="5" spans="1:11">
      <c r="A5" t="s">
        <v>13</v>
      </c>
      <c r="B5" s="5">
        <v>-0.2903964</v>
      </c>
      <c r="C5" s="5">
        <v>3.5544800000000001E-2</v>
      </c>
      <c r="D5" s="10">
        <v>-8.17</v>
      </c>
      <c r="E5" s="11">
        <v>3.8799999999999999E-16</v>
      </c>
      <c r="H5" t="s">
        <v>20</v>
      </c>
      <c r="I5">
        <v>4.2181799999999998E-2</v>
      </c>
      <c r="J5">
        <v>5</v>
      </c>
      <c r="K5">
        <f t="shared" si="0"/>
        <v>0.21090899999999999</v>
      </c>
    </row>
    <row r="6" spans="1:11">
      <c r="A6" t="s">
        <v>16</v>
      </c>
      <c r="B6" s="5">
        <v>1.0097999999999999E-3</v>
      </c>
      <c r="C6" s="5">
        <v>7.36E-4</v>
      </c>
      <c r="D6" s="10">
        <v>1.3720000000000001</v>
      </c>
      <c r="E6" s="12">
        <v>0.17015</v>
      </c>
      <c r="H6" t="s">
        <v>22</v>
      </c>
      <c r="I6">
        <v>1.2744200000000001E-2</v>
      </c>
      <c r="J6">
        <v>2</v>
      </c>
      <c r="K6">
        <f t="shared" si="0"/>
        <v>2.5488400000000001E-2</v>
      </c>
    </row>
    <row r="7" spans="1:11">
      <c r="A7" t="s">
        <v>18</v>
      </c>
      <c r="B7">
        <v>3.0622000000000002E-3</v>
      </c>
      <c r="C7">
        <v>1.016E-4</v>
      </c>
      <c r="D7" s="4">
        <v>30.132999999999999</v>
      </c>
      <c r="E7" s="6">
        <v>7.9000000000000001E-4</v>
      </c>
      <c r="H7" t="s">
        <v>29</v>
      </c>
      <c r="I7">
        <v>1.025E-4</v>
      </c>
      <c r="J7" s="14" t="s">
        <v>30</v>
      </c>
      <c r="K7" s="14" t="s">
        <v>30</v>
      </c>
    </row>
    <row r="8" spans="1:11">
      <c r="A8" t="s">
        <v>20</v>
      </c>
      <c r="B8">
        <v>4.2181799999999998E-2</v>
      </c>
      <c r="C8">
        <v>1.2559900000000001E-2</v>
      </c>
      <c r="D8" s="4">
        <v>3.3580000000000001</v>
      </c>
      <c r="E8" s="6" t="s">
        <v>21</v>
      </c>
    </row>
    <row r="9" spans="1:11">
      <c r="A9" t="s">
        <v>22</v>
      </c>
      <c r="B9">
        <v>1.2744200000000001E-2</v>
      </c>
      <c r="C9">
        <v>2.6611999999999999E-3</v>
      </c>
      <c r="D9" s="4">
        <v>4.7889999999999997</v>
      </c>
      <c r="E9" s="13">
        <v>1.73E-6</v>
      </c>
      <c r="J9" t="s">
        <v>23</v>
      </c>
      <c r="K9">
        <f>SUM(K2:K8)</f>
        <v>0.23136899999999999</v>
      </c>
    </row>
    <row r="10" spans="1:11">
      <c r="A10" s="1" t="s">
        <v>54</v>
      </c>
      <c r="B10">
        <v>1.025E-4</v>
      </c>
      <c r="C10">
        <v>2.7E-4</v>
      </c>
      <c r="D10" s="4">
        <v>-0.38</v>
      </c>
      <c r="E10">
        <v>0.70418000000000003</v>
      </c>
      <c r="F10" s="2" t="s">
        <v>32</v>
      </c>
      <c r="J10" t="s">
        <v>24</v>
      </c>
      <c r="K10">
        <f>EXP(K9)</f>
        <v>1.260324213290986</v>
      </c>
    </row>
    <row r="11" spans="1:11">
      <c r="A11" s="1" t="s">
        <v>33</v>
      </c>
      <c r="B11" s="1">
        <f>B6 + B10</f>
        <v>1.1122999999999999E-3</v>
      </c>
      <c r="D11" s="4"/>
      <c r="J11" t="s">
        <v>25</v>
      </c>
      <c r="K11" s="18">
        <f>K10 / (1+K10)</f>
        <v>0.55758559142981512</v>
      </c>
    </row>
    <row r="12" spans="1:11">
      <c r="A12" t="s">
        <v>55</v>
      </c>
    </row>
    <row r="13" spans="1:11">
      <c r="A13" t="s">
        <v>47</v>
      </c>
      <c r="C13" t="s">
        <v>56</v>
      </c>
      <c r="H13" t="s">
        <v>37</v>
      </c>
    </row>
    <row r="14" spans="1:11">
      <c r="A14" t="s">
        <v>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7489-496F-481E-8427-DD5C7A49A9A5}">
  <dimension ref="A1:K14"/>
  <sheetViews>
    <sheetView workbookViewId="0">
      <selection activeCell="K11" sqref="K11"/>
    </sheetView>
  </sheetViews>
  <sheetFormatPr defaultRowHeight="14.45"/>
  <cols>
    <col min="1" max="1" width="12.7109375" customWidth="1"/>
    <col min="2" max="2" width="14.28515625" customWidth="1"/>
    <col min="3" max="3" width="12.7109375" customWidth="1"/>
    <col min="4" max="4" width="12.42578125" customWidth="1"/>
    <col min="5" max="5" width="13.85546875" customWidth="1"/>
    <col min="6" max="6" width="12.85546875" customWidth="1"/>
    <col min="8" max="11" width="12.28515625" customWidth="1"/>
  </cols>
  <sheetData>
    <row r="1" spans="1:11">
      <c r="A1" t="s">
        <v>26</v>
      </c>
      <c r="H1" s="3" t="s">
        <v>1</v>
      </c>
      <c r="I1" s="3" t="s">
        <v>2</v>
      </c>
      <c r="J1" s="3" t="s">
        <v>3</v>
      </c>
      <c r="K1" s="3" t="s">
        <v>4</v>
      </c>
    </row>
    <row r="2" spans="1:11">
      <c r="A2" s="2" t="s">
        <v>27</v>
      </c>
      <c r="H2" t="s">
        <v>13</v>
      </c>
      <c r="I2" s="5">
        <v>-0.23898249999999999</v>
      </c>
      <c r="J2">
        <v>1</v>
      </c>
      <c r="K2">
        <f>I2*J2</f>
        <v>-0.23898249999999999</v>
      </c>
    </row>
    <row r="3" spans="1:11" ht="15.6" customHeight="1">
      <c r="A3" s="2" t="s">
        <v>58</v>
      </c>
      <c r="H3" t="s">
        <v>16</v>
      </c>
      <c r="I3" s="5">
        <v>-1.054E-4</v>
      </c>
      <c r="J3">
        <v>40</v>
      </c>
      <c r="K3">
        <f t="shared" ref="K3:K6" si="0">I3*J3</f>
        <v>-4.2160000000000001E-3</v>
      </c>
    </row>
    <row r="4" spans="1:11">
      <c r="A4" t="s">
        <v>7</v>
      </c>
      <c r="B4" t="s">
        <v>8</v>
      </c>
      <c r="C4" t="s">
        <v>9</v>
      </c>
      <c r="D4" t="s">
        <v>10</v>
      </c>
      <c r="E4" t="s">
        <v>11</v>
      </c>
      <c r="H4" t="s">
        <v>18</v>
      </c>
      <c r="I4">
        <v>3.0606000000000001E-3</v>
      </c>
      <c r="J4">
        <v>80</v>
      </c>
      <c r="K4">
        <f t="shared" si="0"/>
        <v>0.24484800000000001</v>
      </c>
    </row>
    <row r="5" spans="1:11">
      <c r="A5" t="s">
        <v>13</v>
      </c>
      <c r="B5" s="5">
        <v>-0.23898249999999999</v>
      </c>
      <c r="C5" s="5">
        <v>2.4741599999999999E-2</v>
      </c>
      <c r="D5" s="10">
        <v>-9.6590000000000007</v>
      </c>
      <c r="E5" s="6" t="s">
        <v>21</v>
      </c>
      <c r="H5" t="s">
        <v>20</v>
      </c>
      <c r="I5">
        <v>3.7173400000000002E-2</v>
      </c>
      <c r="J5">
        <v>5</v>
      </c>
      <c r="K5">
        <f t="shared" si="0"/>
        <v>0.185867</v>
      </c>
    </row>
    <row r="6" spans="1:11">
      <c r="A6" t="s">
        <v>16</v>
      </c>
      <c r="B6" s="5">
        <v>-1.054E-4</v>
      </c>
      <c r="C6" s="5">
        <v>4.7449999999999999E-4</v>
      </c>
      <c r="D6" s="10">
        <v>-0.222</v>
      </c>
      <c r="E6" s="12">
        <v>0.82430000000000003</v>
      </c>
      <c r="H6" t="s">
        <v>22</v>
      </c>
      <c r="I6">
        <v>-7.4909E-3</v>
      </c>
      <c r="J6">
        <v>2</v>
      </c>
      <c r="K6">
        <f t="shared" si="0"/>
        <v>-1.49818E-2</v>
      </c>
    </row>
    <row r="7" spans="1:11">
      <c r="A7" t="s">
        <v>18</v>
      </c>
      <c r="B7">
        <v>3.0606000000000001E-3</v>
      </c>
      <c r="C7">
        <v>1.016E-4</v>
      </c>
      <c r="D7" s="4">
        <v>30.134</v>
      </c>
      <c r="E7" s="6" t="s">
        <v>21</v>
      </c>
      <c r="H7" t="s">
        <v>29</v>
      </c>
      <c r="I7">
        <v>4.5380000000000003E-4</v>
      </c>
      <c r="J7" s="14" t="s">
        <v>30</v>
      </c>
      <c r="K7" s="14" t="s">
        <v>30</v>
      </c>
    </row>
    <row r="8" spans="1:11">
      <c r="A8" t="s">
        <v>20</v>
      </c>
      <c r="B8">
        <v>3.7173400000000002E-2</v>
      </c>
      <c r="C8">
        <v>3.1357999999999998E-3</v>
      </c>
      <c r="D8" s="4">
        <v>11.853999999999999</v>
      </c>
      <c r="E8" s="6" t="s">
        <v>21</v>
      </c>
    </row>
    <row r="9" spans="1:11">
      <c r="A9" t="s">
        <v>22</v>
      </c>
      <c r="B9">
        <v>-7.4909E-3</v>
      </c>
      <c r="C9" s="15">
        <v>8.8240000000000002E-3</v>
      </c>
      <c r="D9" s="4">
        <v>-0.84899999999999998</v>
      </c>
      <c r="E9" s="13">
        <v>0.39600000000000002</v>
      </c>
      <c r="J9" t="s">
        <v>23</v>
      </c>
      <c r="K9">
        <f>SUM(K2:K8)</f>
        <v>0.17253470000000004</v>
      </c>
    </row>
    <row r="10" spans="1:11">
      <c r="A10" s="1" t="s">
        <v>59</v>
      </c>
      <c r="B10">
        <v>4.5380000000000003E-4</v>
      </c>
      <c r="C10">
        <v>1.8909999999999999E-4</v>
      </c>
      <c r="D10" s="4">
        <v>2.399</v>
      </c>
      <c r="E10">
        <v>1.6500000000000001E-2</v>
      </c>
      <c r="F10" s="2" t="s">
        <v>32</v>
      </c>
      <c r="J10" t="s">
        <v>24</v>
      </c>
      <c r="K10">
        <f>EXP(K9)</f>
        <v>1.1883130543625651</v>
      </c>
    </row>
    <row r="11" spans="1:11">
      <c r="A11" s="1" t="s">
        <v>33</v>
      </c>
      <c r="B11" s="1">
        <f>B6 + B10</f>
        <v>3.4840000000000001E-4</v>
      </c>
      <c r="D11" s="4"/>
      <c r="J11" t="s">
        <v>25</v>
      </c>
      <c r="K11" s="18">
        <f>K10 / (1+K10)</f>
        <v>0.54302699149629186</v>
      </c>
    </row>
    <row r="12" spans="1:11">
      <c r="A12" t="s">
        <v>55</v>
      </c>
    </row>
    <row r="13" spans="1:11">
      <c r="A13" t="s">
        <v>47</v>
      </c>
      <c r="C13" t="s">
        <v>56</v>
      </c>
      <c r="H13" t="s">
        <v>37</v>
      </c>
    </row>
    <row r="14" spans="1:11">
      <c r="A14" t="s">
        <v>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60E8-0502-4062-9BBF-D5ACF51C0BC9}">
  <dimension ref="A1:K14"/>
  <sheetViews>
    <sheetView workbookViewId="0">
      <selection activeCell="K11" sqref="K11"/>
    </sheetView>
  </sheetViews>
  <sheetFormatPr defaultRowHeight="14.45"/>
  <cols>
    <col min="1" max="1" width="12.7109375" customWidth="1"/>
    <col min="2" max="2" width="14.28515625" customWidth="1"/>
    <col min="3" max="3" width="12.7109375" customWidth="1"/>
    <col min="4" max="4" width="12.42578125" customWidth="1"/>
    <col min="5" max="5" width="13.85546875" customWidth="1"/>
    <col min="6" max="6" width="12.85546875" customWidth="1"/>
    <col min="8" max="11" width="12.28515625" customWidth="1"/>
  </cols>
  <sheetData>
    <row r="1" spans="1:11">
      <c r="A1" t="s">
        <v>26</v>
      </c>
      <c r="H1" s="3" t="s">
        <v>1</v>
      </c>
      <c r="I1" s="3" t="s">
        <v>2</v>
      </c>
      <c r="J1" s="3" t="s">
        <v>3</v>
      </c>
      <c r="K1" s="3" t="s">
        <v>4</v>
      </c>
    </row>
    <row r="2" spans="1:11">
      <c r="A2" s="2" t="s">
        <v>27</v>
      </c>
      <c r="H2" t="s">
        <v>13</v>
      </c>
      <c r="I2" s="5">
        <v>-0.12282543</v>
      </c>
      <c r="J2">
        <v>1</v>
      </c>
      <c r="K2">
        <f>I2*J2</f>
        <v>-0.12282543</v>
      </c>
    </row>
    <row r="3" spans="1:11" ht="15.6" customHeight="1">
      <c r="A3" s="2" t="s">
        <v>60</v>
      </c>
      <c r="H3" t="s">
        <v>16</v>
      </c>
      <c r="I3" s="5">
        <v>4.9704999999999997E-4</v>
      </c>
      <c r="J3">
        <v>40</v>
      </c>
      <c r="K3">
        <f t="shared" ref="K3:K6" si="0">I3*J3</f>
        <v>1.9881999999999997E-2</v>
      </c>
    </row>
    <row r="4" spans="1:11">
      <c r="A4" t="s">
        <v>7</v>
      </c>
      <c r="B4" t="s">
        <v>8</v>
      </c>
      <c r="C4" t="s">
        <v>9</v>
      </c>
      <c r="D4" t="s">
        <v>10</v>
      </c>
      <c r="E4" t="s">
        <v>11</v>
      </c>
      <c r="H4" t="s">
        <v>18</v>
      </c>
      <c r="I4">
        <v>3.0031799999999998E-3</v>
      </c>
      <c r="J4">
        <v>80</v>
      </c>
      <c r="K4">
        <f t="shared" si="0"/>
        <v>0.24025439999999998</v>
      </c>
    </row>
    <row r="5" spans="1:11">
      <c r="A5" t="s">
        <v>13</v>
      </c>
      <c r="B5" s="5">
        <v>-0.12282543</v>
      </c>
      <c r="C5" s="16">
        <v>1.9727999999999999E-2</v>
      </c>
      <c r="D5" s="10">
        <v>-6.226</v>
      </c>
      <c r="E5" s="11">
        <v>5.1799999999999997E-10</v>
      </c>
      <c r="H5" t="s">
        <v>20</v>
      </c>
      <c r="I5">
        <v>-0.26620898999999998</v>
      </c>
      <c r="J5">
        <v>5</v>
      </c>
      <c r="K5">
        <f t="shared" si="0"/>
        <v>-1.3310449499999999</v>
      </c>
    </row>
    <row r="6" spans="1:11">
      <c r="A6" t="s">
        <v>16</v>
      </c>
      <c r="B6" s="5">
        <v>4.9704999999999997E-4</v>
      </c>
      <c r="C6" s="16">
        <v>3.0086000000000002E-4</v>
      </c>
      <c r="D6" s="10">
        <v>1.6519999999999999</v>
      </c>
      <c r="E6" s="12">
        <v>9.8599999999999993E-2</v>
      </c>
      <c r="H6" t="s">
        <v>22</v>
      </c>
      <c r="I6">
        <v>-6.0518669999999997E-2</v>
      </c>
      <c r="J6">
        <v>2</v>
      </c>
      <c r="K6">
        <f t="shared" si="0"/>
        <v>-0.12103733999999999</v>
      </c>
    </row>
    <row r="7" spans="1:11">
      <c r="A7" t="s">
        <v>18</v>
      </c>
      <c r="B7">
        <v>3.0031799999999998E-3</v>
      </c>
      <c r="C7" s="17">
        <v>9.8469999999999997E-5</v>
      </c>
      <c r="D7" s="4">
        <v>30.498999999999999</v>
      </c>
      <c r="E7" s="6" t="s">
        <v>21</v>
      </c>
      <c r="H7" t="s">
        <v>29</v>
      </c>
      <c r="I7">
        <v>0.34988330000000001</v>
      </c>
      <c r="J7" s="14" t="s">
        <v>30</v>
      </c>
      <c r="K7" s="14" t="s">
        <v>30</v>
      </c>
    </row>
    <row r="8" spans="1:11">
      <c r="A8" t="s">
        <v>20</v>
      </c>
      <c r="B8">
        <v>-0.26620898999999998</v>
      </c>
      <c r="C8" s="17">
        <v>4.6360500000000001E-3</v>
      </c>
      <c r="D8" s="4">
        <v>-5.6529999999999996</v>
      </c>
      <c r="E8" s="6" t="s">
        <v>21</v>
      </c>
    </row>
    <row r="9" spans="1:11">
      <c r="A9" t="s">
        <v>22</v>
      </c>
      <c r="B9">
        <v>-6.0518669999999997E-2</v>
      </c>
      <c r="C9" s="17">
        <v>4.7770800000000004E-3</v>
      </c>
      <c r="D9" s="4">
        <v>-12.669</v>
      </c>
      <c r="E9" s="11">
        <v>1.66E-8</v>
      </c>
      <c r="J9" t="s">
        <v>23</v>
      </c>
      <c r="K9">
        <f>SUM(K2:K8)</f>
        <v>-1.31477132</v>
      </c>
    </row>
    <row r="10" spans="1:11">
      <c r="A10" s="1" t="s">
        <v>61</v>
      </c>
      <c r="B10">
        <v>0.34988330000000001</v>
      </c>
      <c r="C10" s="17">
        <v>1.92301E-3</v>
      </c>
      <c r="D10" s="4">
        <v>18.198</v>
      </c>
      <c r="E10" s="6" t="s">
        <v>21</v>
      </c>
      <c r="F10" s="2" t="s">
        <v>32</v>
      </c>
      <c r="J10" t="s">
        <v>24</v>
      </c>
      <c r="K10">
        <f>EXP(K9)</f>
        <v>0.26853572496788103</v>
      </c>
    </row>
    <row r="11" spans="1:11">
      <c r="A11" s="1" t="s">
        <v>33</v>
      </c>
      <c r="B11" s="1">
        <f>B6 + B10</f>
        <v>0.35038035000000001</v>
      </c>
      <c r="D11" s="4"/>
      <c r="J11" t="s">
        <v>25</v>
      </c>
      <c r="K11" s="18">
        <f>K10 / (1+K10)</f>
        <v>0.21168952492424309</v>
      </c>
    </row>
    <row r="12" spans="1:11">
      <c r="A12" t="s">
        <v>62</v>
      </c>
    </row>
    <row r="13" spans="1:11">
      <c r="A13" t="s">
        <v>63</v>
      </c>
      <c r="C13" t="s">
        <v>64</v>
      </c>
      <c r="H13" t="s">
        <v>37</v>
      </c>
    </row>
    <row r="14" spans="1:11">
      <c r="A14" t="s">
        <v>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DDA6-CD0D-4A77-B17F-B5F1D2E99563}">
  <dimension ref="A1:K14"/>
  <sheetViews>
    <sheetView workbookViewId="0">
      <selection activeCell="K11" sqref="K11"/>
    </sheetView>
  </sheetViews>
  <sheetFormatPr defaultRowHeight="14.45"/>
  <cols>
    <col min="1" max="1" width="12.7109375" customWidth="1"/>
    <col min="2" max="2" width="14.28515625" customWidth="1"/>
    <col min="3" max="3" width="12.7109375" customWidth="1"/>
    <col min="4" max="4" width="12.42578125" customWidth="1"/>
    <col min="5" max="5" width="13.85546875" customWidth="1"/>
    <col min="6" max="6" width="12.85546875" customWidth="1"/>
    <col min="8" max="11" width="12.28515625" customWidth="1"/>
  </cols>
  <sheetData>
    <row r="1" spans="1:11">
      <c r="A1" t="s">
        <v>26</v>
      </c>
      <c r="H1" s="3" t="s">
        <v>1</v>
      </c>
      <c r="I1" s="3" t="s">
        <v>2</v>
      </c>
      <c r="J1" s="3" t="s">
        <v>3</v>
      </c>
      <c r="K1" s="3" t="s">
        <v>4</v>
      </c>
    </row>
    <row r="2" spans="1:11">
      <c r="A2" s="2" t="s">
        <v>27</v>
      </c>
      <c r="H2" t="s">
        <v>13</v>
      </c>
      <c r="I2" s="5">
        <v>-0.23665554999999999</v>
      </c>
      <c r="J2">
        <v>1</v>
      </c>
      <c r="K2">
        <f>I2*J2</f>
        <v>-0.23665554999999999</v>
      </c>
    </row>
    <row r="3" spans="1:11" ht="15.6" customHeight="1">
      <c r="A3" s="2" t="s">
        <v>66</v>
      </c>
      <c r="H3" t="s">
        <v>16</v>
      </c>
      <c r="I3" s="5">
        <v>7.5027000000000004E-4</v>
      </c>
      <c r="J3">
        <v>40</v>
      </c>
      <c r="K3">
        <f t="shared" ref="K3:K6" si="0">I3*J3</f>
        <v>3.0010800000000001E-2</v>
      </c>
    </row>
    <row r="4" spans="1:11">
      <c r="A4" t="s">
        <v>7</v>
      </c>
      <c r="B4" t="s">
        <v>8</v>
      </c>
      <c r="C4" t="s">
        <v>9</v>
      </c>
      <c r="D4" t="s">
        <v>10</v>
      </c>
      <c r="E4" t="s">
        <v>11</v>
      </c>
      <c r="H4" t="s">
        <v>18</v>
      </c>
      <c r="I4">
        <v>2.6397999999999999E-3</v>
      </c>
      <c r="J4">
        <v>80</v>
      </c>
      <c r="K4">
        <f t="shared" si="0"/>
        <v>0.21118399999999998</v>
      </c>
    </row>
    <row r="5" spans="1:11">
      <c r="A5" t="s">
        <v>13</v>
      </c>
      <c r="B5" s="5">
        <v>-0.23665554999999999</v>
      </c>
      <c r="C5" s="16">
        <v>1.9646250000000001E-2</v>
      </c>
      <c r="D5" s="10">
        <v>-12.045999999999999</v>
      </c>
      <c r="E5" s="6" t="s">
        <v>21</v>
      </c>
      <c r="H5" t="s">
        <v>20</v>
      </c>
      <c r="I5">
        <v>3.7971289999999998E-2</v>
      </c>
      <c r="J5">
        <v>5</v>
      </c>
      <c r="K5">
        <f t="shared" si="0"/>
        <v>0.18985644999999998</v>
      </c>
    </row>
    <row r="6" spans="1:11">
      <c r="A6" t="s">
        <v>16</v>
      </c>
      <c r="B6" s="5">
        <v>7.5027000000000004E-4</v>
      </c>
      <c r="C6" s="16">
        <v>3.0926E-4</v>
      </c>
      <c r="D6" s="10">
        <v>2.4260000000000002</v>
      </c>
      <c r="E6" s="12">
        <v>1.5299999999999999E-2</v>
      </c>
      <c r="H6" t="s">
        <v>22</v>
      </c>
      <c r="I6">
        <v>-1.827324E-2</v>
      </c>
      <c r="J6">
        <v>2</v>
      </c>
      <c r="K6">
        <f t="shared" si="0"/>
        <v>-3.6546479999999999E-2</v>
      </c>
    </row>
    <row r="7" spans="1:11">
      <c r="A7" t="s">
        <v>18</v>
      </c>
      <c r="B7">
        <v>2.6397999999999999E-3</v>
      </c>
      <c r="C7" s="17">
        <v>1.2427E-4</v>
      </c>
      <c r="D7" s="4">
        <v>21.242999999999999</v>
      </c>
      <c r="E7" s="6" t="s">
        <v>21</v>
      </c>
      <c r="H7" t="s">
        <v>29</v>
      </c>
      <c r="I7">
        <v>2.4782E-4</v>
      </c>
      <c r="J7" s="14" t="s">
        <v>30</v>
      </c>
      <c r="K7" s="14" t="s">
        <v>30</v>
      </c>
    </row>
    <row r="8" spans="1:11">
      <c r="A8" t="s">
        <v>20</v>
      </c>
      <c r="B8">
        <v>3.7971289999999998E-2</v>
      </c>
      <c r="C8" s="17">
        <v>3.12342E-3</v>
      </c>
      <c r="D8" s="4">
        <v>12.157</v>
      </c>
      <c r="E8" s="6" t="s">
        <v>21</v>
      </c>
    </row>
    <row r="9" spans="1:11">
      <c r="A9" t="s">
        <v>22</v>
      </c>
      <c r="B9">
        <v>-1.827324E-2</v>
      </c>
      <c r="C9" s="17">
        <v>5.9060099999999997E-3</v>
      </c>
      <c r="D9" s="4">
        <v>-3.0939999999999999</v>
      </c>
      <c r="E9" s="11">
        <v>1.99E-3</v>
      </c>
      <c r="J9" t="s">
        <v>23</v>
      </c>
      <c r="K9">
        <f>SUM(K2:K8)</f>
        <v>0.15784921999999998</v>
      </c>
    </row>
    <row r="10" spans="1:11">
      <c r="A10" s="1" t="s">
        <v>67</v>
      </c>
      <c r="B10">
        <v>2.4782E-4</v>
      </c>
      <c r="C10" s="17">
        <v>4.2240000000000002E-5</v>
      </c>
      <c r="D10" s="4">
        <v>5.867</v>
      </c>
      <c r="E10" s="6">
        <v>4.7200000000000002E-9</v>
      </c>
      <c r="F10" s="2" t="s">
        <v>32</v>
      </c>
      <c r="J10" t="s">
        <v>24</v>
      </c>
      <c r="K10">
        <f>EXP(K9)</f>
        <v>1.1709896195811647</v>
      </c>
    </row>
    <row r="11" spans="1:11">
      <c r="A11" s="1" t="s">
        <v>33</v>
      </c>
      <c r="B11" s="1">
        <f>B6 + B10</f>
        <v>9.9809000000000009E-4</v>
      </c>
      <c r="D11" s="4"/>
      <c r="J11" t="s">
        <v>25</v>
      </c>
      <c r="K11" s="18">
        <f>K10 / (1+K10)</f>
        <v>0.5393805705100867</v>
      </c>
    </row>
    <row r="12" spans="1:11">
      <c r="A12" t="s">
        <v>68</v>
      </c>
    </row>
    <row r="13" spans="1:11">
      <c r="A13" t="s">
        <v>69</v>
      </c>
      <c r="C13" t="s">
        <v>70</v>
      </c>
      <c r="H13" t="s">
        <v>37</v>
      </c>
    </row>
    <row r="14" spans="1:11">
      <c r="A14" t="s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kathleen fox</dc:creator>
  <cp:keywords/>
  <dc:description/>
  <cp:lastModifiedBy>Mashundra Maclin</cp:lastModifiedBy>
  <cp:revision/>
  <dcterms:created xsi:type="dcterms:W3CDTF">2019-05-26T13:18:37Z</dcterms:created>
  <dcterms:modified xsi:type="dcterms:W3CDTF">2019-05-29T20:55:03Z</dcterms:modified>
  <cp:category/>
  <cp:contentStatus/>
</cp:coreProperties>
</file>