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<sst xmlns="http://schemas.openxmlformats.org/spreadsheetml/2006/main" count="161" uniqueCount="110">
  <si>
    <t xml:space="preserve">Windkanalsteuerung</t>
  </si>
  <si>
    <t xml:space="preserve">Bill of Materials</t>
  </si>
  <si>
    <t xml:space="preserve">Designator</t>
  </si>
  <si>
    <t xml:space="preserve">Name</t>
  </si>
  <si>
    <t xml:space="preserve">Footprint</t>
  </si>
  <si>
    <t xml:space="preserve">Stück</t>
  </si>
  <si>
    <t xml:space="preserve">Wert</t>
  </si>
  <si>
    <t xml:space="preserve">Preis</t>
  </si>
  <si>
    <t xml:space="preserve">Link</t>
  </si>
  <si>
    <t xml:space="preserve">Preis 2</t>
  </si>
  <si>
    <t xml:space="preserve">Link 2</t>
  </si>
  <si>
    <t xml:space="preserve">Link 3</t>
  </si>
  <si>
    <t xml:space="preserve">Passiv</t>
  </si>
  <si>
    <t xml:space="preserve">C1,C6,C2,C5</t>
  </si>
  <si>
    <t xml:space="preserve">SMD Kondensator</t>
  </si>
  <si>
    <t xml:space="preserve">0805'</t>
  </si>
  <si>
    <t xml:space="preserve">100n-10u</t>
  </si>
  <si>
    <t xml:space="preserve">https://www.mouser.de/ProductDetail/KEMET/C0805C105M8RACAUTO?qs=sGAEpiMZZMsh%252B1woXyUXj5pr%2Fm5%2FLKZI74TXDpZxCL0%3D</t>
  </si>
  <si>
    <t xml:space="preserve">(bulk)</t>
  </si>
  <si>
    <t xml:space="preserve">Generischer SMD Kondensator</t>
  </si>
  <si>
    <t xml:space="preserve">Lagerbestand?</t>
  </si>
  <si>
    <t xml:space="preserve">R2,R3,R4,R5,R5,R7,R8</t>
  </si>
  <si>
    <t xml:space="preserve">SMD Widerstand</t>
  </si>
  <si>
    <t xml:space="preserve">1k</t>
  </si>
  <si>
    <t xml:space="preserve">https://www.mouser.de/ProductDetail/KOA-Speer/RN73H2ATTD1001B25?qs=sGAEpiMZZMvdGkrng054t6r%2FWflXw%252BJyf2SUOj2tzAM%3D</t>
  </si>
  <si>
    <t xml:space="preserve">Generischer SMD Widerstand</t>
  </si>
  <si>
    <t xml:space="preserve">R1</t>
  </si>
  <si>
    <t xml:space="preserve">270 Ohm</t>
  </si>
  <si>
    <t xml:space="preserve">https://www.mouser.de/ProductDetail/ROHM-Semiconductor/KTR10EZPJ271?qs=sGAEpiMZZMvdGkrng054t621aZ%2Fa1rARVpBt83haE4BjzCWz5wSBVA%3D%3D</t>
  </si>
  <si>
    <t xml:space="preserve">Aktiv</t>
  </si>
  <si>
    <t xml:space="preserve">LED1</t>
  </si>
  <si>
    <t xml:space="preserve">Led Grün</t>
  </si>
  <si>
    <t xml:space="preserve">5mm</t>
  </si>
  <si>
    <t xml:space="preserve">https://www.mouser.de/ProductDetail/Kingbright/WP7113SGD?qs=sGAEpiMZZMtmwHDZQCdlqVL6rcvtIz013ClYTS5m%2F8c%3D</t>
  </si>
  <si>
    <t xml:space="preserve">Generische LED</t>
  </si>
  <si>
    <t xml:space="preserve">LED2</t>
  </si>
  <si>
    <t xml:space="preserve">LED Rot</t>
  </si>
  <si>
    <t xml:space="preserve">https://www.mouser.de/ProductDetail/Kingbright/WP57IID?qs=sGAEpiMZZMtmwHDZQCdlqS%252B42B3%252BlPHXk7xWDmOie50%3D</t>
  </si>
  <si>
    <t xml:space="preserve">LED3</t>
  </si>
  <si>
    <t xml:space="preserve">LED Gelb</t>
  </si>
  <si>
    <t xml:space="preserve">https://www.mouser.de/ProductDetail/Kingbright/WP57YYD?qs=sGAEpiMZZMtmwHDZQCdlqS%252B42B3%252BlPHXES7nvRsxVpA%3D</t>
  </si>
  <si>
    <t xml:space="preserve">Q1,Q4</t>
  </si>
  <si>
    <t xml:space="preserve">SMD NPN Transistor</t>
  </si>
  <si>
    <t xml:space="preserve">SOT-23</t>
  </si>
  <si>
    <t xml:space="preserve">MMBT5551</t>
  </si>
  <si>
    <t xml:space="preserve">https://www.mouser.de/ProductDetail/ON-Semiconductor/MMBT5551LT1G?qs=sGAEpiMZZMutXGli8Ay4kC402l06AIhPcyRrZFuJbVk%3D</t>
  </si>
  <si>
    <t xml:space="preserve">Generischer SMD NPN Transistor</t>
  </si>
  <si>
    <t xml:space="preserve">Q2</t>
  </si>
  <si>
    <t xml:space="preserve">SMD PNP Transistor</t>
  </si>
  <si>
    <t xml:space="preserve">MMBT5401</t>
  </si>
  <si>
    <t xml:space="preserve">https://www.mouser.de/ProductDetail/ON-Semiconductor/MMBT5401LT1G?qs=sGAEpiMZZMutXGli8Ay4kK2TqWlAzC1zwHYVH5ZeC0k%3D</t>
  </si>
  <si>
    <t xml:space="preserve">Generischer SMD PNP Transistor</t>
  </si>
  <si>
    <t xml:space="preserve">ICs</t>
  </si>
  <si>
    <t xml:space="preserve">U2,U5</t>
  </si>
  <si>
    <t xml:space="preserve">8-Kanal SPI ADC</t>
  </si>
  <si>
    <t xml:space="preserve">SOIC-16</t>
  </si>
  <si>
    <t xml:space="preserve">MCP3008-ISL</t>
  </si>
  <si>
    <t xml:space="preserve">https://www.mouser.de/ProductDetail/Microchip-Technology/MCP3008-I-SL?qs=sGAEpiMZZMvTvDTV69d2Qh8oAuXtCOKDL2vySlNGbrs%3D</t>
  </si>
  <si>
    <t xml:space="preserve">https://www.digikey.de/product-detail/de/microchip-technology/MCP3008-I%2FSL/MCP3008-I%2FSL-ND/319423?utm_adgroup=Data Acquisition&amp;utm_source=google&amp;utm_medium=cpc&amp;utm_campaign=Google Shopping_Integrated Circuits (ICs)&amp;utm_term=&amp;productid=319423&amp;gclid=EAIaIQobChMIiaT4psO65wIVCc93Ch1m9wqzEAkYASABEgIVtPD_BwE</t>
  </si>
  <si>
    <t xml:space="preserve">https://de.rs-online.com/web/p/a-d-wandler/7386651?ef_id=EAIaIQobChMImc7bpMO65wIVxOJ3Ch03pwuEEAkYASABEgL1FfD_BwE:G:s&amp;s_kwcid=AL!8729!3!340765004536!!!g!339234251014!&amp;cm_mmc=DE-PLA-DS3A-_-google-_-CSS_DE_DE_Halbleiter_Whoop-_-(DE:Whoop!)+A/D-Wandler-_-PRODUCT_GROUP&amp;matchtype=&amp;pla-339234251014&amp;gclid=EAIaIQobChMImc7bpMO65wIVxOJ3Ch03pwuEEAkYASABEgL1FfD_BwE&amp;gclsrc=aw.ds</t>
  </si>
  <si>
    <t xml:space="preserve">.</t>
  </si>
  <si>
    <t xml:space="preserve">U4</t>
  </si>
  <si>
    <t xml:space="preserve">Bidirektionaler Pegelwandler</t>
  </si>
  <si>
    <t xml:space="preserve">SSOP-20</t>
  </si>
  <si>
    <t xml:space="preserve">TXB0108PW</t>
  </si>
  <si>
    <t xml:space="preserve">https://www.mouser.de/ProductDetail/Texas-Instruments/TXB0108PWR?qs=sGAEpiMZZMupTq4AYuRvQKKOVTxKvBsp</t>
  </si>
  <si>
    <t xml:space="preserve">https://de.rs-online.com/web/p/spannungswandler/7099038?ef_id=EAIaIQobChMIm5ji9cO65wIV0ed3Ch1LLgSEEAkYASABEgLXAfD_BwE:G:s&amp;s_kwcid=AL!8729!3!340765005052!!!g!341070930671!&amp;cm_mmc=DE-PLA-DS3A-_-google-_-CSS_DE_DE_Halbleiter_Whoop-_-(DE:Whoop!)+Spannungswandler-_-PRODUCT_GROUP&amp;matchtype=&amp;pla-341070930671&amp;gclid=EAIaIQobChMIm5ji9cO65wIV0ed3Ch1LLgSEEAkYASABEgLXAfD_BwE&amp;gclsrc=aw.ds</t>
  </si>
  <si>
    <t xml:space="preserve">Mechanisch</t>
  </si>
  <si>
    <t xml:space="preserve">JP1-JP7</t>
  </si>
  <si>
    <t xml:space="preserve">Zweifach-Schraubklemme</t>
  </si>
  <si>
    <t xml:space="preserve">3,5mm pitch</t>
  </si>
  <si>
    <t xml:space="preserve">https://www.mouser.de/ProductDetail/Wurth-Elektronik/691214110002?qs=sGAEpiMZZMvZTcaMAxB2AHc%2Flkca1rcTw%252BBy6B6lIsB%2FttEijmIyBA%3D%3D</t>
  </si>
  <si>
    <t xml:space="preserve">Generische reihbare Schraubklemme</t>
  </si>
  <si>
    <t xml:space="preserve">P1</t>
  </si>
  <si>
    <t xml:space="preserve">2x20-pin stackable Header</t>
  </si>
  <si>
    <t xml:space="preserve">2,54mm pitch</t>
  </si>
  <si>
    <t xml:space="preserve">https://www.mouser.de/ProductDetail/SparkFun/PRT-12790?qs=sGAEpiMZZMuM1nRwI3zz2UpCr55iWBr5lB8eP%252BN21iPCXuFC0LpVqw%3D%3D</t>
  </si>
  <si>
    <t xml:space="preserve">auch normaler female Header mögl.</t>
  </si>
  <si>
    <t xml:space="preserve">H1</t>
  </si>
  <si>
    <t xml:space="preserve">1x3-pin stackable Header</t>
  </si>
  <si>
    <t xml:space="preserve">https://www.mouser.de/ProductDetail/SparkFun/PRT-13875?qs=sGAEpiMZZMuM1nRwI3zz2UpCr55iWBr5BBnap2GnHlTbAo3MoTe6Ew%3D%3D</t>
  </si>
  <si>
    <t xml:space="preserve">PCB</t>
  </si>
  <si>
    <t xml:space="preserve">für die meisten Anbiebter als Gerber exportierbar</t>
  </si>
  <si>
    <t xml:space="preserve">65mm x 65mm</t>
  </si>
  <si>
    <t xml:space="preserve">https://easyeda.com/User201/windkanal</t>
  </si>
  <si>
    <t xml:space="preserve">https://aisler.net/p/VFZYHOGP</t>
  </si>
  <si>
    <t xml:space="preserve">https://aetzwerk.de/kalkulation</t>
  </si>
  <si>
    <t xml:space="preserve">Sonstige</t>
  </si>
  <si>
    <t xml:space="preserve">Banana Pi BPI-M2+</t>
  </si>
  <si>
    <t xml:space="preserve">Single-Board-Computer</t>
  </si>
  <si>
    <t xml:space="preserve">-</t>
  </si>
  <si>
    <t xml:space="preserve">https://www.conrad.de/de/p/banana-pi-bpi-m2-1-gb-4-x-1-0-ghz-banana-pi-1435682.html</t>
  </si>
  <si>
    <t xml:space="preserve">https://www.pollin.de/p/banana-pi-m2-edu-entwicklungsboard-1gb-ddr3-810647?gclid=EAIaIQobChMIpo2Lh7665wIVw513Ch0FSQUCEAkYASABEgIyffD_BwE</t>
  </si>
  <si>
    <t xml:space="preserve">https://www.rakuten.de/produkt/sinovoip-banana-pi-bpi-m2h2-mini-quad-core-h2-single-board-computer-2424472665?cid=adwords&amp;sclid=a_google_de_pla_empty_broad_379-526-3455_2424472665_c&amp;gclid=EAIaIQobChMI1MyWhL665wIVSeh3Ch3WkAxuEAkYAiABEgL-hPD_BwE</t>
  </si>
  <si>
    <t xml:space="preserve">M2.5 Abstandshalter für PI und PCB</t>
  </si>
  <si>
    <t xml:space="preserve">M2.5, 10mm</t>
  </si>
  <si>
    <t xml:space="preserve">Netzteil</t>
  </si>
  <si>
    <t xml:space="preserve">5V 3A</t>
  </si>
  <si>
    <t xml:space="preserve">HDMI Verlängerungskabel zum Einbau</t>
  </si>
  <si>
    <t xml:space="preserve">1m</t>
  </si>
  <si>
    <t xml:space="preserve">(optional)</t>
  </si>
  <si>
    <t xml:space="preserve">https://www.conrad.de/de/p/hdmi-verlaengerungskabel-zum-einbau-1x-hdmi-stecker-1x-hdmi-buchse-1-m-schwarz-delock-1421657.html</t>
  </si>
  <si>
    <t xml:space="preserve">USB Verlängerungskabel zum Einbau</t>
  </si>
  <si>
    <t xml:space="preserve">0,5m</t>
  </si>
  <si>
    <t xml:space="preserve">https://www.conrad.de/de/p/delock-usb-2-0-anschlusskabel-1x-usb-2-0-stecker-a-1x-usb-2-0-buchse-a-0-5-m-schwarz-vergoldete-steckkontakte-1651192.html</t>
  </si>
  <si>
    <t xml:space="preserve">HDMI Kabel</t>
  </si>
  <si>
    <t xml:space="preserve">HDMI Monitor</t>
  </si>
  <si>
    <t xml:space="preserve">USB Hub</t>
  </si>
  <si>
    <t xml:space="preserve">USB Tastatur</t>
  </si>
  <si>
    <t xml:space="preserve">USB Maus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</si>
</sst>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#,##0.00\ [$€-407];[RED]\-#,##0.00\ [$€-407]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KEMET/C0805C105M8RACAUTO?qs=sGAEpiMZZMsh%252B1woXyUXj5pr%2Fm5%2FLKZI74TXDpZxCL0%3D" TargetMode="External"/><Relationship Id="rId2" Type="http://schemas.openxmlformats.org/officeDocument/2006/relationships/hyperlink" Target="https://www.mouser.de/ProductDetail/KOA-Speer/RN73H2ATTD1001B25?qs=sGAEpiMZZMvdGkrng054t6r%2FWflXw%252BJyf2SUOj2tzAM%3D" TargetMode="External"/><Relationship Id="rId3" Type="http://schemas.openxmlformats.org/officeDocument/2006/relationships/hyperlink" Target="https://www.mouser.de/ProductDetail/ROHM-Semiconductor/KTR10EZPJ271?qs=sGAEpiMZZMvdGkrng054t621aZ%2Fa1rARVpBt83haE4BjzCWz5wSBVA%3D%3D" TargetMode="External"/><Relationship Id="rId4" Type="http://schemas.openxmlformats.org/officeDocument/2006/relationships/hyperlink" Target="https://www.mouser.de/ProductDetail/Kingbright/WP7113SGD?qs=sGAEpiMZZMtmwHDZQCdlqVL6rcvtIz013ClYTS5m%2F8c%3D" TargetMode="External"/><Relationship Id="rId5" Type="http://schemas.openxmlformats.org/officeDocument/2006/relationships/hyperlink" Target="https://www.mouser.de/ProductDetail/Kingbright/WP57IID?qs=sGAEpiMZZMtmwHDZQCdlqS%252B42B3%252BlPHXk7xWDmOie50%3D" TargetMode="External"/><Relationship Id="rId6" Type="http://schemas.openxmlformats.org/officeDocument/2006/relationships/hyperlink" Target="https://www.mouser.de/ProductDetail/Kingbright/WP57YYD?qs=sGAEpiMZZMtmwHDZQCdlqS%252B42B3%252BlPHXES7nvRsxVpA%3D" TargetMode="External"/><Relationship Id="rId7" Type="http://schemas.openxmlformats.org/officeDocument/2006/relationships/hyperlink" Target="https://www.mouser.de/ProductDetail/ON-Semiconductor/MMBT5551LT1G?qs=sGAEpiMZZMutXGli8Ay4kC402l06AIhPcyRrZFuJbVk%3D" TargetMode="External"/><Relationship Id="rId8" Type="http://schemas.openxmlformats.org/officeDocument/2006/relationships/hyperlink" Target="https://www.mouser.de/ProductDetail/ON-Semiconductor/MMBT5401LT1G?qs=sGAEpiMZZMutXGli8Ay4kK2TqWlAzC1zwHYVH5ZeC0k%3D" TargetMode="External"/><Relationship Id="rId9" Type="http://schemas.openxmlformats.org/officeDocument/2006/relationships/hyperlink" Target="https://www.mouser.de/ProductDetail/Microchip-Technology/MCP3008-I-SL?qs=sGAEpiMZZMvTvDTV69d2Qh8oAuXtCOKDL2vySlNGbrs%3D" TargetMode="External"/><Relationship Id="rId10" Type="http://schemas.openxmlformats.org/officeDocument/2006/relationships/hyperlink" Target="https://www.digikey.de/product-detail/de/microchip-technology/MCP3008-I%2FSL/MCP3008-I%2FSL-ND/319423?utm_adgroup=Data%20Acquisition&amp;utm_source=google&amp;utm_medium=cpc&amp;utm_campaign=Google%20Shopping_Integrated%20Circuits%20%28ICs%29&amp;utm_term=&amp;productid=3194" TargetMode="External"/><Relationship Id="rId11" Type="http://schemas.openxmlformats.org/officeDocument/2006/relationships/hyperlink" Target="https://de.rs-online.com/web/p/a-d-wandler/7386651?ef_id=EAIaIQobChMImc7bpMO65wIVxOJ3Ch03pwuEEAkYASABEgL1FfD_BwE:G:s&amp;s_kwcid=AL!8729!3!340765004536!!!g!339234251014!&amp;cm_mmc=DE-PLA-DS3A-_-google-_-CSS_DE_DE_Halbleiter_Whoop-_-(DE:Whoop!)+A/D-Wandler-_-PROD" TargetMode="External"/><Relationship Id="rId12" Type="http://schemas.openxmlformats.org/officeDocument/2006/relationships/hyperlink" Target="https://www.mouser.de/ProductDetail/Texas-Instruments/TXB0108PWR?qs=sGAEpiMZZMupTq4AYuRvQKKOVTxKvBsp" TargetMode="External"/><Relationship Id="rId13" Type="http://schemas.openxmlformats.org/officeDocument/2006/relationships/hyperlink" Target="https://de.rs-online.com/web/p/spannungswandler/7099038?ef_id=EAIaIQobChMIm5ji9cO65wIV0ed3Ch1LLgSEEAkYASABEgLXAfD_BwE:G:s&amp;s_kwcid=AL!8729!3!340765005052!!!g!341070930671!&amp;cm_mmc=DE-PLA-DS3A-_-google-_-CSS_DE_DE_Halbleiter_Whoop-_-(DE:Whoop!)+Spannungswand" TargetMode="External"/><Relationship Id="rId14" Type="http://schemas.openxmlformats.org/officeDocument/2006/relationships/hyperlink" Target="https://www.mouser.de/ProductDetail/Wurth-Elektronik/691214110002?qs=sGAEpiMZZMvZTcaMAxB2AHc%2Flkca1rcTw%252BBy6B6lIsB%2FttEijmIyBA%3D%3D" TargetMode="External"/><Relationship Id="rId15" Type="http://schemas.openxmlformats.org/officeDocument/2006/relationships/hyperlink" Target="https://www.mouser.de/ProductDetail/SparkFun/PRT-12790?qs=sGAEpiMZZMuM1nRwI3zz2UpCr55iWBr5lB8eP%252BN21iPCXuFC0LpVqw%3D%3D" TargetMode="External"/><Relationship Id="rId16" Type="http://schemas.openxmlformats.org/officeDocument/2006/relationships/hyperlink" Target="https://www.mouser.de/ProductDetail/SparkFun/PRT-13875?qs=sGAEpiMZZMuM1nRwI3zz2UpCr55iWBr5BBnap2GnHlTbAo3MoTe6Ew%3D%3D" TargetMode="External"/><Relationship Id="rId17" Type="http://schemas.openxmlformats.org/officeDocument/2006/relationships/hyperlink" Target="https://easyeda.com/User201/windkanal" TargetMode="External"/><Relationship Id="rId18" Type="http://schemas.openxmlformats.org/officeDocument/2006/relationships/hyperlink" Target="https://aisler.net/p/VFZYHOGP" TargetMode="External"/><Relationship Id="rId19" Type="http://schemas.openxmlformats.org/officeDocument/2006/relationships/hyperlink" Target="https://aetzwerk.de/kalkulation" TargetMode="External"/><Relationship Id="rId20" Type="http://schemas.openxmlformats.org/officeDocument/2006/relationships/hyperlink" Target="https://www.conrad.de/de/p/banana-pi-bpi-m2-1-gb-4-x-1-0-ghz-banana-pi-1435682.html" TargetMode="External"/><Relationship Id="rId21" Type="http://schemas.openxmlformats.org/officeDocument/2006/relationships/hyperlink" Target="https://www.pollin.de/p/banana-pi-m2-edu-entwicklungsboard-1gb-ddr3-810647?gclid=EAIaIQobChMIpo2Lh7665wIVw513Ch0FSQUCEAkYASABEgIyffD_BwE" TargetMode="External"/><Relationship Id="rId22" Type="http://schemas.openxmlformats.org/officeDocument/2006/relationships/hyperlink" Target="https://www.rakuten.de/produkt/sinovoip-banana-pi-bpi-m2h2-mini-quad-core-h2-single-board-computer-2424472665?cid=adwords&amp;sclid=a_google_de_pla_empty_broad_379-526-3455_2424472665_c&amp;gclid=EAIaIQobChMI1MyWhL665wIVSeh3Ch3WkAxuEAkYAiABEgL-hPD_BwE" TargetMode="External"/><Relationship Id="rId23" Type="http://schemas.openxmlformats.org/officeDocument/2006/relationships/hyperlink" Target="https://www.conrad.de/de/p/hdmi-verlaengerungskabel-zum-einbau-1x-hdmi-stecker-1x-hdmi-buchse-1-m-schwarz-delock-1421657.html" TargetMode="External"/><Relationship Id="rId24" Type="http://schemas.openxmlformats.org/officeDocument/2006/relationships/hyperlink" Target="https://www.conrad.de/de/p/delock-usb-2-0-anschlusskabel-1x-usb-2-0-stecker-a-1x-usb-2-0-buchse-a-0-5-m-schwarz-vergoldete-steckkontakte-165119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.4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21.89"/>
    <col collapsed="false" customWidth="true" hidden="false" outlineLevel="0" max="5" min="3" style="0" width="8.88"/>
    <col collapsed="false" customWidth="true" hidden="false" outlineLevel="0" max="6" min="6" style="0" width="13.89"/>
    <col collapsed="false" customWidth="true" hidden="false" outlineLevel="0" max="8" min="7" style="0" width="8.88"/>
    <col collapsed="false" customWidth="true" hidden="false" outlineLevel="0" max="9" min="9" style="0" width="10.44"/>
    <col collapsed="false" customWidth="true" hidden="false" outlineLevel="0" max="10" min="10" style="0" width="8.88"/>
    <col collapsed="false" customWidth="true" hidden="false" outlineLevel="0" max="11" min="11" style="0" width="9.22"/>
    <col collapsed="false" customWidth="true" hidden="false" outlineLevel="0" max="12" min="12" style="0" width="22.78"/>
    <col collapsed="false" customWidth="true" hidden="false" outlineLevel="0" max="13" min="13" style="0" width="8.88"/>
    <col collapsed="false" customWidth="true" hidden="false" outlineLevel="0" max="14" min="14" style="0" width="22.89"/>
    <col collapsed="false" customWidth="true" hidden="false" outlineLevel="0" max="15" min="15" style="0" width="8.88"/>
    <col collapsed="false" customWidth="true" hidden="false" outlineLevel="0" max="16" min="16" style="0" width="20.11"/>
    <col collapsed="false" customWidth="true" hidden="false" outlineLevel="0" max="1025" min="17" style="0" width="8.88"/>
  </cols>
  <sheetData>
    <row r="3" customFormat="false" ht="25.8" hidden="false" customHeight="false" outlineLevel="0" collapsed="false">
      <c r="B3" s="1" t="s">
        <v>0</v>
      </c>
      <c r="C3" s="2"/>
      <c r="D3" s="2"/>
      <c r="E3" s="2"/>
      <c r="F3" s="1" t="s">
        <v>1</v>
      </c>
    </row>
    <row r="7" customFormat="false" ht="13.8" hidden="false" customHeight="false" outlineLevel="0" collapsed="false">
      <c r="B7" s="2" t="s">
        <v>2</v>
      </c>
      <c r="C7" s="2" t="s">
        <v>3</v>
      </c>
      <c r="D7" s="2"/>
      <c r="E7" s="2"/>
      <c r="F7" s="2" t="s">
        <v>4</v>
      </c>
      <c r="G7" s="2" t="s">
        <v>5</v>
      </c>
      <c r="H7" s="2"/>
      <c r="I7" s="2" t="s">
        <v>6</v>
      </c>
      <c r="J7" s="2"/>
      <c r="K7" s="2" t="s">
        <v>7</v>
      </c>
      <c r="L7" s="2" t="s">
        <v>8</v>
      </c>
      <c r="M7" s="2" t="s">
        <v>9</v>
      </c>
      <c r="N7" s="2" t="s">
        <v>10</v>
      </c>
      <c r="O7" s="2" t="s">
        <v>9</v>
      </c>
      <c r="P7" s="2" t="s">
        <v>11</v>
      </c>
    </row>
    <row r="8" customFormat="false" ht="14.4" hidden="false" customHeight="false" outlineLevel="0" collapsed="false">
      <c r="A8" s="0" t="s">
        <v>12</v>
      </c>
    </row>
    <row r="9" customFormat="false" ht="14.4" hidden="false" customHeight="false" outlineLevel="0" collapsed="false">
      <c r="B9" s="0" t="s">
        <v>13</v>
      </c>
      <c r="C9" s="0" t="s">
        <v>14</v>
      </c>
      <c r="F9" s="0" t="s">
        <v>15</v>
      </c>
      <c r="G9" s="0" t="n">
        <v>4</v>
      </c>
      <c r="I9" s="0" t="s">
        <v>16</v>
      </c>
      <c r="K9" s="3" t="n">
        <f aca="false">4*0.279</f>
        <v>1.116</v>
      </c>
      <c r="L9" s="4" t="s">
        <v>17</v>
      </c>
      <c r="M9" s="0" t="s">
        <v>18</v>
      </c>
      <c r="N9" s="0" t="s">
        <v>19</v>
      </c>
      <c r="P9" s="0" t="s">
        <v>20</v>
      </c>
    </row>
    <row r="10" customFormat="false" ht="15" hidden="false" customHeight="false" outlineLevel="0" collapsed="false">
      <c r="B10" s="0" t="s">
        <v>21</v>
      </c>
      <c r="C10" s="0" t="s">
        <v>22</v>
      </c>
      <c r="F10" s="0" t="s">
        <v>15</v>
      </c>
      <c r="G10" s="0" t="n">
        <v>7</v>
      </c>
      <c r="I10" s="0" t="s">
        <v>23</v>
      </c>
      <c r="K10" s="3" t="n">
        <f aca="false">0.654*7</f>
        <v>4.578</v>
      </c>
      <c r="L10" s="4" t="s">
        <v>24</v>
      </c>
      <c r="M10" s="0" t="s">
        <v>18</v>
      </c>
      <c r="N10" s="5" t="s">
        <v>25</v>
      </c>
      <c r="P10" s="5" t="s">
        <v>20</v>
      </c>
    </row>
    <row r="11" customFormat="false" ht="15" hidden="false" customHeight="false" outlineLevel="0" collapsed="false">
      <c r="B11" s="0" t="s">
        <v>26</v>
      </c>
      <c r="C11" s="0" t="s">
        <v>22</v>
      </c>
      <c r="F11" s="0" t="s">
        <v>15</v>
      </c>
      <c r="G11" s="0" t="n">
        <v>1</v>
      </c>
      <c r="I11" s="0" t="s">
        <v>27</v>
      </c>
      <c r="K11" s="3" t="n">
        <f aca="false">0.117</f>
        <v>0.117</v>
      </c>
      <c r="L11" s="4" t="s">
        <v>28</v>
      </c>
      <c r="M11" s="0" t="s">
        <v>18</v>
      </c>
      <c r="N11" s="5" t="s">
        <v>25</v>
      </c>
      <c r="P11" s="5" t="s">
        <v>20</v>
      </c>
    </row>
    <row r="12" customFormat="false" ht="14.4" hidden="false" customHeight="false" outlineLevel="0" collapsed="false">
      <c r="A12" s="0" t="s">
        <v>29</v>
      </c>
      <c r="K12" s="3"/>
    </row>
    <row r="13" customFormat="false" ht="15" hidden="false" customHeight="false" outlineLevel="0" collapsed="false">
      <c r="B13" s="0" t="s">
        <v>30</v>
      </c>
      <c r="C13" s="0" t="s">
        <v>31</v>
      </c>
      <c r="F13" s="0" t="s">
        <v>32</v>
      </c>
      <c r="G13" s="0" t="n">
        <v>1</v>
      </c>
      <c r="K13" s="3" t="n">
        <v>0.23</v>
      </c>
      <c r="L13" s="4" t="s">
        <v>33</v>
      </c>
      <c r="M13" s="0" t="s">
        <v>18</v>
      </c>
      <c r="N13" s="5" t="s">
        <v>34</v>
      </c>
      <c r="P13" s="5" t="s">
        <v>20</v>
      </c>
    </row>
    <row r="14" customFormat="false" ht="15" hidden="false" customHeight="false" outlineLevel="0" collapsed="false">
      <c r="B14" s="0" t="s">
        <v>35</v>
      </c>
      <c r="C14" s="0" t="s">
        <v>36</v>
      </c>
      <c r="F14" s="0" t="s">
        <v>32</v>
      </c>
      <c r="G14" s="0" t="n">
        <v>1</v>
      </c>
      <c r="K14" s="3" t="n">
        <v>0.432</v>
      </c>
      <c r="L14" s="4" t="s">
        <v>37</v>
      </c>
      <c r="M14" s="0" t="s">
        <v>18</v>
      </c>
      <c r="N14" s="5" t="s">
        <v>34</v>
      </c>
      <c r="P14" s="5" t="s">
        <v>20</v>
      </c>
    </row>
    <row r="15" customFormat="false" ht="15" hidden="false" customHeight="false" outlineLevel="0" collapsed="false">
      <c r="B15" s="0" t="s">
        <v>38</v>
      </c>
      <c r="C15" s="0" t="s">
        <v>39</v>
      </c>
      <c r="F15" s="0" t="s">
        <v>32</v>
      </c>
      <c r="G15" s="0" t="n">
        <v>1</v>
      </c>
      <c r="K15" s="3" t="n">
        <v>0.41</v>
      </c>
      <c r="L15" s="4" t="s">
        <v>40</v>
      </c>
      <c r="M15" s="0" t="s">
        <v>18</v>
      </c>
      <c r="N15" s="5" t="s">
        <v>34</v>
      </c>
      <c r="P15" s="5" t="s">
        <v>20</v>
      </c>
    </row>
    <row r="16" customFormat="false" ht="15" hidden="false" customHeight="false" outlineLevel="0" collapsed="false">
      <c r="B16" s="0" t="s">
        <v>41</v>
      </c>
      <c r="C16" s="0" t="s">
        <v>42</v>
      </c>
      <c r="F16" s="0" t="s">
        <v>43</v>
      </c>
      <c r="G16" s="0" t="n">
        <v>2</v>
      </c>
      <c r="I16" s="0" t="s">
        <v>44</v>
      </c>
      <c r="K16" s="3" t="n">
        <f aca="false">2*0.162</f>
        <v>0.324</v>
      </c>
      <c r="L16" s="4" t="s">
        <v>45</v>
      </c>
      <c r="M16" s="0" t="s">
        <v>18</v>
      </c>
      <c r="N16" s="0" t="s">
        <v>46</v>
      </c>
      <c r="P16" s="5" t="s">
        <v>20</v>
      </c>
    </row>
    <row r="17" customFormat="false" ht="15" hidden="false" customHeight="false" outlineLevel="0" collapsed="false">
      <c r="B17" s="0" t="s">
        <v>47</v>
      </c>
      <c r="C17" s="0" t="s">
        <v>48</v>
      </c>
      <c r="F17" s="0" t="s">
        <v>43</v>
      </c>
      <c r="G17" s="0" t="n">
        <v>1</v>
      </c>
      <c r="I17" s="0" t="s">
        <v>49</v>
      </c>
      <c r="K17" s="3" t="n">
        <v>0.153</v>
      </c>
      <c r="L17" s="4" t="s">
        <v>50</v>
      </c>
      <c r="M17" s="0" t="s">
        <v>18</v>
      </c>
      <c r="N17" s="5" t="s">
        <v>51</v>
      </c>
      <c r="P17" s="5" t="s">
        <v>20</v>
      </c>
    </row>
    <row r="18" customFormat="false" ht="14.4" hidden="false" customHeight="false" outlineLevel="0" collapsed="false">
      <c r="A18" s="0" t="s">
        <v>52</v>
      </c>
      <c r="K18" s="3"/>
      <c r="O18" s="6"/>
    </row>
    <row r="19" customFormat="false" ht="15" hidden="false" customHeight="false" outlineLevel="0" collapsed="false">
      <c r="B19" s="0" t="s">
        <v>53</v>
      </c>
      <c r="C19" s="0" t="s">
        <v>54</v>
      </c>
      <c r="F19" s="0" t="s">
        <v>55</v>
      </c>
      <c r="G19" s="0" t="n">
        <v>2</v>
      </c>
      <c r="I19" s="0" t="s">
        <v>56</v>
      </c>
      <c r="K19" s="3" t="n">
        <f aca="false">2*1.97</f>
        <v>3.94</v>
      </c>
      <c r="L19" s="4" t="s">
        <v>57</v>
      </c>
      <c r="M19" s="6" t="n">
        <f aca="false">1.98*2</f>
        <v>3.96</v>
      </c>
      <c r="N19" s="0" t="s">
        <v>58</v>
      </c>
      <c r="O19" s="6" t="n">
        <f aca="false">1.96*2</f>
        <v>3.92</v>
      </c>
      <c r="P19" s="0" t="s">
        <v>59</v>
      </c>
      <c r="Q19" s="0" t="s">
        <v>60</v>
      </c>
    </row>
    <row r="20" customFormat="false" ht="15" hidden="false" customHeight="false" outlineLevel="0" collapsed="false">
      <c r="B20" s="0" t="s">
        <v>61</v>
      </c>
      <c r="C20" s="0" t="s">
        <v>62</v>
      </c>
      <c r="F20" s="0" t="s">
        <v>63</v>
      </c>
      <c r="G20" s="0" t="n">
        <v>1</v>
      </c>
      <c r="I20" s="0" t="s">
        <v>64</v>
      </c>
      <c r="K20" s="3" t="n">
        <v>1.36</v>
      </c>
      <c r="L20" s="4" t="s">
        <v>65</v>
      </c>
      <c r="M20" s="6" t="s">
        <v>60</v>
      </c>
      <c r="O20" s="6" t="n">
        <v>1.49</v>
      </c>
      <c r="P20" s="0" t="s">
        <v>66</v>
      </c>
      <c r="Q20" s="0" t="s">
        <v>60</v>
      </c>
    </row>
    <row r="21" customFormat="false" ht="14.4" hidden="false" customHeight="false" outlineLevel="0" collapsed="false">
      <c r="A21" s="0" t="s">
        <v>67</v>
      </c>
      <c r="M21" s="6"/>
      <c r="O21" s="6"/>
    </row>
    <row r="22" customFormat="false" ht="15" hidden="false" customHeight="false" outlineLevel="0" collapsed="false">
      <c r="B22" s="0" t="s">
        <v>68</v>
      </c>
      <c r="C22" s="0" t="s">
        <v>69</v>
      </c>
      <c r="F22" s="0" t="s">
        <v>70</v>
      </c>
      <c r="G22" s="0" t="n">
        <v>15</v>
      </c>
      <c r="K22" s="3" t="n">
        <f aca="false">15*0.66</f>
        <v>9.9</v>
      </c>
      <c r="L22" s="4" t="s">
        <v>71</v>
      </c>
      <c r="M22" s="6" t="s">
        <v>18</v>
      </c>
      <c r="N22" s="0" t="s">
        <v>72</v>
      </c>
      <c r="O22" s="6"/>
      <c r="P22" s="5" t="s">
        <v>20</v>
      </c>
    </row>
    <row r="23" customFormat="false" ht="15" hidden="false" customHeight="false" outlineLevel="0" collapsed="false">
      <c r="B23" s="0" t="s">
        <v>73</v>
      </c>
      <c r="C23" s="0" t="s">
        <v>74</v>
      </c>
      <c r="F23" s="0" t="s">
        <v>75</v>
      </c>
      <c r="G23" s="0" t="n">
        <v>1</v>
      </c>
      <c r="K23" s="3" t="n">
        <v>2.66</v>
      </c>
      <c r="L23" s="4" t="s">
        <v>76</v>
      </c>
      <c r="M23" s="6" t="s">
        <v>18</v>
      </c>
      <c r="N23" s="0" t="s">
        <v>77</v>
      </c>
      <c r="O23" s="6"/>
      <c r="P23" s="5" t="s">
        <v>20</v>
      </c>
    </row>
    <row r="24" customFormat="false" ht="15" hidden="false" customHeight="false" outlineLevel="0" collapsed="false">
      <c r="B24" s="0" t="s">
        <v>78</v>
      </c>
      <c r="C24" s="0" t="s">
        <v>79</v>
      </c>
      <c r="F24" s="0" t="s">
        <v>75</v>
      </c>
      <c r="G24" s="0" t="n">
        <v>1</v>
      </c>
      <c r="K24" s="3" t="n">
        <v>0.468</v>
      </c>
      <c r="L24" s="4" t="s">
        <v>80</v>
      </c>
      <c r="M24" s="6" t="s">
        <v>18</v>
      </c>
      <c r="N24" s="5" t="s">
        <v>77</v>
      </c>
      <c r="O24" s="6"/>
      <c r="P24" s="5" t="s">
        <v>20</v>
      </c>
    </row>
    <row r="25" customFormat="false" ht="14.4" hidden="false" customHeight="false" outlineLevel="0" collapsed="false">
      <c r="A25" s="0" t="s">
        <v>81</v>
      </c>
      <c r="K25" s="3"/>
      <c r="M25" s="6"/>
      <c r="O25" s="6"/>
    </row>
    <row r="26" customFormat="false" ht="15" hidden="false" customHeight="false" outlineLevel="0" collapsed="false">
      <c r="B26" s="0" t="s">
        <v>82</v>
      </c>
      <c r="F26" s="0" t="s">
        <v>83</v>
      </c>
      <c r="G26" s="0" t="n">
        <v>1</v>
      </c>
      <c r="K26" s="3" t="n">
        <v>5</v>
      </c>
      <c r="L26" s="4" t="s">
        <v>84</v>
      </c>
      <c r="M26" s="6" t="n">
        <v>25.99</v>
      </c>
      <c r="N26" s="0" t="s">
        <v>85</v>
      </c>
      <c r="O26" s="6" t="n">
        <v>53.61</v>
      </c>
      <c r="P26" s="0" t="s">
        <v>86</v>
      </c>
      <c r="Q26" s="0" t="s">
        <v>60</v>
      </c>
    </row>
    <row r="27" customFormat="false" ht="14.4" hidden="false" customHeight="false" outlineLevel="0" collapsed="false">
      <c r="A27" s="0" t="s">
        <v>87</v>
      </c>
      <c r="K27" s="3"/>
      <c r="M27" s="6"/>
      <c r="O27" s="6"/>
    </row>
    <row r="28" customFormat="false" ht="15" hidden="false" customHeight="false" outlineLevel="0" collapsed="false">
      <c r="B28" s="0" t="s">
        <v>88</v>
      </c>
      <c r="C28" s="0" t="s">
        <v>89</v>
      </c>
      <c r="F28" s="0" t="s">
        <v>90</v>
      </c>
      <c r="G28" s="0" t="n">
        <v>1</v>
      </c>
      <c r="K28" s="3" t="n">
        <v>53.99</v>
      </c>
      <c r="L28" s="4" t="s">
        <v>91</v>
      </c>
      <c r="M28" s="6" t="n">
        <v>39.99</v>
      </c>
      <c r="N28" s="0" t="s">
        <v>92</v>
      </c>
      <c r="O28" s="6" t="n">
        <v>47.52</v>
      </c>
      <c r="P28" s="0" t="s">
        <v>93</v>
      </c>
      <c r="Q28" s="0" t="s">
        <v>60</v>
      </c>
    </row>
    <row r="29" customFormat="false" ht="14.4" hidden="false" customHeight="false" outlineLevel="0" collapsed="false">
      <c r="B29" s="0" t="s">
        <v>94</v>
      </c>
      <c r="F29" s="0" t="s">
        <v>95</v>
      </c>
      <c r="G29" s="0" t="n">
        <v>4</v>
      </c>
      <c r="K29" s="3"/>
    </row>
    <row r="30" customFormat="false" ht="13.8" hidden="false" customHeight="false" outlineLevel="0" collapsed="false">
      <c r="B30" s="0" t="s">
        <v>96</v>
      </c>
      <c r="C30" s="0" t="s">
        <v>97</v>
      </c>
      <c r="F30" s="0" t="s">
        <v>90</v>
      </c>
      <c r="G30" s="0" t="n">
        <v>1</v>
      </c>
      <c r="K30" s="3"/>
      <c r="P30" s="5" t="s">
        <v>20</v>
      </c>
    </row>
    <row r="31" customFormat="false" ht="14.4" hidden="false" customHeight="false" outlineLevel="0" collapsed="false">
      <c r="B31" s="0" t="s">
        <v>98</v>
      </c>
      <c r="F31" s="0" t="s">
        <v>99</v>
      </c>
      <c r="G31" s="0" t="n">
        <v>1</v>
      </c>
      <c r="I31" s="0" t="s">
        <v>100</v>
      </c>
      <c r="K31" s="3" t="n">
        <v>11.99</v>
      </c>
      <c r="L31" s="4" t="s">
        <v>101</v>
      </c>
      <c r="Q31" s="0" t="s">
        <v>60</v>
      </c>
    </row>
    <row r="32" customFormat="false" ht="15" hidden="false" customHeight="false" outlineLevel="0" collapsed="false">
      <c r="B32" s="0" t="s">
        <v>102</v>
      </c>
      <c r="F32" s="0" t="s">
        <v>103</v>
      </c>
      <c r="G32" s="0" t="n">
        <v>2</v>
      </c>
      <c r="I32" s="5" t="s">
        <v>100</v>
      </c>
      <c r="K32" s="3" t="n">
        <f aca="false">8.49*2</f>
        <v>16.98</v>
      </c>
      <c r="L32" s="4" t="s">
        <v>104</v>
      </c>
      <c r="Q32" s="0" t="s">
        <v>60</v>
      </c>
    </row>
    <row r="33" customFormat="false" ht="13.8" hidden="false" customHeight="false" outlineLevel="0" collapsed="false">
      <c r="B33" s="0" t="s">
        <v>105</v>
      </c>
      <c r="F33" s="0" t="s">
        <v>90</v>
      </c>
      <c r="G33" s="0" t="n">
        <v>1</v>
      </c>
      <c r="I33" s="5"/>
      <c r="P33" s="5" t="s">
        <v>20</v>
      </c>
    </row>
    <row r="34" customFormat="false" ht="13.8" hidden="false" customHeight="false" outlineLevel="0" collapsed="false">
      <c r="B34" s="0" t="s">
        <v>106</v>
      </c>
      <c r="F34" s="0" t="s">
        <v>90</v>
      </c>
      <c r="G34" s="0" t="n">
        <v>1</v>
      </c>
      <c r="I34" s="5"/>
      <c r="K34" s="7"/>
      <c r="P34" s="5" t="s">
        <v>20</v>
      </c>
    </row>
    <row r="35" customFormat="false" ht="13.8" hidden="false" customHeight="false" outlineLevel="0" collapsed="false">
      <c r="B35" s="0" t="s">
        <v>107</v>
      </c>
      <c r="F35" s="0" t="s">
        <v>90</v>
      </c>
      <c r="G35" s="0" t="n">
        <v>1</v>
      </c>
      <c r="I35" s="5"/>
      <c r="K35" s="3"/>
      <c r="P35" s="5" t="s">
        <v>20</v>
      </c>
    </row>
    <row r="36" customFormat="false" ht="13.8" hidden="false" customHeight="false" outlineLevel="0" collapsed="false">
      <c r="B36" s="0" t="s">
        <v>108</v>
      </c>
      <c r="F36" s="0" t="s">
        <v>90</v>
      </c>
      <c r="G36" s="0" t="n">
        <v>1</v>
      </c>
      <c r="I36" s="5"/>
      <c r="K36" s="3"/>
      <c r="P36" s="5" t="s">
        <v>20</v>
      </c>
    </row>
    <row r="37" customFormat="false" ht="13.8" hidden="false" customHeight="false" outlineLevel="0" collapsed="false">
      <c r="B37" s="0" t="s">
        <v>109</v>
      </c>
      <c r="F37" s="0" t="s">
        <v>90</v>
      </c>
      <c r="G37" s="0" t="n">
        <v>1</v>
      </c>
      <c r="I37" s="5"/>
      <c r="K37" s="3"/>
      <c r="P37" s="5" t="s">
        <v>20</v>
      </c>
    </row>
    <row r="38" customFormat="false" ht="13.8" hidden="false" customHeight="false" outlineLevel="0" collapsed="false">
      <c r="K38" s="7" t="n">
        <f aca="false">SUM(K8:K36)</f>
        <v>113.648</v>
      </c>
    </row>
  </sheetData>
  <hyperlinks>
    <hyperlink ref="L9" r:id="rId1" display="https://www.mouser.de/ProductDetail/KEMET/C0805C105M8RACAUTO?qs=sGAEpiMZZMsh%252B1woXyUXj5pr%2Fm5%2FLKZI74TXDpZxCL0%3D"/>
    <hyperlink ref="L10" r:id="rId2" display="https://www.mouser.de/ProductDetail/KOA-Speer/RN73H2ATTD1001B25?qs=sGAEpiMZZMvdGkrng054t6r%2FWflXw%252BJyf2SUOj2tzAM%3D"/>
    <hyperlink ref="L11" r:id="rId3" display="https://www.mouser.de/ProductDetail/ROHM-Semiconductor/KTR10EZPJ271?qs=sGAEpiMZZMvdGkrng054t621aZ%2Fa1rARVpBt83haE4BjzCWz5wSBVA%3D%3D"/>
    <hyperlink ref="L13" r:id="rId4" display="https://www.mouser.de/ProductDetail/Kingbright/WP7113SGD?qs=sGAEpiMZZMtmwHDZQCdlqVL6rcvtIz013ClYTS5m%2F8c%3D"/>
    <hyperlink ref="L14" r:id="rId5" display="https://www.mouser.de/ProductDetail/Kingbright/WP57IID?qs=sGAEpiMZZMtmwHDZQCdlqS%252B42B3%252BlPHXk7xWDmOie50%3D"/>
    <hyperlink ref="L15" r:id="rId6" display="https://www.mouser.de/ProductDetail/Kingbright/WP57YYD?qs=sGAEpiMZZMtmwHDZQCdlqS%252B42B3%252BlPHXES7nvRsxVpA%3D"/>
    <hyperlink ref="L16" r:id="rId7" display="https://www.mouser.de/ProductDetail/ON-Semiconductor/MMBT5551LT1G?qs=sGAEpiMZZMutXGli8Ay4kC402l06AIhPcyRrZFuJbVk%3D"/>
    <hyperlink ref="L17" r:id="rId8" display="https://www.mouser.de/ProductDetail/ON-Semiconductor/MMBT5401LT1G?qs=sGAEpiMZZMutXGli8Ay4kK2TqWlAzC1zwHYVH5ZeC0k%3D"/>
    <hyperlink ref="L19" r:id="rId9" display="https://www.mouser.de/ProductDetail/Microchip-Technology/MCP3008-I-SL?qs=sGAEpiMZZMvTvDTV69d2Qh8oAuXtCOKDL2vySlNGbrs%3D"/>
    <hyperlink ref="N19" r:id="rId10" display="https://www.digikey.de/product-detail/de/microchip-technology/MCP3008-I%2FSL/MCP3008-I%2FSL-ND/319423?utm_adgroup=Data Acquisition&amp;utm_source=google&amp;utm_medium=cpc&amp;utm_campaign=Google Shopping_Integrated Circuits (ICs)&amp;utm_term=&amp;productid=319423&amp;gclid=EAIaIQobChMIiaT4psO65wIVCc93Ch1m9wqzEAkYASABEgIVtPD_BwE"/>
    <hyperlink ref="P19" r:id="rId11" display="https://de.rs-online.com/web/p/a-d-wandler/7386651?ef_id=EAIaIQobChMImc7bpMO65wIVxOJ3Ch03pwuEEAkYASABEgL1FfD_BwE:G:s&amp;s_kwcid=AL!8729!3!340765004536!!!g!339234251014!&amp;cm_mmc=DE-PLA-DS3A-_-google-_-CSS_DE_DE_Halbleiter_Whoop-_-(DE:Whoop!)+A/D-Wandler-_-PRODUCT_GROUP&amp;matchtype=&amp;pla-339234251014&amp;gclid=EAIaIQobChMImc7bpMO65wIVxOJ3Ch03pwuEEAkYASABEgL1FfD_BwE&amp;gclsrc=aw.ds"/>
    <hyperlink ref="L20" r:id="rId12" display="https://www.mouser.de/ProductDetail/Texas-Instruments/TXB0108PWR?qs=sGAEpiMZZMupTq4AYuRvQKKOVTxKvBsp"/>
    <hyperlink ref="P20" r:id="rId13" display="https://de.rs-online.com/web/p/spannungswandler/7099038?ef_id=EAIaIQobChMIm5ji9cO65wIV0ed3Ch1LLgSEEAkYASABEgLXAfD_BwE:G:s&amp;s_kwcid=AL!8729!3!340765005052!!!g!341070930671!&amp;cm_mmc=DE-PLA-DS3A-_-google-_-CSS_DE_DE_Halbleiter_Whoop-_-(DE:Whoop!)+Spannungswandler-_-PRODUCT_GROUP&amp;matchtype=&amp;pla-341070930671&amp;gclid=EAIaIQobChMIm5ji9cO65wIV0ed3Ch1LLgSEEAkYASABEgLXAfD_BwE&amp;gclsrc=aw.ds"/>
    <hyperlink ref="L22" r:id="rId14" display="https://www.mouser.de/ProductDetail/Wurth-Elektronik/691214110002?qs=sGAEpiMZZMvZTcaMAxB2AHc%2Flkca1rcTw%252BBy6B6lIsB%2FttEijmIyBA%3D%3D"/>
    <hyperlink ref="L23" r:id="rId15" display="https://www.mouser.de/ProductDetail/SparkFun/PRT-12790?qs=sGAEpiMZZMuM1nRwI3zz2UpCr55iWBr5lB8eP%252BN21iPCXuFC0LpVqw%3D%3D"/>
    <hyperlink ref="L24" r:id="rId16" display="https://www.mouser.de/ProductDetail/SparkFun/PRT-13875?qs=sGAEpiMZZMuM1nRwI3zz2UpCr55iWBr5BBnap2GnHlTbAo3MoTe6Ew%3D%3D"/>
    <hyperlink ref="L26" r:id="rId17" display="https://easyeda.com/User201/windkanal"/>
    <hyperlink ref="N26" r:id="rId18" display="https://aisler.net/p/VFZYHOGP"/>
    <hyperlink ref="P26" r:id="rId19" display="https://aetzwerk.de/kalkulation"/>
    <hyperlink ref="L28" r:id="rId20" display="https://www.conrad.de/de/p/banana-pi-bpi-m2-1-gb-4-x-1-0-ghz-banana-pi-1435682.html"/>
    <hyperlink ref="N28" r:id="rId21" display="https://www.pollin.de/p/banana-pi-m2-edu-entwicklungsboard-1gb-ddr3-810647?gclid=EAIaIQobChMIpo2Lh7665wIVw513Ch0FSQUCEAkYASABEgIyffD_BwE"/>
    <hyperlink ref="P28" r:id="rId22" display="https://www.rakuten.de/produkt/sinovoip-banana-pi-bpi-m2h2-mini-quad-core-h2-single-board-computer-2424472665?cid=adwords&amp;sclid=a_google_de_pla_empty_broad_379-526-3455_2424472665_c&amp;gclid=EAIaIQobChMI1MyWhL665wIVSeh3Ch3WkAxuEAkYAiABEgL-hPD_BwE"/>
    <hyperlink ref="L31" r:id="rId23" display="https://www.conrad.de/de/p/hdmi-verlaengerungskabel-zum-einbau-1x-hdmi-stecker-1x-hdmi-buchse-1-m-schwarz-delock-1421657.html"/>
    <hyperlink ref="L32" r:id="rId24" display="https://www.conrad.de/de/p/delock-usb-2-0-anschlusskabel-1x-usb-2-0-stecker-a-1x-usb-2-0-buchse-a-0-5-m-schwarz-vergoldete-steckkontakte-1651192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Johannes Müller</dc:creator>
  <dc:description/>
  <dc:language>de-DE</dc:language>
  <cp:lastModifiedBy/>
  <dcterms:modified xsi:type="dcterms:W3CDTF">2020-02-05T14:54:15Z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