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tenorio/Documents/GitHub/CIT-SimBiology-Toolbox/data/"/>
    </mc:Choice>
  </mc:AlternateContent>
  <xr:revisionPtr revIDLastSave="0" documentId="13_ncr:1_{B2759C2E-0150-E548-B6E3-7AC8F43419C1}" xr6:coauthVersionLast="45" xr6:coauthVersionMax="45" xr10:uidLastSave="{00000000-0000-0000-0000-000000000000}"/>
  <bookViews>
    <workbookView xWindow="1160" yWindow="460" windowWidth="27640" windowHeight="16540" xr2:uid="{B621DEE7-2771-AF4B-AA94-29469BEE9C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C22" i="1"/>
  <c r="E21" i="1"/>
  <c r="C21" i="1"/>
  <c r="E19" i="1"/>
  <c r="C19" i="1"/>
  <c r="E18" i="1"/>
  <c r="C18" i="1"/>
  <c r="E16" i="1"/>
  <c r="C16" i="1"/>
  <c r="E15" i="1"/>
  <c r="C15" i="1"/>
  <c r="E13" i="1"/>
  <c r="C13" i="1"/>
  <c r="E12" i="1"/>
  <c r="C12" i="1"/>
  <c r="E10" i="1"/>
  <c r="C10" i="1"/>
  <c r="E9" i="1"/>
  <c r="C9" i="1"/>
  <c r="E7" i="1"/>
  <c r="C7" i="1"/>
  <c r="E6" i="1"/>
  <c r="C6" i="1"/>
  <c r="E4" i="1"/>
  <c r="C4" i="1"/>
  <c r="E3" i="1"/>
  <c r="C3" i="1"/>
</calcChain>
</file>

<file path=xl/sharedStrings.xml><?xml version="1.0" encoding="utf-8"?>
<sst xmlns="http://schemas.openxmlformats.org/spreadsheetml/2006/main" count="51" uniqueCount="23">
  <si>
    <t>MC38_Deng_0.0mgkg</t>
  </si>
  <si>
    <t>MC38_Deng_0.3mgkg</t>
  </si>
  <si>
    <t>MC38_Deng_1mgkg</t>
  </si>
  <si>
    <t>MC38_Deng_3mgkg</t>
  </si>
  <si>
    <t>MC38_Deng_10mgkg</t>
  </si>
  <si>
    <t>MC38_Deng_20mgkg</t>
  </si>
  <si>
    <t>MC38_Deng_40mgkg</t>
  </si>
  <si>
    <t>Time[hour(s)]</t>
  </si>
  <si>
    <t>SD[%ID/g]</t>
  </si>
  <si>
    <t>SD[]</t>
  </si>
  <si>
    <t>Dose[mg/kg]</t>
  </si>
  <si>
    <t>Dose2[mg/kg]</t>
  </si>
  <si>
    <t>Group</t>
  </si>
  <si>
    <t>Name</t>
  </si>
  <si>
    <t>0.02+0_mgkg</t>
  </si>
  <si>
    <t>0.02+0.3_mgkg</t>
  </si>
  <si>
    <t>0.02+1_mgkg</t>
  </si>
  <si>
    <t>0.02+3_mgkg</t>
  </si>
  <si>
    <t>0.02+10_mgkg</t>
  </si>
  <si>
    <t>0.02+20_mgkg</t>
  </si>
  <si>
    <t>0.02+40_mgkg</t>
  </si>
  <si>
    <t>Blood.antiPDL1[%ID/g]</t>
  </si>
  <si>
    <t>Tumor_to_Blood[]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</si>
</sst>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2FB3F-FE1C-E245-8841-CFA5BF387B1B}">
  <dimension ref="A1:I22"/>
  <sheetViews>
    <sheetView tabSelected="1" workbookViewId="0">
      <selection activeCell="D1" sqref="D1"/>
    </sheetView>
  </sheetViews>
  <sheetFormatPr baseColWidth="10" defaultRowHeight="16" x14ac:dyDescent="0.2"/>
  <cols>
    <col min="1" max="1" width="12.5" bestFit="1" customWidth="1"/>
    <col min="2" max="2" width="20" bestFit="1" customWidth="1"/>
    <col min="8" max="8" width="17" customWidth="1"/>
  </cols>
  <sheetData>
    <row r="1" spans="1:9" x14ac:dyDescent="0.2">
      <c r="A1" t="s">
        <v>7</v>
      </c>
      <c r="B1" t="s">
        <v>21</v>
      </c>
      <c r="C1" t="s">
        <v>8</v>
      </c>
      <c r="D1" t="s">
        <v>22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0.02</v>
      </c>
      <c r="G2">
        <v>0</v>
      </c>
      <c r="H2" t="s">
        <v>14</v>
      </c>
      <c r="I2" t="s">
        <v>0</v>
      </c>
    </row>
    <row r="3" spans="1:9" x14ac:dyDescent="0.2">
      <c r="A3" s="1">
        <v>24</v>
      </c>
      <c r="B3">
        <v>0.48</v>
      </c>
      <c r="C3">
        <f>0.87-B3</f>
        <v>0.39</v>
      </c>
      <c r="D3">
        <v>3.2</v>
      </c>
      <c r="E3">
        <f>4.26-D3</f>
        <v>1.0599999999999996</v>
      </c>
      <c r="F3">
        <v>0</v>
      </c>
      <c r="G3">
        <v>0</v>
      </c>
      <c r="H3" t="s">
        <v>14</v>
      </c>
      <c r="I3" t="s">
        <v>0</v>
      </c>
    </row>
    <row r="4" spans="1:9" x14ac:dyDescent="0.2">
      <c r="A4" s="1">
        <v>168</v>
      </c>
      <c r="B4">
        <v>0.05</v>
      </c>
      <c r="C4">
        <f>0.19-B4</f>
        <v>0.14000000000000001</v>
      </c>
      <c r="D4">
        <v>1.3</v>
      </c>
      <c r="E4">
        <f>1.5-D4</f>
        <v>0.19999999999999996</v>
      </c>
      <c r="F4">
        <v>0</v>
      </c>
      <c r="G4">
        <v>0</v>
      </c>
      <c r="H4" t="s">
        <v>14</v>
      </c>
      <c r="I4" t="s">
        <v>0</v>
      </c>
    </row>
    <row r="5" spans="1:9" x14ac:dyDescent="0.2">
      <c r="A5" s="1">
        <v>0</v>
      </c>
      <c r="B5">
        <v>0</v>
      </c>
      <c r="C5">
        <v>0</v>
      </c>
      <c r="D5">
        <v>0</v>
      </c>
      <c r="E5">
        <v>0</v>
      </c>
      <c r="F5">
        <v>0.02</v>
      </c>
      <c r="G5">
        <v>0.3</v>
      </c>
      <c r="H5" t="s">
        <v>15</v>
      </c>
      <c r="I5" t="s">
        <v>1</v>
      </c>
    </row>
    <row r="6" spans="1:9" x14ac:dyDescent="0.2">
      <c r="A6" s="1">
        <v>24</v>
      </c>
      <c r="B6">
        <v>0.57999999999999996</v>
      </c>
      <c r="C6">
        <f>0.87-B6</f>
        <v>0.29000000000000004</v>
      </c>
      <c r="D6">
        <v>7.57</v>
      </c>
      <c r="E6">
        <f>8.18-D6</f>
        <v>0.60999999999999943</v>
      </c>
      <c r="F6">
        <v>0</v>
      </c>
      <c r="G6">
        <v>0</v>
      </c>
      <c r="H6" t="s">
        <v>15</v>
      </c>
      <c r="I6" t="s">
        <v>1</v>
      </c>
    </row>
    <row r="7" spans="1:9" x14ac:dyDescent="0.2">
      <c r="A7" s="1">
        <v>168</v>
      </c>
      <c r="B7">
        <v>0.1</v>
      </c>
      <c r="C7">
        <f>0.19-B7</f>
        <v>0.09</v>
      </c>
      <c r="D7">
        <v>3.82</v>
      </c>
      <c r="E7">
        <f>5.9-D7</f>
        <v>2.0800000000000005</v>
      </c>
      <c r="F7">
        <v>0</v>
      </c>
      <c r="G7">
        <v>0</v>
      </c>
      <c r="H7" t="s">
        <v>15</v>
      </c>
      <c r="I7" t="s">
        <v>1</v>
      </c>
    </row>
    <row r="8" spans="1:9" x14ac:dyDescent="0.2">
      <c r="A8" s="1">
        <v>0</v>
      </c>
      <c r="B8">
        <v>0</v>
      </c>
      <c r="C8">
        <v>0</v>
      </c>
      <c r="D8">
        <v>0</v>
      </c>
      <c r="E8">
        <v>0</v>
      </c>
      <c r="F8">
        <v>0.02</v>
      </c>
      <c r="G8">
        <v>1</v>
      </c>
      <c r="H8" t="s">
        <v>16</v>
      </c>
      <c r="I8" t="s">
        <v>2</v>
      </c>
    </row>
    <row r="9" spans="1:9" x14ac:dyDescent="0.2">
      <c r="A9" s="1">
        <v>24</v>
      </c>
      <c r="B9">
        <v>13.2</v>
      </c>
      <c r="C9">
        <f>15.9-B9</f>
        <v>2.7000000000000011</v>
      </c>
      <c r="D9">
        <v>0.68</v>
      </c>
      <c r="E9">
        <f>0.78-D9</f>
        <v>9.9999999999999978E-2</v>
      </c>
      <c r="F9">
        <v>0</v>
      </c>
      <c r="G9">
        <v>0</v>
      </c>
      <c r="H9" t="s">
        <v>16</v>
      </c>
      <c r="I9" t="s">
        <v>2</v>
      </c>
    </row>
    <row r="10" spans="1:9" x14ac:dyDescent="0.2">
      <c r="A10" s="1">
        <v>168</v>
      </c>
      <c r="B10">
        <v>0.1</v>
      </c>
      <c r="C10">
        <f>0.19-B10</f>
        <v>0.09</v>
      </c>
      <c r="D10">
        <v>9.61</v>
      </c>
      <c r="E10">
        <f>14.11-D10</f>
        <v>4.5</v>
      </c>
      <c r="F10">
        <v>0</v>
      </c>
      <c r="G10">
        <v>0</v>
      </c>
      <c r="H10" t="s">
        <v>16</v>
      </c>
      <c r="I10" t="s">
        <v>2</v>
      </c>
    </row>
    <row r="11" spans="1:9" x14ac:dyDescent="0.2">
      <c r="A11" s="1">
        <v>0</v>
      </c>
      <c r="B11">
        <v>0</v>
      </c>
      <c r="C11">
        <v>0</v>
      </c>
      <c r="D11">
        <v>0</v>
      </c>
      <c r="E11">
        <v>0</v>
      </c>
      <c r="F11">
        <v>0.02</v>
      </c>
      <c r="G11">
        <v>3</v>
      </c>
      <c r="H11" t="s">
        <v>17</v>
      </c>
      <c r="I11" t="s">
        <v>3</v>
      </c>
    </row>
    <row r="12" spans="1:9" x14ac:dyDescent="0.2">
      <c r="A12" s="1">
        <v>24</v>
      </c>
      <c r="B12">
        <v>23.42</v>
      </c>
      <c r="C12">
        <f>24-B12</f>
        <v>0.57999999999999829</v>
      </c>
      <c r="D12">
        <v>0.37</v>
      </c>
      <c r="E12">
        <f>0.48-D12</f>
        <v>0.10999999999999999</v>
      </c>
      <c r="F12">
        <v>0</v>
      </c>
      <c r="G12">
        <v>0</v>
      </c>
      <c r="H12" t="s">
        <v>17</v>
      </c>
      <c r="I12" t="s">
        <v>3</v>
      </c>
    </row>
    <row r="13" spans="1:9" x14ac:dyDescent="0.2">
      <c r="A13" s="1">
        <v>168</v>
      </c>
      <c r="B13">
        <v>0.1</v>
      </c>
      <c r="C13">
        <f>0.19-B13</f>
        <v>0.09</v>
      </c>
      <c r="D13">
        <v>9.61</v>
      </c>
      <c r="E13">
        <f>10.64-D13</f>
        <v>1.0300000000000011</v>
      </c>
      <c r="F13">
        <v>0</v>
      </c>
      <c r="G13">
        <v>0</v>
      </c>
      <c r="H13" t="s">
        <v>17</v>
      </c>
      <c r="I13" t="s">
        <v>3</v>
      </c>
    </row>
    <row r="14" spans="1:9" x14ac:dyDescent="0.2">
      <c r="A14" s="1">
        <v>0</v>
      </c>
      <c r="B14">
        <v>0</v>
      </c>
      <c r="C14">
        <v>0</v>
      </c>
      <c r="D14">
        <v>0</v>
      </c>
      <c r="E14">
        <v>0</v>
      </c>
      <c r="F14">
        <v>0.02</v>
      </c>
      <c r="G14">
        <v>10</v>
      </c>
      <c r="H14" t="s">
        <v>18</v>
      </c>
      <c r="I14" t="s">
        <v>4</v>
      </c>
    </row>
    <row r="15" spans="1:9" x14ac:dyDescent="0.2">
      <c r="A15" s="1">
        <v>24</v>
      </c>
      <c r="B15">
        <v>24.19</v>
      </c>
      <c r="C15">
        <f>25.64-B15</f>
        <v>1.4499999999999993</v>
      </c>
      <c r="D15">
        <v>0.27</v>
      </c>
      <c r="E15">
        <f>0.44-D15</f>
        <v>0.16999999999999998</v>
      </c>
      <c r="F15">
        <v>0</v>
      </c>
      <c r="G15">
        <v>0</v>
      </c>
      <c r="H15" t="s">
        <v>18</v>
      </c>
      <c r="I15" t="s">
        <v>4</v>
      </c>
    </row>
    <row r="16" spans="1:9" x14ac:dyDescent="0.2">
      <c r="A16" s="1">
        <v>168</v>
      </c>
      <c r="B16">
        <v>0.67</v>
      </c>
      <c r="C16">
        <f>0.96-B16</f>
        <v>0.28999999999999992</v>
      </c>
      <c r="D16">
        <v>1.88</v>
      </c>
      <c r="E16">
        <f>2.69-D16</f>
        <v>0.81</v>
      </c>
      <c r="F16">
        <v>0</v>
      </c>
      <c r="G16">
        <v>0</v>
      </c>
      <c r="H16" t="s">
        <v>18</v>
      </c>
      <c r="I16" t="s">
        <v>4</v>
      </c>
    </row>
    <row r="17" spans="1:9" x14ac:dyDescent="0.2">
      <c r="A17" s="1">
        <v>0</v>
      </c>
      <c r="B17">
        <v>0</v>
      </c>
      <c r="C17">
        <v>0</v>
      </c>
      <c r="D17">
        <v>0</v>
      </c>
      <c r="E17">
        <v>0</v>
      </c>
      <c r="F17">
        <v>0.02</v>
      </c>
      <c r="G17">
        <v>20</v>
      </c>
      <c r="H17" t="s">
        <v>19</v>
      </c>
      <c r="I17" t="s">
        <v>5</v>
      </c>
    </row>
    <row r="18" spans="1:9" x14ac:dyDescent="0.2">
      <c r="A18" s="1">
        <v>24</v>
      </c>
      <c r="B18">
        <v>28.05</v>
      </c>
      <c r="C18">
        <f>30.36-B18</f>
        <v>2.3099999999999987</v>
      </c>
      <c r="D18">
        <v>0.2</v>
      </c>
      <c r="E18">
        <f>0.31-D18</f>
        <v>0.10999999999999999</v>
      </c>
      <c r="F18">
        <v>0</v>
      </c>
      <c r="G18">
        <v>0</v>
      </c>
      <c r="H18" t="s">
        <v>19</v>
      </c>
      <c r="I18" t="s">
        <v>5</v>
      </c>
    </row>
    <row r="19" spans="1:9" x14ac:dyDescent="0.2">
      <c r="A19" s="1">
        <v>168</v>
      </c>
      <c r="B19">
        <v>6.46</v>
      </c>
      <c r="C19">
        <f>8.19-B19</f>
        <v>1.7299999999999995</v>
      </c>
      <c r="D19">
        <v>0.72</v>
      </c>
      <c r="E19">
        <f>0.95-D19</f>
        <v>0.22999999999999998</v>
      </c>
      <c r="F19">
        <v>0</v>
      </c>
      <c r="G19">
        <v>0</v>
      </c>
      <c r="H19" t="s">
        <v>19</v>
      </c>
      <c r="I19" t="s">
        <v>5</v>
      </c>
    </row>
    <row r="20" spans="1:9" x14ac:dyDescent="0.2">
      <c r="A20" s="1">
        <v>0</v>
      </c>
      <c r="B20">
        <v>0</v>
      </c>
      <c r="C20">
        <v>0</v>
      </c>
      <c r="D20">
        <v>0</v>
      </c>
      <c r="E20">
        <v>0</v>
      </c>
      <c r="F20">
        <v>0.02</v>
      </c>
      <c r="G20">
        <v>40</v>
      </c>
      <c r="H20" t="s">
        <v>20</v>
      </c>
      <c r="I20" t="s">
        <v>6</v>
      </c>
    </row>
    <row r="21" spans="1:9" x14ac:dyDescent="0.2">
      <c r="A21" s="1">
        <v>24</v>
      </c>
      <c r="B21">
        <v>27.18</v>
      </c>
      <c r="C21">
        <f>29.3-B21</f>
        <v>2.120000000000001</v>
      </c>
      <c r="D21">
        <v>0.24</v>
      </c>
      <c r="E21">
        <f>0.31-D21</f>
        <v>7.0000000000000007E-2</v>
      </c>
      <c r="F21">
        <v>0</v>
      </c>
      <c r="G21">
        <v>0</v>
      </c>
      <c r="H21" t="s">
        <v>20</v>
      </c>
      <c r="I21" t="s">
        <v>6</v>
      </c>
    </row>
    <row r="22" spans="1:9" x14ac:dyDescent="0.2">
      <c r="A22" s="1">
        <v>168</v>
      </c>
      <c r="B22">
        <v>9.25</v>
      </c>
      <c r="C22">
        <f>11.37-B22</f>
        <v>2.1199999999999992</v>
      </c>
      <c r="D22">
        <v>0.34</v>
      </c>
      <c r="E22">
        <f>0.41-D22</f>
        <v>6.9999999999999951E-2</v>
      </c>
      <c r="F22">
        <v>0</v>
      </c>
      <c r="G22">
        <v>0</v>
      </c>
      <c r="H22" t="s">
        <v>20</v>
      </c>
      <c r="I2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Tenorio Pedraza</dc:creator>
  <cp:lastModifiedBy>Juan Tenorio Pedraza</cp:lastModifiedBy>
  <dcterms:created xsi:type="dcterms:W3CDTF">2020-03-02T20:01:34Z</dcterms:created>
  <dcterms:modified xsi:type="dcterms:W3CDTF">2020-03-06T08:11:24Z</dcterms:modified>
</cp:coreProperties>
</file>