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macruz\Downloads\"/>
    </mc:Choice>
  </mc:AlternateContent>
  <bookViews>
    <workbookView xWindow="0" yWindow="0" windowWidth="19740" windowHeight="7335" tabRatio="796"/>
  </bookViews>
  <sheets>
    <sheet name="Comisiones" sheetId="2" r:id="rId1"/>
    <sheet name="Azteca" sheetId="9" r:id="rId2"/>
    <sheet name="DatosATMs" sheetId="10" r:id="rId3"/>
  </sheets>
  <definedNames>
    <definedName name="_xlnm._FilterDatabase" localSheetId="0" hidden="1">Comisiones!$Q$1:$R$34</definedName>
  </definedNames>
  <calcPr calcId="152511"/>
  <fileRecoveryPr repairLoad="1"/>
</workbook>
</file>

<file path=xl/calcChain.xml><?xml version="1.0" encoding="utf-8"?>
<calcChain xmlns="http://schemas.openxmlformats.org/spreadsheetml/2006/main">
  <c r="AG33" i="2" l="1"/>
  <c r="AG34" i="2" s="1"/>
  <c r="AF33" i="2"/>
  <c r="AH33" i="2" s="1"/>
  <c r="AD33" i="2"/>
  <c r="AB33" i="2"/>
  <c r="AB34" i="2" s="1"/>
  <c r="AE34" i="2" s="1"/>
  <c r="AH32" i="2"/>
  <c r="AD32" i="2"/>
  <c r="AH31" i="2"/>
  <c r="AD31" i="2"/>
  <c r="AH30" i="2"/>
  <c r="AD30" i="2"/>
  <c r="AH29" i="2"/>
  <c r="AD29" i="2"/>
  <c r="AH28" i="2"/>
  <c r="AD28" i="2"/>
  <c r="AH27" i="2"/>
  <c r="AD27" i="2"/>
  <c r="AH26" i="2"/>
  <c r="AD26" i="2"/>
  <c r="AH25" i="2"/>
  <c r="AD25" i="2"/>
  <c r="AH24" i="2"/>
  <c r="AD24" i="2"/>
  <c r="AH23" i="2"/>
  <c r="AD23" i="2"/>
  <c r="AH22" i="2"/>
  <c r="AD22" i="2"/>
  <c r="AH21" i="2"/>
  <c r="AD21" i="2"/>
  <c r="AH20" i="2"/>
  <c r="AD20" i="2"/>
  <c r="AH19" i="2"/>
  <c r="AD19" i="2"/>
  <c r="AH18" i="2"/>
  <c r="AD18" i="2"/>
  <c r="AH17" i="2"/>
  <c r="AD17" i="2"/>
  <c r="AH16" i="2"/>
  <c r="AD16" i="2"/>
  <c r="AH15" i="2"/>
  <c r="AD15" i="2"/>
  <c r="AH14" i="2"/>
  <c r="AD14" i="2"/>
  <c r="AH13" i="2"/>
  <c r="AD13" i="2"/>
  <c r="AH12" i="2"/>
  <c r="AD12" i="2"/>
  <c r="AH11" i="2"/>
  <c r="AD11" i="2"/>
  <c r="AH10" i="2"/>
  <c r="AD10" i="2"/>
  <c r="AH9" i="2"/>
  <c r="AD9" i="2"/>
  <c r="AH8" i="2"/>
  <c r="AD8" i="2"/>
  <c r="AH7" i="2"/>
  <c r="AD7" i="2"/>
  <c r="AH6" i="2"/>
  <c r="AD6" i="2"/>
  <c r="AH5" i="2"/>
  <c r="AD5" i="2"/>
  <c r="AH4" i="2"/>
  <c r="AD4" i="2"/>
  <c r="AH3" i="2"/>
  <c r="AD3" i="2"/>
  <c r="AH2" i="2"/>
  <c r="AD2" i="2"/>
  <c r="AA33" i="2" l="1"/>
  <c r="AF34" i="2"/>
  <c r="AH34" i="2" s="1"/>
  <c r="AE33" i="2"/>
  <c r="J33" i="2" l="1"/>
  <c r="T33" i="2"/>
  <c r="R33" i="2" l="1"/>
  <c r="AZ5" i="9" l="1"/>
  <c r="AZ6" i="9" s="1"/>
  <c r="AZ7" i="9" s="1"/>
  <c r="AZ8" i="9" s="1"/>
  <c r="AZ9" i="9" s="1"/>
  <c r="AZ10" i="9" s="1"/>
  <c r="AZ11" i="9" s="1"/>
  <c r="AZ12" i="9" s="1"/>
  <c r="AZ13" i="9" s="1"/>
  <c r="AZ14" i="9" s="1"/>
  <c r="AZ15" i="9" s="1"/>
  <c r="AZ16" i="9" s="1"/>
  <c r="AZ17" i="9" s="1"/>
  <c r="AZ18" i="9" s="1"/>
  <c r="AZ4" i="9"/>
  <c r="AX4" i="9"/>
  <c r="AX5" i="9" s="1"/>
  <c r="AX6" i="9" s="1"/>
  <c r="AX7" i="9" s="1"/>
  <c r="AX8" i="9" s="1"/>
  <c r="AX9" i="9" s="1"/>
  <c r="AX10" i="9" s="1"/>
  <c r="AX11" i="9" s="1"/>
  <c r="AX12" i="9" s="1"/>
  <c r="AX13" i="9" s="1"/>
  <c r="AX14" i="9" s="1"/>
  <c r="AX15" i="9" s="1"/>
  <c r="AX16" i="9" s="1"/>
  <c r="AX17" i="9" s="1"/>
  <c r="AX18" i="9" s="1"/>
  <c r="AZ3" i="9"/>
  <c r="AX3" i="9"/>
  <c r="AV3" i="9"/>
  <c r="AV4" i="9" s="1"/>
  <c r="AV5" i="9" s="1"/>
  <c r="AV6" i="9" s="1"/>
  <c r="AV7" i="9" s="1"/>
  <c r="AV8" i="9" s="1"/>
  <c r="AV9" i="9" s="1"/>
  <c r="AV10" i="9" s="1"/>
  <c r="AV11" i="9" s="1"/>
  <c r="AV12" i="9" s="1"/>
  <c r="AV13" i="9" s="1"/>
  <c r="AV14" i="9" s="1"/>
  <c r="AV15" i="9" s="1"/>
  <c r="AV16" i="9" s="1"/>
  <c r="AV17" i="9" s="1"/>
  <c r="AV18" i="9" s="1"/>
  <c r="D2" i="9"/>
  <c r="C2" i="9"/>
  <c r="B2" i="9"/>
  <c r="P18" i="9" l="1"/>
  <c r="R18" i="9"/>
  <c r="T18" i="9"/>
  <c r="T17" i="9"/>
  <c r="R17" i="9"/>
  <c r="P17" i="9"/>
  <c r="P16" i="9"/>
  <c r="T15" i="9"/>
  <c r="T16" i="9" s="1"/>
  <c r="P15" i="9"/>
  <c r="T14" i="9"/>
  <c r="R14" i="9"/>
  <c r="R15" i="9" s="1"/>
  <c r="R16" i="9" s="1"/>
  <c r="P14" i="9"/>
  <c r="T13" i="9"/>
  <c r="R13" i="9"/>
  <c r="P13" i="9"/>
  <c r="AR5" i="9" l="1"/>
  <c r="AR6" i="9" s="1"/>
  <c r="AR7" i="9" s="1"/>
  <c r="AR8" i="9" s="1"/>
  <c r="AR9" i="9" s="1"/>
  <c r="AR10" i="9" s="1"/>
  <c r="AR11" i="9" s="1"/>
  <c r="AR12" i="9" s="1"/>
  <c r="AR13" i="9" s="1"/>
  <c r="AR14" i="9" s="1"/>
  <c r="AR15" i="9" s="1"/>
  <c r="AR16" i="9" s="1"/>
  <c r="AR17" i="9" s="1"/>
  <c r="AR18" i="9" s="1"/>
  <c r="AR4" i="9"/>
  <c r="AP4" i="9"/>
  <c r="AP5" i="9" s="1"/>
  <c r="AP6" i="9" s="1"/>
  <c r="AP7" i="9" s="1"/>
  <c r="AP8" i="9" s="1"/>
  <c r="AP9" i="9" s="1"/>
  <c r="AP10" i="9" s="1"/>
  <c r="AP11" i="9" s="1"/>
  <c r="AP12" i="9" s="1"/>
  <c r="AP13" i="9" s="1"/>
  <c r="AP14" i="9" s="1"/>
  <c r="AP15" i="9" s="1"/>
  <c r="AP16" i="9" s="1"/>
  <c r="AP17" i="9" s="1"/>
  <c r="AP18" i="9" s="1"/>
  <c r="AR3" i="9"/>
  <c r="AP3" i="9"/>
  <c r="AN3" i="9"/>
  <c r="AN4" i="9" s="1"/>
  <c r="AN5" i="9" s="1"/>
  <c r="AN6" i="9" s="1"/>
  <c r="AN7" i="9" s="1"/>
  <c r="AN8" i="9" s="1"/>
  <c r="AN9" i="9" s="1"/>
  <c r="AN10" i="9" s="1"/>
  <c r="AN11" i="9" s="1"/>
  <c r="AN12" i="9" s="1"/>
  <c r="AN13" i="9" s="1"/>
  <c r="AN14" i="9" s="1"/>
  <c r="AN15" i="9" s="1"/>
  <c r="AN16" i="9" s="1"/>
  <c r="AN17" i="9" s="1"/>
  <c r="AN18" i="9" s="1"/>
  <c r="R3" i="9" l="1"/>
  <c r="T3" i="9"/>
  <c r="AJ5" i="9"/>
  <c r="AJ6" i="9" s="1"/>
  <c r="AJ7" i="9" s="1"/>
  <c r="AJ8" i="9" s="1"/>
  <c r="AJ9" i="9" s="1"/>
  <c r="AJ10" i="9" s="1"/>
  <c r="AJ11" i="9" s="1"/>
  <c r="AJ12" i="9" s="1"/>
  <c r="AJ13" i="9" s="1"/>
  <c r="AJ14" i="9" s="1"/>
  <c r="AJ15" i="9" s="1"/>
  <c r="AJ16" i="9" s="1"/>
  <c r="AJ17" i="9" s="1"/>
  <c r="AJ4" i="9"/>
  <c r="AH4" i="9"/>
  <c r="AH5" i="9" s="1"/>
  <c r="AH6" i="9" s="1"/>
  <c r="AH7" i="9" s="1"/>
  <c r="AH8" i="9" s="1"/>
  <c r="AH9" i="9" s="1"/>
  <c r="AH10" i="9" s="1"/>
  <c r="AH11" i="9" s="1"/>
  <c r="AH12" i="9" s="1"/>
  <c r="AH13" i="9" s="1"/>
  <c r="AH14" i="9" s="1"/>
  <c r="AH15" i="9" s="1"/>
  <c r="AH16" i="9" s="1"/>
  <c r="AH17" i="9" s="1"/>
  <c r="AF3" i="9"/>
  <c r="AF4" i="9" s="1"/>
  <c r="AF5" i="9" s="1"/>
  <c r="AF6" i="9" s="1"/>
  <c r="AF7" i="9" s="1"/>
  <c r="AF8" i="9" s="1"/>
  <c r="AF9" i="9" s="1"/>
  <c r="AF10" i="9" s="1"/>
  <c r="AF11" i="9" s="1"/>
  <c r="AF12" i="9" s="1"/>
  <c r="AF13" i="9" s="1"/>
  <c r="AF14" i="9" s="1"/>
  <c r="AF15" i="9" s="1"/>
  <c r="AF16" i="9" s="1"/>
  <c r="AF17" i="9" s="1"/>
  <c r="R4" i="9" l="1"/>
  <c r="R5" i="9" s="1"/>
  <c r="R6" i="9" s="1"/>
  <c r="R7" i="9" s="1"/>
  <c r="R8" i="9" s="1"/>
  <c r="R9" i="9" s="1"/>
  <c r="R10" i="9" s="1"/>
  <c r="R11" i="9" s="1"/>
  <c r="R12" i="9" s="1"/>
  <c r="T4" i="9"/>
  <c r="T5" i="9" s="1"/>
  <c r="T6" i="9" s="1"/>
  <c r="T7" i="9" s="1"/>
  <c r="T8" i="9" s="1"/>
  <c r="T9" i="9" s="1"/>
  <c r="T10" i="9" s="1"/>
  <c r="T11" i="9" s="1"/>
  <c r="T12" i="9" s="1"/>
  <c r="P3" i="9"/>
  <c r="P4" i="9" s="1"/>
  <c r="P5" i="9" s="1"/>
  <c r="P6" i="9" s="1"/>
  <c r="P7" i="9" s="1"/>
  <c r="P8" i="9" s="1"/>
  <c r="P9" i="9" s="1"/>
  <c r="P10" i="9" s="1"/>
  <c r="P11" i="9" s="1"/>
  <c r="P12" i="9" s="1"/>
  <c r="AB5" i="9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4" i="9"/>
  <c r="Z4" i="9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32" i="2" l="1"/>
  <c r="T32" i="2"/>
  <c r="W33" i="2"/>
  <c r="W34" i="2" s="1"/>
  <c r="V33" i="2"/>
  <c r="X31" i="2"/>
  <c r="T31" i="2"/>
  <c r="X30" i="2"/>
  <c r="T30" i="2"/>
  <c r="X29" i="2"/>
  <c r="T29" i="2"/>
  <c r="X28" i="2"/>
  <c r="T28" i="2"/>
  <c r="X27" i="2"/>
  <c r="T27" i="2"/>
  <c r="X26" i="2"/>
  <c r="T26" i="2"/>
  <c r="X25" i="2"/>
  <c r="T25" i="2"/>
  <c r="X24" i="2"/>
  <c r="T24" i="2"/>
  <c r="X23" i="2"/>
  <c r="T23" i="2"/>
  <c r="X22" i="2"/>
  <c r="T22" i="2"/>
  <c r="X21" i="2"/>
  <c r="T21" i="2"/>
  <c r="X20" i="2"/>
  <c r="T20" i="2"/>
  <c r="X19" i="2"/>
  <c r="T19" i="2"/>
  <c r="X18" i="2"/>
  <c r="T18" i="2"/>
  <c r="X17" i="2"/>
  <c r="T17" i="2"/>
  <c r="X16" i="2"/>
  <c r="T16" i="2"/>
  <c r="X15" i="2"/>
  <c r="T15" i="2"/>
  <c r="X14" i="2"/>
  <c r="T14" i="2"/>
  <c r="X13" i="2"/>
  <c r="T13" i="2"/>
  <c r="X12" i="2"/>
  <c r="T12" i="2"/>
  <c r="X11" i="2"/>
  <c r="T11" i="2"/>
  <c r="X10" i="2"/>
  <c r="T10" i="2"/>
  <c r="X9" i="2"/>
  <c r="T9" i="2"/>
  <c r="X8" i="2"/>
  <c r="T8" i="2"/>
  <c r="X7" i="2"/>
  <c r="T7" i="2"/>
  <c r="X6" i="2"/>
  <c r="T6" i="2"/>
  <c r="X5" i="2"/>
  <c r="T5" i="2"/>
  <c r="X4" i="2"/>
  <c r="T4" i="2"/>
  <c r="X3" i="2"/>
  <c r="T3" i="2"/>
  <c r="X2" i="2"/>
  <c r="T2" i="2"/>
  <c r="X33" i="2" l="1"/>
  <c r="R34" i="2"/>
  <c r="V34" i="2"/>
  <c r="X34" i="2" s="1"/>
  <c r="N31" i="2"/>
  <c r="J31" i="2" l="1"/>
  <c r="N30" i="2" l="1"/>
  <c r="J30" i="2"/>
  <c r="N29" i="2"/>
  <c r="J29" i="2"/>
  <c r="N28" i="2" l="1"/>
  <c r="J28" i="2"/>
  <c r="N27" i="2" l="1"/>
  <c r="J27" i="2"/>
  <c r="N13" i="2" l="1"/>
  <c r="N12" i="2"/>
  <c r="N11" i="2"/>
  <c r="N10" i="2"/>
  <c r="N9" i="2"/>
  <c r="N8" i="2"/>
  <c r="N7" i="2"/>
  <c r="N6" i="2"/>
  <c r="N5" i="2"/>
  <c r="N4" i="2"/>
  <c r="N3" i="2"/>
  <c r="N2" i="2"/>
  <c r="N19" i="2"/>
  <c r="N18" i="2"/>
  <c r="N17" i="2"/>
  <c r="N16" i="2"/>
  <c r="N15" i="2"/>
  <c r="N14" i="2"/>
  <c r="N26" i="2"/>
  <c r="J26" i="2"/>
  <c r="N25" i="2" l="1"/>
  <c r="N24" i="2"/>
  <c r="N23" i="2"/>
  <c r="N22" i="2"/>
  <c r="N21" i="2"/>
  <c r="N20" i="2"/>
  <c r="J25" i="2" l="1"/>
  <c r="J24" i="2" l="1"/>
  <c r="J23" i="2"/>
  <c r="J22" i="2" l="1"/>
  <c r="J21" i="2"/>
  <c r="M33" i="2" l="1"/>
  <c r="M34" i="2" s="1"/>
  <c r="L33" i="2"/>
  <c r="J20" i="2"/>
  <c r="L34" i="2" l="1"/>
  <c r="N34" i="2" s="1"/>
  <c r="N33" i="2"/>
  <c r="J19" i="2"/>
  <c r="J18" i="2" l="1"/>
  <c r="J17" i="2"/>
  <c r="J16" i="2"/>
  <c r="J15" i="2"/>
  <c r="J14" i="2"/>
  <c r="J13" i="2" l="1"/>
  <c r="J12" i="2" l="1"/>
  <c r="J11" i="2" l="1"/>
  <c r="J10" i="2"/>
  <c r="J9" i="2" l="1"/>
  <c r="E32" i="2" l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8" i="2" l="1"/>
  <c r="J6" i="2" l="1"/>
  <c r="J5" i="2"/>
  <c r="J4" i="2"/>
  <c r="J3" i="2"/>
  <c r="J2" i="2"/>
  <c r="J7" i="2"/>
  <c r="H33" i="2" l="1"/>
  <c r="C33" i="2"/>
  <c r="C34" i="2" s="1"/>
  <c r="K33" i="2" l="1"/>
  <c r="U33" i="2"/>
  <c r="Q33" i="2"/>
  <c r="H34" i="2"/>
  <c r="G33" i="2"/>
  <c r="K34" i="2" l="1"/>
  <c r="U34" i="2"/>
</calcChain>
</file>

<file path=xl/sharedStrings.xml><?xml version="1.0" encoding="utf-8"?>
<sst xmlns="http://schemas.openxmlformats.org/spreadsheetml/2006/main" count="157" uniqueCount="45">
  <si>
    <t>Monto</t>
  </si>
  <si>
    <t xml:space="preserve"> </t>
  </si>
  <si>
    <t>Marzo</t>
  </si>
  <si>
    <t>Abril</t>
  </si>
  <si>
    <t>Retiros</t>
  </si>
  <si>
    <t>Consultas</t>
  </si>
  <si>
    <t>Problemas en PROSA con los clientes que uitlizan VPN</t>
  </si>
  <si>
    <t>Problemas con el cambio de VPN en Glider.</t>
  </si>
  <si>
    <t>Problemas con la VPN al parecer en el site que presta servicio a Glider.</t>
  </si>
  <si>
    <t>Problemas de hardware en StaLucia</t>
  </si>
  <si>
    <t>Problemas con la VPN; se desconecto en Pulsar</t>
  </si>
  <si>
    <t>Mayo</t>
  </si>
  <si>
    <t>Comentarios</t>
  </si>
  <si>
    <t>Errores de hardware del cajero de Sta. Lucia</t>
  </si>
  <si>
    <t>Día</t>
  </si>
  <si>
    <t>08</t>
  </si>
  <si>
    <t>09</t>
  </si>
  <si>
    <t>10</t>
  </si>
  <si>
    <t>11</t>
  </si>
  <si>
    <t>12</t>
  </si>
  <si>
    <t>13</t>
  </si>
  <si>
    <t>14</t>
  </si>
  <si>
    <t>Hora</t>
  </si>
  <si>
    <t>Acumulado</t>
  </si>
  <si>
    <t>&lt; 7</t>
  </si>
  <si>
    <t>07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</si>
  <si>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</si>
  <si>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</si>
  <si>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</si>
  <si>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</si>
  <si>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</si>
  <si>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</si>
  <si>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</si>
  <si>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</si>
  <si>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</si>
  <si>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Mayo 16</t>
  </si>
  <si>
    <t>Mayo 15</t>
  </si>
  <si>
    <t>Errores de hardware en Pirules</t>
  </si>
  <si>
    <t>Errores de comunicación de la tienda Fuentes</t>
  </si>
  <si>
    <t>Mayo 17</t>
  </si>
  <si>
    <t>Mayo 18</t>
  </si>
  <si>
    <t>Problemas de aguacero en toda la ciudad.</t>
  </si>
  <si>
    <t>Falla en los servidores en MPS desde las 8 am aprox. 13:40 quedo Ok.</t>
  </si>
  <si>
    <t>Mayo 19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</si>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</sst>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1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0" fillId="0" borderId="10" xfId="0" applyBorder="1"/>
    <xf numFmtId="4" fontId="0" fillId="0" borderId="10" xfId="0" applyNumberFormat="1" applyBorder="1"/>
    <xf numFmtId="4" fontId="16" fillId="0" borderId="10" xfId="0" applyNumberFormat="1" applyFont="1" applyBorder="1"/>
    <xf numFmtId="1" fontId="0" fillId="0" borderId="0" xfId="0" applyNumberFormat="1"/>
    <xf numFmtId="4" fontId="0" fillId="0" borderId="0" xfId="0" applyNumberFormat="1" applyBorder="1"/>
    <xf numFmtId="4" fontId="16" fillId="0" borderId="0" xfId="0" applyNumberFormat="1" applyFont="1" applyBorder="1"/>
    <xf numFmtId="0" fontId="16" fillId="33" borderId="0" xfId="0" applyFont="1" applyFill="1"/>
    <xf numFmtId="0" fontId="0" fillId="0" borderId="11" xfId="0" applyBorder="1"/>
    <xf numFmtId="17" fontId="18" fillId="33" borderId="12" xfId="0" applyNumberFormat="1" applyFont="1" applyFill="1" applyBorder="1" applyAlignment="1"/>
    <xf numFmtId="17" fontId="18" fillId="33" borderId="13" xfId="0" applyNumberFormat="1" applyFont="1" applyFill="1" applyBorder="1" applyAlignment="1"/>
    <xf numFmtId="0" fontId="16" fillId="34" borderId="10" xfId="0" applyFont="1" applyFill="1" applyBorder="1" applyAlignment="1">
      <alignment horizontal="center"/>
    </xf>
    <xf numFmtId="3" fontId="0" fillId="0" borderId="0" xfId="0" applyNumberFormat="1"/>
    <xf numFmtId="3" fontId="16" fillId="0" borderId="0" xfId="0" applyNumberFormat="1" applyFont="1"/>
    <xf numFmtId="4" fontId="16" fillId="35" borderId="10" xfId="0" applyNumberFormat="1" applyFont="1" applyFill="1" applyBorder="1"/>
    <xf numFmtId="3" fontId="16" fillId="35" borderId="10" xfId="0" applyNumberFormat="1" applyFont="1" applyFill="1" applyBorder="1"/>
    <xf numFmtId="0" fontId="0" fillId="36" borderId="0" xfId="0" applyFill="1"/>
    <xf numFmtId="0" fontId="0" fillId="0" borderId="0" xfId="0" applyFill="1"/>
    <xf numFmtId="0" fontId="0" fillId="37" borderId="0" xfId="0" applyFill="1"/>
    <xf numFmtId="2" fontId="0" fillId="0" borderId="0" xfId="0" applyNumberFormat="1"/>
    <xf numFmtId="0" fontId="16" fillId="34" borderId="13" xfId="0" applyFont="1" applyFill="1" applyBorder="1" applyAlignment="1">
      <alignment horizontal="center"/>
    </xf>
    <xf numFmtId="0" fontId="0" fillId="0" borderId="13" xfId="0" applyBorder="1"/>
    <xf numFmtId="3" fontId="16" fillId="35" borderId="13" xfId="0" applyNumberFormat="1" applyFont="1" applyFill="1" applyBorder="1"/>
    <xf numFmtId="3" fontId="16" fillId="0" borderId="1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9" fillId="33" borderId="10" xfId="0" applyFont="1" applyFill="1" applyBorder="1" applyAlignment="1">
      <alignment horizontal="center"/>
    </xf>
    <xf numFmtId="49" fontId="0" fillId="0" borderId="0" xfId="0" applyNumberFormat="1"/>
    <xf numFmtId="0" fontId="20" fillId="33" borderId="10" xfId="0" applyFont="1" applyFill="1" applyBorder="1" applyAlignment="1">
      <alignment horizontal="center"/>
    </xf>
    <xf numFmtId="49" fontId="21" fillId="0" borderId="10" xfId="0" applyNumberFormat="1" applyFont="1" applyBorder="1" applyAlignment="1">
      <alignment horizontal="center"/>
    </xf>
    <xf numFmtId="0" fontId="21" fillId="0" borderId="10" xfId="0" applyFont="1" applyBorder="1"/>
    <xf numFmtId="164" fontId="21" fillId="0" borderId="10" xfId="0" applyNumberFormat="1" applyFont="1" applyBorder="1"/>
    <xf numFmtId="49" fontId="21" fillId="38" borderId="10" xfId="0" applyNumberFormat="1" applyFont="1" applyFill="1" applyBorder="1" applyAlignment="1">
      <alignment horizontal="center"/>
    </xf>
    <xf numFmtId="0" fontId="21" fillId="38" borderId="10" xfId="0" applyFont="1" applyFill="1" applyBorder="1"/>
    <xf numFmtId="164" fontId="21" fillId="38" borderId="10" xfId="0" applyNumberFormat="1" applyFont="1" applyFill="1" applyBorder="1"/>
    <xf numFmtId="0" fontId="22" fillId="0" borderId="10" xfId="0" applyFont="1" applyBorder="1"/>
    <xf numFmtId="0" fontId="22" fillId="38" borderId="10" xfId="0" applyFont="1" applyFill="1" applyBorder="1"/>
    <xf numFmtId="0" fontId="23" fillId="39" borderId="10" xfId="0" applyFont="1" applyFill="1" applyBorder="1" applyAlignment="1">
      <alignment horizontal="right"/>
    </xf>
    <xf numFmtId="164" fontId="23" fillId="39" borderId="10" xfId="0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right"/>
    </xf>
    <xf numFmtId="164" fontId="0" fillId="0" borderId="10" xfId="0" applyNumberFormat="1" applyBorder="1"/>
    <xf numFmtId="0" fontId="0" fillId="0" borderId="10" xfId="0" applyBorder="1" applyAlignment="1">
      <alignment horizontal="center"/>
    </xf>
    <xf numFmtId="49" fontId="0" fillId="40" borderId="10" xfId="0" applyNumberFormat="1" applyFill="1" applyBorder="1" applyAlignment="1">
      <alignment horizontal="center"/>
    </xf>
    <xf numFmtId="0" fontId="0" fillId="40" borderId="10" xfId="0" applyFill="1" applyBorder="1" applyAlignment="1">
      <alignment horizontal="right"/>
    </xf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164" fontId="16" fillId="35" borderId="10" xfId="0" applyNumberFormat="1" applyFont="1" applyFill="1" applyBorder="1"/>
    <xf numFmtId="164" fontId="0" fillId="0" borderId="11" xfId="0" applyNumberFormat="1" applyBorder="1"/>
    <xf numFmtId="164" fontId="0" fillId="0" borderId="0" xfId="0" applyNumberFormat="1"/>
    <xf numFmtId="164" fontId="16" fillId="0" borderId="10" xfId="0" applyNumberFormat="1" applyFont="1" applyBorder="1"/>
    <xf numFmtId="17" fontId="18" fillId="33" borderId="10" xfId="0" applyNumberFormat="1" applyFont="1" applyFill="1" applyBorder="1" applyAlignment="1">
      <alignment horizontal="center"/>
    </xf>
    <xf numFmtId="49" fontId="13" fillId="37" borderId="15" xfId="0" applyNumberFormat="1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3" fontId="16" fillId="0" borderId="10" xfId="0" applyNumberFormat="1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/>
              <a:t>ABRIL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Comisiones!$G$2:$G$31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Comisiones!$H$2:$H$31</c:f>
              <c:numCache>
                <c:formatCode>"$"#,##0</c:formatCode>
                <c:ptCount val="30"/>
                <c:pt idx="0">
                  <c:v>4025</c:v>
                </c:pt>
                <c:pt idx="1">
                  <c:v>2950</c:v>
                </c:pt>
                <c:pt idx="2">
                  <c:v>3835</c:v>
                </c:pt>
                <c:pt idx="3">
                  <c:v>3250</c:v>
                </c:pt>
                <c:pt idx="4">
                  <c:v>3460</c:v>
                </c:pt>
                <c:pt idx="5">
                  <c:v>3900</c:v>
                </c:pt>
                <c:pt idx="6">
                  <c:v>4510</c:v>
                </c:pt>
                <c:pt idx="7">
                  <c:v>3460</c:v>
                </c:pt>
                <c:pt idx="8">
                  <c:v>2515</c:v>
                </c:pt>
                <c:pt idx="9">
                  <c:v>3105</c:v>
                </c:pt>
                <c:pt idx="10">
                  <c:v>3360</c:v>
                </c:pt>
                <c:pt idx="11">
                  <c:v>4480</c:v>
                </c:pt>
                <c:pt idx="12">
                  <c:v>5525</c:v>
                </c:pt>
                <c:pt idx="13">
                  <c:v>5445</c:v>
                </c:pt>
                <c:pt idx="14">
                  <c:v>4870</c:v>
                </c:pt>
                <c:pt idx="15">
                  <c:v>1865</c:v>
                </c:pt>
                <c:pt idx="16">
                  <c:v>3650</c:v>
                </c:pt>
                <c:pt idx="17">
                  <c:v>3250</c:v>
                </c:pt>
                <c:pt idx="18">
                  <c:v>3180</c:v>
                </c:pt>
                <c:pt idx="19">
                  <c:v>4430</c:v>
                </c:pt>
                <c:pt idx="20">
                  <c:v>3735</c:v>
                </c:pt>
                <c:pt idx="21">
                  <c:v>3860</c:v>
                </c:pt>
                <c:pt idx="22">
                  <c:v>3200</c:v>
                </c:pt>
                <c:pt idx="23">
                  <c:v>3070</c:v>
                </c:pt>
                <c:pt idx="24">
                  <c:v>2910</c:v>
                </c:pt>
                <c:pt idx="25">
                  <c:v>3395</c:v>
                </c:pt>
                <c:pt idx="26">
                  <c:v>6585</c:v>
                </c:pt>
                <c:pt idx="27">
                  <c:v>4055</c:v>
                </c:pt>
                <c:pt idx="28">
                  <c:v>5195</c:v>
                </c:pt>
                <c:pt idx="29">
                  <c:v>4865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682352592"/>
        <c:axId val="-682349872"/>
      </c:barChart>
      <c:catAx>
        <c:axId val="-6823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682349872"/>
        <c:crosses val="autoZero"/>
        <c:auto val="1"/>
        <c:lblAlgn val="ctr"/>
        <c:lblOffset val="100"/>
        <c:noMultiLvlLbl val="0"/>
      </c:catAx>
      <c:valAx>
        <c:axId val="-682349872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-6823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/>
              <a:t>MAYO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Comisiones!$Q$2:$Q$32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Comisiones!$R$2:$R$32</c:f>
              <c:numCache>
                <c:formatCode>"$"#,##0</c:formatCode>
                <c:ptCount val="31"/>
                <c:pt idx="0">
                  <c:v>5785</c:v>
                </c:pt>
                <c:pt idx="1">
                  <c:v>4095</c:v>
                </c:pt>
                <c:pt idx="2">
                  <c:v>3535</c:v>
                </c:pt>
                <c:pt idx="3">
                  <c:v>4880</c:v>
                </c:pt>
                <c:pt idx="4">
                  <c:v>3805</c:v>
                </c:pt>
                <c:pt idx="5">
                  <c:v>3430</c:v>
                </c:pt>
                <c:pt idx="6">
                  <c:v>2820</c:v>
                </c:pt>
                <c:pt idx="7">
                  <c:v>3250</c:v>
                </c:pt>
                <c:pt idx="8">
                  <c:v>3770</c:v>
                </c:pt>
                <c:pt idx="9">
                  <c:v>4265</c:v>
                </c:pt>
                <c:pt idx="10">
                  <c:v>4425</c:v>
                </c:pt>
                <c:pt idx="11">
                  <c:v>4135</c:v>
                </c:pt>
                <c:pt idx="12">
                  <c:v>3510</c:v>
                </c:pt>
                <c:pt idx="13">
                  <c:v>3805</c:v>
                </c:pt>
                <c:pt idx="14">
                  <c:v>5470</c:v>
                </c:pt>
                <c:pt idx="15">
                  <c:v>3505</c:v>
                </c:pt>
                <c:pt idx="16">
                  <c:v>3155</c:v>
                </c:pt>
                <c:pt idx="17">
                  <c:v>4095</c:v>
                </c:pt>
                <c:pt idx="18">
                  <c:v>4025</c:v>
                </c:pt>
                <c:pt idx="19">
                  <c:v>3840</c:v>
                </c:pt>
                <c:pt idx="20">
                  <c:v>3165</c:v>
                </c:pt>
                <c:pt idx="21">
                  <c:v>2915</c:v>
                </c:pt>
                <c:pt idx="22">
                  <c:v>2725</c:v>
                </c:pt>
                <c:pt idx="23">
                  <c:v>2175</c:v>
                </c:pt>
                <c:pt idx="24">
                  <c:v>4890</c:v>
                </c:pt>
                <c:pt idx="25">
                  <c:v>4750</c:v>
                </c:pt>
                <c:pt idx="26">
                  <c:v>3235</c:v>
                </c:pt>
                <c:pt idx="27">
                  <c:v>3980</c:v>
                </c:pt>
                <c:pt idx="28">
                  <c:v>3805</c:v>
                </c:pt>
                <c:pt idx="29">
                  <c:v>3180</c:v>
                </c:pt>
                <c:pt idx="30">
                  <c:v>3645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682344432"/>
        <c:axId val="-682335728"/>
      </c:barChart>
      <c:catAx>
        <c:axId val="-6823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682335728"/>
        <c:crosses val="autoZero"/>
        <c:auto val="1"/>
        <c:lblAlgn val="ctr"/>
        <c:lblOffset val="100"/>
        <c:noMultiLvlLbl val="0"/>
      </c:catAx>
      <c:valAx>
        <c:axId val="-682335728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-6823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/>
              <a:t>MAYO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Comisiones!$Q$2:$Q$32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Comisiones!$R$2:$R$32</c:f>
              <c:numCache>
                <c:formatCode>"$"#,##0</c:formatCode>
                <c:ptCount val="31"/>
                <c:pt idx="0">
                  <c:v>5785</c:v>
                </c:pt>
                <c:pt idx="1">
                  <c:v>4095</c:v>
                </c:pt>
                <c:pt idx="2">
                  <c:v>3535</c:v>
                </c:pt>
                <c:pt idx="3">
                  <c:v>4880</c:v>
                </c:pt>
                <c:pt idx="4">
                  <c:v>3805</c:v>
                </c:pt>
                <c:pt idx="5">
                  <c:v>3430</c:v>
                </c:pt>
                <c:pt idx="6">
                  <c:v>2820</c:v>
                </c:pt>
                <c:pt idx="7">
                  <c:v>3250</c:v>
                </c:pt>
                <c:pt idx="8">
                  <c:v>3770</c:v>
                </c:pt>
                <c:pt idx="9">
                  <c:v>4265</c:v>
                </c:pt>
                <c:pt idx="10">
                  <c:v>4425</c:v>
                </c:pt>
                <c:pt idx="11">
                  <c:v>4135</c:v>
                </c:pt>
                <c:pt idx="12">
                  <c:v>3510</c:v>
                </c:pt>
                <c:pt idx="13">
                  <c:v>3805</c:v>
                </c:pt>
                <c:pt idx="14">
                  <c:v>5470</c:v>
                </c:pt>
                <c:pt idx="15">
                  <c:v>3505</c:v>
                </c:pt>
                <c:pt idx="16">
                  <c:v>3155</c:v>
                </c:pt>
                <c:pt idx="17">
                  <c:v>4095</c:v>
                </c:pt>
                <c:pt idx="18">
                  <c:v>4025</c:v>
                </c:pt>
                <c:pt idx="19">
                  <c:v>3840</c:v>
                </c:pt>
                <c:pt idx="20">
                  <c:v>3165</c:v>
                </c:pt>
                <c:pt idx="21">
                  <c:v>2915</c:v>
                </c:pt>
                <c:pt idx="22">
                  <c:v>2725</c:v>
                </c:pt>
                <c:pt idx="23">
                  <c:v>2175</c:v>
                </c:pt>
                <c:pt idx="24">
                  <c:v>4890</c:v>
                </c:pt>
                <c:pt idx="25">
                  <c:v>4750</c:v>
                </c:pt>
                <c:pt idx="26">
                  <c:v>3235</c:v>
                </c:pt>
                <c:pt idx="27">
                  <c:v>3980</c:v>
                </c:pt>
                <c:pt idx="28">
                  <c:v>3805</c:v>
                </c:pt>
                <c:pt idx="29">
                  <c:v>3180</c:v>
                </c:pt>
                <c:pt idx="30">
                  <c:v>3645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6827136"/>
        <c:axId val="-156820608"/>
      </c:barChart>
      <c:catAx>
        <c:axId val="-1568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6820608"/>
        <c:crosses val="autoZero"/>
        <c:auto val="1"/>
        <c:lblAlgn val="ctr"/>
        <c:lblOffset val="100"/>
        <c:noMultiLvlLbl val="0"/>
      </c:catAx>
      <c:valAx>
        <c:axId val="-156820608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-1568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40378977483422"/>
          <c:y val="4.6267146929263918E-2"/>
          <c:w val="0.89655445263825095"/>
          <c:h val="0.78044899924687672"/>
        </c:manualLayout>
      </c:layout>
      <c:barChart>
        <c:barDir val="col"/>
        <c:grouping val="clustered"/>
        <c:varyColors val="0"/>
        <c:ser>
          <c:idx val="0"/>
          <c:order val="0"/>
          <c:tx>
            <c:v>Retiros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Azteca!$A$3:$A$20</c:f>
              <c:strCache>
                <c:ptCount val="18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strCache>
            </c:strRef>
          </c:cat>
          <c:val>
            <c:numRef>
              <c:f>Azteca!$B$3:$B$20</c:f>
              <c:numCache>
                <c:formatCode>General</c:formatCode>
                <c:ptCount val="18"/>
                <c:pt idx="0">
                  <c:v>17</c:v>
                </c:pt>
                <c:pt idx="1">
                  <c:v>36</c:v>
                </c:pt>
                <c:pt idx="2">
                  <c:v>44</c:v>
                </c:pt>
                <c:pt idx="3">
                  <c:v>98</c:v>
                </c:pt>
                <c:pt idx="4">
                  <c:v>5</c:v>
                </c:pt>
                <c:pt idx="5">
                  <c:v>1</c:v>
                </c:pt>
                <c:pt idx="6">
                  <c:v>80</c:v>
                </c:pt>
                <c:pt idx="7">
                  <c:v>127</c:v>
                </c:pt>
                <c:pt idx="8">
                  <c:v>51</c:v>
                </c:pt>
                <c:pt idx="9">
                  <c:v>65</c:v>
                </c:pt>
                <c:pt idx="10">
                  <c:v>105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  <c:pt idx="14">
                  <c:v>52</c:v>
                </c:pt>
                <c:pt idx="15">
                  <c:v>33</c:v>
                </c:pt>
                <c:pt idx="16">
                  <c:v>46</c:v>
                </c:pt>
                <c:pt idx="17">
                  <c:v>125</c:v>
                </c:pt>
              </c:numCache>
            </c:numRef>
          </c:val>
        </c:ser>
        <c:ser>
          <c:idx val="1"/>
          <c:order val="1"/>
          <c:tx>
            <c:v>Consultas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Azteca!$A$3:$A$20</c:f>
              <c:strCache>
                <c:ptCount val="18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strCache>
            </c:strRef>
          </c:cat>
          <c:val>
            <c:numRef>
              <c:f>Azteca!$D$3:$D$20</c:f>
              <c:numCache>
                <c:formatCode>General</c:formatCode>
                <c:ptCount val="18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682346608"/>
        <c:axId val="-682329200"/>
      </c:barChart>
      <c:catAx>
        <c:axId val="-6823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682329200"/>
        <c:crosses val="autoZero"/>
        <c:auto val="1"/>
        <c:lblAlgn val="ctr"/>
        <c:lblOffset val="100"/>
        <c:noMultiLvlLbl val="1"/>
      </c:catAx>
      <c:valAx>
        <c:axId val="-6823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6823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35</xdr:row>
      <xdr:rowOff>104775</xdr:rowOff>
    </xdr:from>
    <xdr:to>
      <xdr:col>14</xdr:col>
      <xdr:colOff>1924050</xdr:colOff>
      <xdr:row>49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238124</xdr:colOff>
      <xdr:row>35</xdr:row>
      <xdr:rowOff>66675</xdr:rowOff>
    </xdr:from>
    <xdr:to>
      <xdr:col>24</xdr:col>
      <xdr:colOff>1304924</xdr:colOff>
      <xdr:row>49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238124</xdr:colOff>
      <xdr:row>35</xdr:row>
      <xdr:rowOff>66675</xdr:rowOff>
    </xdr:from>
    <xdr:to>
      <xdr:col>34</xdr:col>
      <xdr:colOff>1304924</xdr:colOff>
      <xdr:row>49</xdr:row>
      <xdr:rowOff>142875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1</xdr:row>
      <xdr:rowOff>9524</xdr:rowOff>
    </xdr:from>
    <xdr:to>
      <xdr:col>12</xdr:col>
      <xdr:colOff>0</xdr:colOff>
      <xdr:row>15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AI39"/>
  <sheetViews>
    <sheetView tabSelected="1" topLeftCell="N1" zoomScaleNormal="100" workbookViewId="0">
      <pane ySplit="1" topLeftCell="A17" activePane="bottomLeft" state="frozen"/>
      <selection pane="bottomLeft" activeCell="R32" sqref="R32"/>
    </sheetView>
  </sheetViews>
  <sheetFormatPr baseColWidth="10" defaultRowHeight="15" x14ac:dyDescent="0.25"/>
  <cols>
    <col min="1" max="1" width="4.7109375" customWidth="1"/>
    <col min="2" max="2" width="5" customWidth="1"/>
    <col min="4" max="4" width="1" customWidth="1"/>
    <col min="5" max="5" width="5.7109375" customWidth="1"/>
    <col min="6" max="6" width="1.5703125" style="18" customWidth="1"/>
    <col min="7" max="7" width="6.7109375" customWidth="1"/>
    <col min="8" max="8" width="10.140625" customWidth="1"/>
    <col min="9" max="9" width="2.5703125" style="17" customWidth="1"/>
    <col min="10" max="10" width="7" customWidth="1"/>
    <col min="11" max="11" width="9.7109375" customWidth="1"/>
    <col min="12" max="12" width="8.42578125" customWidth="1"/>
    <col min="13" max="13" width="10" customWidth="1"/>
    <col min="14" max="14" width="7.42578125" customWidth="1"/>
    <col min="15" max="15" width="32.5703125" customWidth="1"/>
    <col min="16" max="16" width="2" style="16" customWidth="1"/>
    <col min="17" max="17" width="6.28515625" customWidth="1"/>
    <col min="18" max="18" width="10.42578125" customWidth="1"/>
    <col min="19" max="19" width="1.7109375" customWidth="1"/>
    <col min="20" max="20" width="8.28515625" customWidth="1"/>
    <col min="21" max="21" width="7.85546875" customWidth="1"/>
    <col min="22" max="22" width="8" customWidth="1"/>
    <col min="23" max="23" width="10" customWidth="1"/>
    <col min="24" max="24" width="7.42578125" customWidth="1"/>
    <col min="25" max="25" width="26.7109375" customWidth="1"/>
    <col min="26" max="26" width="2" style="16" customWidth="1"/>
    <col min="27" max="27" width="6.28515625" customWidth="1"/>
    <col min="28" max="28" width="10.42578125" customWidth="1"/>
    <col min="29" max="29" width="1.7109375" customWidth="1"/>
    <col min="30" max="30" width="8.28515625" customWidth="1"/>
    <col min="31" max="31" width="9.7109375" customWidth="1"/>
    <col min="32" max="32" width="8" customWidth="1"/>
    <col min="33" max="33" width="10" customWidth="1"/>
    <col min="34" max="34" width="7.42578125" customWidth="1"/>
    <col min="35" max="35" width="64.42578125" customWidth="1"/>
  </cols>
  <sheetData>
    <row r="1" spans="2:35" ht="16.5" customHeight="1" x14ac:dyDescent="0.3">
      <c r="B1" s="51" t="s">
        <v>2</v>
      </c>
      <c r="C1" s="51"/>
      <c r="E1" s="7"/>
      <c r="G1" s="9"/>
      <c r="H1" s="10" t="s">
        <v>3</v>
      </c>
      <c r="J1" s="7"/>
      <c r="L1" s="11" t="s">
        <v>4</v>
      </c>
      <c r="M1" s="11" t="s">
        <v>5</v>
      </c>
      <c r="O1" s="11" t="s">
        <v>12</v>
      </c>
      <c r="Q1" s="9"/>
      <c r="R1" s="10" t="s">
        <v>11</v>
      </c>
      <c r="T1" s="7"/>
      <c r="V1" s="11" t="s">
        <v>4</v>
      </c>
      <c r="W1" s="20" t="s">
        <v>5</v>
      </c>
      <c r="Y1" s="11" t="s">
        <v>12</v>
      </c>
      <c r="AA1" s="9"/>
      <c r="AB1" s="10" t="s">
        <v>44</v>
      </c>
      <c r="AD1" s="7"/>
      <c r="AF1" s="11" t="s">
        <v>4</v>
      </c>
      <c r="AG1" s="20" t="s">
        <v>5</v>
      </c>
      <c r="AI1" s="11" t="s">
        <v>12</v>
      </c>
    </row>
    <row r="2" spans="2:35" x14ac:dyDescent="0.25">
      <c r="B2" s="1">
        <v>1</v>
      </c>
      <c r="C2" s="2">
        <v>3315</v>
      </c>
      <c r="D2" s="5"/>
      <c r="E2" s="4">
        <f t="shared" ref="E2:E32" si="0">C2/7</f>
        <v>473.57142857142856</v>
      </c>
      <c r="G2" s="8">
        <v>1</v>
      </c>
      <c r="H2" s="48">
        <v>4025</v>
      </c>
      <c r="J2" s="49">
        <f>H2/7</f>
        <v>575</v>
      </c>
      <c r="L2" s="1">
        <v>332</v>
      </c>
      <c r="M2" s="1">
        <v>141</v>
      </c>
      <c r="N2" s="12">
        <f t="shared" ref="N2:N13" si="1">SUM(L2:M2)</f>
        <v>473</v>
      </c>
      <c r="Q2" s="8">
        <v>1</v>
      </c>
      <c r="R2" s="48">
        <v>5785</v>
      </c>
      <c r="T2" s="49">
        <f t="shared" ref="T2:T32" si="2">R2/7</f>
        <v>826.42857142857144</v>
      </c>
      <c r="V2" s="1">
        <v>490</v>
      </c>
      <c r="W2" s="21">
        <v>177</v>
      </c>
      <c r="X2" s="12">
        <f t="shared" ref="X2:X13" si="3">SUM(V2:W2)</f>
        <v>667</v>
      </c>
      <c r="AA2" s="8">
        <v>1</v>
      </c>
      <c r="AB2" s="48"/>
      <c r="AD2" s="49">
        <f t="shared" ref="AD2:AD32" si="4">AB2/7</f>
        <v>0</v>
      </c>
      <c r="AF2" s="1"/>
      <c r="AG2" s="21"/>
      <c r="AH2" s="12">
        <f t="shared" ref="AH2:AH19" si="5">SUM(AF2:AG2)</f>
        <v>0</v>
      </c>
    </row>
    <row r="3" spans="2:35" x14ac:dyDescent="0.25">
      <c r="B3" s="1">
        <v>2</v>
      </c>
      <c r="C3" s="2">
        <v>3095</v>
      </c>
      <c r="D3" s="5"/>
      <c r="E3" s="4">
        <f t="shared" si="0"/>
        <v>442.14285714285717</v>
      </c>
      <c r="G3" s="1">
        <v>2</v>
      </c>
      <c r="H3" s="48">
        <v>2950</v>
      </c>
      <c r="J3" s="49">
        <f>H3/7</f>
        <v>421.42857142857144</v>
      </c>
      <c r="L3" s="1">
        <v>246</v>
      </c>
      <c r="M3" s="1">
        <v>100</v>
      </c>
      <c r="N3" s="12">
        <f t="shared" si="1"/>
        <v>346</v>
      </c>
      <c r="Q3" s="1">
        <v>2</v>
      </c>
      <c r="R3" s="48">
        <v>4095</v>
      </c>
      <c r="T3" s="49">
        <f t="shared" si="2"/>
        <v>585</v>
      </c>
      <c r="V3" s="1">
        <v>355</v>
      </c>
      <c r="W3" s="21">
        <v>109</v>
      </c>
      <c r="X3" s="12">
        <f t="shared" si="3"/>
        <v>464</v>
      </c>
      <c r="AA3" s="1">
        <v>2</v>
      </c>
      <c r="AB3" s="48"/>
      <c r="AD3" s="49">
        <f t="shared" si="4"/>
        <v>0</v>
      </c>
      <c r="AF3" s="1"/>
      <c r="AG3" s="21"/>
      <c r="AH3" s="12">
        <f t="shared" si="5"/>
        <v>0</v>
      </c>
    </row>
    <row r="4" spans="2:35" x14ac:dyDescent="0.25">
      <c r="B4" s="1">
        <v>3</v>
      </c>
      <c r="C4" s="2">
        <v>3150</v>
      </c>
      <c r="D4" s="5"/>
      <c r="E4" s="4">
        <f t="shared" si="0"/>
        <v>450</v>
      </c>
      <c r="G4" s="1">
        <v>3</v>
      </c>
      <c r="H4" s="48">
        <v>3835</v>
      </c>
      <c r="J4" s="49">
        <f>H4/7</f>
        <v>547.85714285714289</v>
      </c>
      <c r="L4" s="1">
        <v>333</v>
      </c>
      <c r="M4" s="1">
        <v>101</v>
      </c>
      <c r="N4" s="12">
        <f t="shared" si="1"/>
        <v>434</v>
      </c>
      <c r="Q4" s="1">
        <v>3</v>
      </c>
      <c r="R4" s="48">
        <v>3535</v>
      </c>
      <c r="T4" s="49">
        <f t="shared" si="2"/>
        <v>505</v>
      </c>
      <c r="V4" s="1">
        <v>301</v>
      </c>
      <c r="W4" s="21">
        <v>105</v>
      </c>
      <c r="X4" s="12">
        <f t="shared" si="3"/>
        <v>406</v>
      </c>
      <c r="AA4" s="1">
        <v>3</v>
      </c>
      <c r="AB4" s="48"/>
      <c r="AD4" s="49">
        <f t="shared" si="4"/>
        <v>0</v>
      </c>
      <c r="AF4" s="1"/>
      <c r="AG4" s="21"/>
      <c r="AH4" s="12">
        <f t="shared" si="5"/>
        <v>0</v>
      </c>
    </row>
    <row r="5" spans="2:35" x14ac:dyDescent="0.25">
      <c r="B5" s="1">
        <v>4</v>
      </c>
      <c r="C5" s="2">
        <v>2120</v>
      </c>
      <c r="D5" s="5"/>
      <c r="E5" s="4">
        <f t="shared" si="0"/>
        <v>302.85714285714283</v>
      </c>
      <c r="G5" s="1">
        <v>4</v>
      </c>
      <c r="H5" s="48">
        <v>3250</v>
      </c>
      <c r="J5" s="49">
        <f>H5/7</f>
        <v>464.28571428571428</v>
      </c>
      <c r="L5" s="1">
        <v>274</v>
      </c>
      <c r="M5" s="1">
        <v>110</v>
      </c>
      <c r="N5" s="12">
        <f t="shared" si="1"/>
        <v>384</v>
      </c>
      <c r="Q5" s="1">
        <v>4</v>
      </c>
      <c r="R5" s="48">
        <v>4880</v>
      </c>
      <c r="T5" s="49">
        <f t="shared" si="2"/>
        <v>697.14285714285711</v>
      </c>
      <c r="V5" s="1">
        <v>422</v>
      </c>
      <c r="W5" s="21">
        <v>134</v>
      </c>
      <c r="X5" s="12">
        <f t="shared" si="3"/>
        <v>556</v>
      </c>
      <c r="AA5" s="1">
        <v>4</v>
      </c>
      <c r="AB5" s="48"/>
      <c r="AD5" s="49">
        <f t="shared" si="4"/>
        <v>0</v>
      </c>
      <c r="AF5" s="1"/>
      <c r="AG5" s="21"/>
      <c r="AH5" s="12">
        <f t="shared" si="5"/>
        <v>0</v>
      </c>
    </row>
    <row r="6" spans="2:35" x14ac:dyDescent="0.25">
      <c r="B6" s="1">
        <v>5</v>
      </c>
      <c r="C6" s="2">
        <v>2475</v>
      </c>
      <c r="D6" s="5"/>
      <c r="E6" s="4">
        <f t="shared" si="0"/>
        <v>353.57142857142856</v>
      </c>
      <c r="G6" s="1">
        <v>5</v>
      </c>
      <c r="H6" s="48">
        <v>3460</v>
      </c>
      <c r="J6" s="49">
        <f t="shared" ref="J6:J31" si="6">H6/7</f>
        <v>494.28571428571428</v>
      </c>
      <c r="L6" s="1">
        <v>292</v>
      </c>
      <c r="M6" s="1">
        <v>110</v>
      </c>
      <c r="N6" s="12">
        <f t="shared" si="1"/>
        <v>402</v>
      </c>
      <c r="Q6" s="1">
        <v>5</v>
      </c>
      <c r="R6" s="48">
        <v>3805</v>
      </c>
      <c r="T6" s="49">
        <f t="shared" si="2"/>
        <v>543.57142857142856</v>
      </c>
      <c r="V6" s="1">
        <v>323</v>
      </c>
      <c r="W6" s="21">
        <v>102</v>
      </c>
      <c r="X6" s="12">
        <f t="shared" si="3"/>
        <v>425</v>
      </c>
      <c r="AA6" s="1">
        <v>5</v>
      </c>
      <c r="AB6" s="48"/>
      <c r="AD6" s="49">
        <f t="shared" si="4"/>
        <v>0</v>
      </c>
      <c r="AF6" s="1"/>
      <c r="AG6" s="21"/>
      <c r="AH6" s="12">
        <f t="shared" si="5"/>
        <v>0</v>
      </c>
    </row>
    <row r="7" spans="2:35" x14ac:dyDescent="0.25">
      <c r="B7" s="1">
        <v>6</v>
      </c>
      <c r="C7" s="2">
        <v>1700</v>
      </c>
      <c r="D7" s="5"/>
      <c r="E7" s="4">
        <f t="shared" si="0"/>
        <v>242.85714285714286</v>
      </c>
      <c r="G7" s="1">
        <v>6</v>
      </c>
      <c r="H7" s="48">
        <v>3900</v>
      </c>
      <c r="J7" s="49">
        <f t="shared" si="6"/>
        <v>557.14285714285711</v>
      </c>
      <c r="L7" s="1">
        <v>326</v>
      </c>
      <c r="M7" s="1">
        <v>132</v>
      </c>
      <c r="N7" s="12">
        <f t="shared" si="1"/>
        <v>458</v>
      </c>
      <c r="Q7" s="1">
        <v>6</v>
      </c>
      <c r="R7" s="48">
        <v>3430</v>
      </c>
      <c r="T7" s="49">
        <f t="shared" si="2"/>
        <v>490</v>
      </c>
      <c r="V7" s="1">
        <v>302</v>
      </c>
      <c r="W7" s="21">
        <v>82</v>
      </c>
      <c r="X7" s="12">
        <f t="shared" si="3"/>
        <v>384</v>
      </c>
      <c r="AA7" s="1">
        <v>6</v>
      </c>
      <c r="AB7" s="48"/>
      <c r="AD7" s="49">
        <f t="shared" si="4"/>
        <v>0</v>
      </c>
      <c r="AF7" s="1"/>
      <c r="AG7" s="21"/>
      <c r="AH7" s="12">
        <f t="shared" si="5"/>
        <v>0</v>
      </c>
    </row>
    <row r="8" spans="2:35" x14ac:dyDescent="0.25">
      <c r="B8" s="1">
        <v>7</v>
      </c>
      <c r="C8" s="2">
        <v>2105</v>
      </c>
      <c r="D8" s="5"/>
      <c r="E8" s="4">
        <f t="shared" si="0"/>
        <v>300.71428571428572</v>
      </c>
      <c r="G8" s="1">
        <v>7</v>
      </c>
      <c r="H8" s="48">
        <v>4510</v>
      </c>
      <c r="J8" s="49">
        <f t="shared" si="6"/>
        <v>644.28571428571433</v>
      </c>
      <c r="L8" s="1">
        <v>387</v>
      </c>
      <c r="M8" s="1">
        <v>128</v>
      </c>
      <c r="N8" s="12">
        <f t="shared" si="1"/>
        <v>515</v>
      </c>
      <c r="Q8" s="1">
        <v>7</v>
      </c>
      <c r="R8" s="48">
        <v>2820</v>
      </c>
      <c r="T8" s="49">
        <f t="shared" si="2"/>
        <v>402.85714285714283</v>
      </c>
      <c r="V8" s="1">
        <v>248</v>
      </c>
      <c r="W8" s="21">
        <v>68</v>
      </c>
      <c r="X8" s="12">
        <f t="shared" si="3"/>
        <v>316</v>
      </c>
      <c r="Y8" t="s">
        <v>13</v>
      </c>
      <c r="AA8" s="1">
        <v>7</v>
      </c>
      <c r="AB8" s="48"/>
      <c r="AD8" s="49">
        <f t="shared" si="4"/>
        <v>0</v>
      </c>
      <c r="AF8" s="1"/>
      <c r="AG8" s="21"/>
      <c r="AH8" s="12">
        <f t="shared" si="5"/>
        <v>0</v>
      </c>
    </row>
    <row r="9" spans="2:35" x14ac:dyDescent="0.25">
      <c r="B9" s="1">
        <v>8</v>
      </c>
      <c r="C9" s="2">
        <v>1745</v>
      </c>
      <c r="D9" s="5"/>
      <c r="E9" s="4">
        <f t="shared" si="0"/>
        <v>249.28571428571428</v>
      </c>
      <c r="G9" s="1">
        <v>8</v>
      </c>
      <c r="H9" s="48">
        <v>3460</v>
      </c>
      <c r="J9" s="49">
        <f t="shared" si="6"/>
        <v>494.28571428571428</v>
      </c>
      <c r="L9" s="1">
        <v>175</v>
      </c>
      <c r="M9" s="1">
        <v>69</v>
      </c>
      <c r="N9" s="12">
        <f t="shared" si="1"/>
        <v>244</v>
      </c>
      <c r="Q9" s="1">
        <v>8</v>
      </c>
      <c r="R9" s="48">
        <v>3250</v>
      </c>
      <c r="T9" s="49">
        <f t="shared" si="2"/>
        <v>464.28571428571428</v>
      </c>
      <c r="V9" s="1">
        <v>274</v>
      </c>
      <c r="W9" s="21">
        <v>102</v>
      </c>
      <c r="X9" s="12">
        <f t="shared" si="3"/>
        <v>376</v>
      </c>
      <c r="AA9" s="1">
        <v>8</v>
      </c>
      <c r="AB9" s="48"/>
      <c r="AD9" s="49">
        <f t="shared" si="4"/>
        <v>0</v>
      </c>
      <c r="AF9" s="1"/>
      <c r="AG9" s="21"/>
      <c r="AH9" s="12">
        <f t="shared" si="5"/>
        <v>0</v>
      </c>
    </row>
    <row r="10" spans="2:35" x14ac:dyDescent="0.25">
      <c r="B10" s="1">
        <v>9</v>
      </c>
      <c r="C10" s="2">
        <v>3305</v>
      </c>
      <c r="D10" s="5"/>
      <c r="E10" s="4">
        <f t="shared" si="0"/>
        <v>472.14285714285717</v>
      </c>
      <c r="G10" s="1">
        <v>9</v>
      </c>
      <c r="H10" s="48">
        <v>2515</v>
      </c>
      <c r="J10" s="49">
        <f t="shared" si="6"/>
        <v>359.28571428571428</v>
      </c>
      <c r="L10" s="1">
        <v>212</v>
      </c>
      <c r="M10" s="1">
        <v>88</v>
      </c>
      <c r="N10" s="12">
        <f t="shared" si="1"/>
        <v>300</v>
      </c>
      <c r="Q10" s="1">
        <v>9</v>
      </c>
      <c r="R10" s="48">
        <v>3770</v>
      </c>
      <c r="T10" s="49">
        <f t="shared" si="2"/>
        <v>538.57142857142856</v>
      </c>
      <c r="V10" s="1">
        <v>313</v>
      </c>
      <c r="W10" s="21">
        <v>123</v>
      </c>
      <c r="X10" s="12">
        <f t="shared" si="3"/>
        <v>436</v>
      </c>
      <c r="AA10" s="1">
        <v>9</v>
      </c>
      <c r="AB10" s="48"/>
      <c r="AD10" s="49">
        <f t="shared" si="4"/>
        <v>0</v>
      </c>
      <c r="AF10" s="1"/>
      <c r="AG10" s="21"/>
      <c r="AH10" s="12">
        <f t="shared" si="5"/>
        <v>0</v>
      </c>
    </row>
    <row r="11" spans="2:35" x14ac:dyDescent="0.25">
      <c r="B11" s="1">
        <v>10</v>
      </c>
      <c r="C11" s="2">
        <v>4490</v>
      </c>
      <c r="D11" s="5"/>
      <c r="E11" s="4">
        <f t="shared" si="0"/>
        <v>641.42857142857144</v>
      </c>
      <c r="G11" s="1">
        <v>10</v>
      </c>
      <c r="H11" s="48">
        <v>3105</v>
      </c>
      <c r="J11" s="49">
        <f t="shared" si="6"/>
        <v>443.57142857142856</v>
      </c>
      <c r="L11" s="1">
        <v>268</v>
      </c>
      <c r="M11" s="1">
        <v>85</v>
      </c>
      <c r="N11" s="12">
        <f t="shared" si="1"/>
        <v>353</v>
      </c>
      <c r="Q11" s="1">
        <v>10</v>
      </c>
      <c r="R11" s="48">
        <v>4265</v>
      </c>
      <c r="T11" s="49">
        <f t="shared" si="2"/>
        <v>609.28571428571433</v>
      </c>
      <c r="V11" s="1">
        <v>369</v>
      </c>
      <c r="W11" s="21">
        <v>115</v>
      </c>
      <c r="X11" s="12">
        <f t="shared" si="3"/>
        <v>484</v>
      </c>
      <c r="AA11" s="1">
        <v>10</v>
      </c>
      <c r="AB11" s="48"/>
      <c r="AD11" s="49">
        <f t="shared" si="4"/>
        <v>0</v>
      </c>
      <c r="AF11" s="1"/>
      <c r="AG11" s="21"/>
      <c r="AH11" s="12">
        <f t="shared" si="5"/>
        <v>0</v>
      </c>
    </row>
    <row r="12" spans="2:35" x14ac:dyDescent="0.25">
      <c r="B12" s="1">
        <v>11</v>
      </c>
      <c r="C12" s="2">
        <v>2455</v>
      </c>
      <c r="D12" s="5"/>
      <c r="E12" s="4">
        <f t="shared" si="0"/>
        <v>350.71428571428572</v>
      </c>
      <c r="G12" s="1">
        <v>11</v>
      </c>
      <c r="H12" s="48">
        <v>3360</v>
      </c>
      <c r="J12" s="49">
        <f t="shared" si="6"/>
        <v>480</v>
      </c>
      <c r="L12" s="1">
        <v>278</v>
      </c>
      <c r="M12" s="1">
        <v>116</v>
      </c>
      <c r="N12" s="12">
        <f t="shared" si="1"/>
        <v>394</v>
      </c>
      <c r="Q12" s="1">
        <v>11</v>
      </c>
      <c r="R12" s="48">
        <v>4425</v>
      </c>
      <c r="T12" s="49">
        <f t="shared" si="2"/>
        <v>632.14285714285711</v>
      </c>
      <c r="V12" s="1">
        <v>355</v>
      </c>
      <c r="W12" s="21">
        <v>177</v>
      </c>
      <c r="X12" s="12">
        <f t="shared" si="3"/>
        <v>532</v>
      </c>
      <c r="AA12" s="1">
        <v>11</v>
      </c>
      <c r="AB12" s="48"/>
      <c r="AD12" s="49">
        <f t="shared" si="4"/>
        <v>0</v>
      </c>
      <c r="AF12" s="1"/>
      <c r="AG12" s="21"/>
      <c r="AH12" s="12">
        <f t="shared" si="5"/>
        <v>0</v>
      </c>
    </row>
    <row r="13" spans="2:35" x14ac:dyDescent="0.25">
      <c r="B13" s="1">
        <v>12</v>
      </c>
      <c r="C13" s="2">
        <v>1480</v>
      </c>
      <c r="D13" s="5"/>
      <c r="E13" s="4">
        <f t="shared" si="0"/>
        <v>211.42857142857142</v>
      </c>
      <c r="G13" s="1">
        <v>12</v>
      </c>
      <c r="H13" s="48">
        <v>4480</v>
      </c>
      <c r="J13" s="49">
        <f t="shared" si="6"/>
        <v>640</v>
      </c>
      <c r="L13" s="1">
        <v>363</v>
      </c>
      <c r="M13" s="1">
        <v>170</v>
      </c>
      <c r="N13" s="12">
        <f t="shared" si="1"/>
        <v>533</v>
      </c>
      <c r="Q13" s="1">
        <v>12</v>
      </c>
      <c r="R13" s="48">
        <v>4135</v>
      </c>
      <c r="T13" s="49">
        <f t="shared" si="2"/>
        <v>590.71428571428567</v>
      </c>
      <c r="V13" s="1">
        <v>343</v>
      </c>
      <c r="W13" s="21">
        <v>141</v>
      </c>
      <c r="X13" s="12">
        <f t="shared" si="3"/>
        <v>484</v>
      </c>
      <c r="AA13" s="1">
        <v>12</v>
      </c>
      <c r="AB13" s="48"/>
      <c r="AD13" s="49">
        <f t="shared" si="4"/>
        <v>0</v>
      </c>
      <c r="AF13" s="1"/>
      <c r="AG13" s="21"/>
      <c r="AH13" s="12">
        <f t="shared" si="5"/>
        <v>0</v>
      </c>
    </row>
    <row r="14" spans="2:35" x14ac:dyDescent="0.25">
      <c r="B14" s="1">
        <v>13</v>
      </c>
      <c r="C14" s="2">
        <v>2575</v>
      </c>
      <c r="D14" s="5"/>
      <c r="E14" s="4">
        <f t="shared" si="0"/>
        <v>367.85714285714283</v>
      </c>
      <c r="G14" s="1">
        <v>13</v>
      </c>
      <c r="H14" s="48">
        <v>5525</v>
      </c>
      <c r="J14" s="49">
        <f t="shared" si="6"/>
        <v>789.28571428571433</v>
      </c>
      <c r="L14" s="1">
        <v>442</v>
      </c>
      <c r="M14" s="1">
        <v>221</v>
      </c>
      <c r="N14" s="12">
        <f t="shared" ref="N14:N19" si="7">SUM(L14:M14)</f>
        <v>663</v>
      </c>
      <c r="O14" t="s">
        <v>7</v>
      </c>
      <c r="Q14" s="1">
        <v>13</v>
      </c>
      <c r="R14" s="48">
        <v>3510</v>
      </c>
      <c r="T14" s="49">
        <f t="shared" si="2"/>
        <v>501.42857142857144</v>
      </c>
      <c r="V14" s="1">
        <v>305</v>
      </c>
      <c r="W14" s="21">
        <v>92</v>
      </c>
      <c r="X14" s="12">
        <f t="shared" ref="X14:X19" si="8">SUM(V14:W14)</f>
        <v>397</v>
      </c>
      <c r="AA14" s="1">
        <v>13</v>
      </c>
      <c r="AB14" s="48"/>
      <c r="AD14" s="49">
        <f t="shared" si="4"/>
        <v>0</v>
      </c>
      <c r="AF14" s="1"/>
      <c r="AG14" s="21"/>
      <c r="AH14" s="12">
        <f t="shared" si="5"/>
        <v>0</v>
      </c>
    </row>
    <row r="15" spans="2:35" x14ac:dyDescent="0.25">
      <c r="B15" s="1">
        <v>14</v>
      </c>
      <c r="C15" s="2">
        <v>2335</v>
      </c>
      <c r="D15" s="5"/>
      <c r="E15" s="4">
        <f t="shared" si="0"/>
        <v>333.57142857142856</v>
      </c>
      <c r="G15" s="1">
        <v>14</v>
      </c>
      <c r="H15" s="48">
        <v>5445</v>
      </c>
      <c r="J15" s="49">
        <f t="shared" si="6"/>
        <v>777.85714285714289</v>
      </c>
      <c r="L15" s="1">
        <v>447</v>
      </c>
      <c r="M15" s="1">
        <v>195</v>
      </c>
      <c r="N15" s="12">
        <f t="shared" si="7"/>
        <v>642</v>
      </c>
      <c r="Q15" s="1">
        <v>14</v>
      </c>
      <c r="R15" s="48">
        <v>3805</v>
      </c>
      <c r="T15" s="49">
        <f t="shared" si="2"/>
        <v>543.57142857142856</v>
      </c>
      <c r="V15" s="1">
        <v>321</v>
      </c>
      <c r="W15" s="21">
        <v>119</v>
      </c>
      <c r="X15" s="12">
        <f t="shared" si="8"/>
        <v>440</v>
      </c>
      <c r="AA15" s="1">
        <v>14</v>
      </c>
      <c r="AB15" s="48"/>
      <c r="AD15" s="49">
        <f t="shared" si="4"/>
        <v>0</v>
      </c>
      <c r="AF15" s="1"/>
      <c r="AG15" s="21"/>
      <c r="AH15" s="12">
        <f t="shared" si="5"/>
        <v>0</v>
      </c>
    </row>
    <row r="16" spans="2:35" x14ac:dyDescent="0.25">
      <c r="B16" s="1">
        <v>15</v>
      </c>
      <c r="C16" s="2">
        <v>2125</v>
      </c>
      <c r="D16" s="5"/>
      <c r="E16" s="4">
        <f t="shared" si="0"/>
        <v>303.57142857142856</v>
      </c>
      <c r="G16" s="1">
        <v>15</v>
      </c>
      <c r="H16" s="48">
        <v>4870</v>
      </c>
      <c r="J16" s="49">
        <f t="shared" si="6"/>
        <v>695.71428571428567</v>
      </c>
      <c r="L16" s="1">
        <v>424</v>
      </c>
      <c r="M16" s="1">
        <v>126</v>
      </c>
      <c r="N16" s="12">
        <f t="shared" si="7"/>
        <v>550</v>
      </c>
      <c r="Q16" s="1">
        <v>15</v>
      </c>
      <c r="R16" s="48">
        <v>5470</v>
      </c>
      <c r="T16" s="49">
        <f t="shared" si="2"/>
        <v>781.42857142857144</v>
      </c>
      <c r="V16" s="1">
        <v>454</v>
      </c>
      <c r="W16" s="21">
        <v>188</v>
      </c>
      <c r="X16" s="12">
        <f t="shared" si="8"/>
        <v>642</v>
      </c>
      <c r="AA16" s="1">
        <v>15</v>
      </c>
      <c r="AB16" s="48"/>
      <c r="AD16" s="49">
        <f t="shared" si="4"/>
        <v>0</v>
      </c>
      <c r="AF16" s="1"/>
      <c r="AG16" s="21"/>
      <c r="AH16" s="12">
        <f t="shared" si="5"/>
        <v>0</v>
      </c>
    </row>
    <row r="17" spans="2:34" x14ac:dyDescent="0.25">
      <c r="B17" s="1">
        <v>16</v>
      </c>
      <c r="C17" s="2">
        <v>2130</v>
      </c>
      <c r="D17" s="5"/>
      <c r="E17" s="4">
        <f t="shared" si="0"/>
        <v>304.28571428571428</v>
      </c>
      <c r="G17" s="1">
        <v>16</v>
      </c>
      <c r="H17" s="48">
        <v>1865</v>
      </c>
      <c r="J17" s="49">
        <f t="shared" si="6"/>
        <v>266.42857142857144</v>
      </c>
      <c r="L17" s="1">
        <v>157</v>
      </c>
      <c r="M17" s="1">
        <v>59</v>
      </c>
      <c r="N17" s="12">
        <f t="shared" si="7"/>
        <v>216</v>
      </c>
      <c r="O17" t="s">
        <v>6</v>
      </c>
      <c r="Q17" s="1">
        <v>16</v>
      </c>
      <c r="R17" s="48">
        <v>3505</v>
      </c>
      <c r="T17" s="49">
        <f t="shared" si="2"/>
        <v>500.71428571428572</v>
      </c>
      <c r="V17" s="1">
        <v>298</v>
      </c>
      <c r="W17" s="21">
        <v>108</v>
      </c>
      <c r="X17" s="12">
        <f t="shared" si="8"/>
        <v>406</v>
      </c>
      <c r="Y17" t="s">
        <v>37</v>
      </c>
      <c r="AA17" s="1">
        <v>16</v>
      </c>
      <c r="AB17" s="48"/>
      <c r="AD17" s="49">
        <f t="shared" si="4"/>
        <v>0</v>
      </c>
      <c r="AF17" s="1"/>
      <c r="AG17" s="21"/>
      <c r="AH17" s="12">
        <f t="shared" si="5"/>
        <v>0</v>
      </c>
    </row>
    <row r="18" spans="2:34" x14ac:dyDescent="0.25">
      <c r="B18" s="1">
        <v>17</v>
      </c>
      <c r="C18" s="2">
        <v>1945</v>
      </c>
      <c r="D18" s="5"/>
      <c r="E18" s="4">
        <f t="shared" si="0"/>
        <v>277.85714285714283</v>
      </c>
      <c r="G18" s="1">
        <v>17</v>
      </c>
      <c r="H18" s="48">
        <v>3650</v>
      </c>
      <c r="J18" s="49">
        <f t="shared" si="6"/>
        <v>521.42857142857144</v>
      </c>
      <c r="L18" s="1">
        <v>304</v>
      </c>
      <c r="M18" s="1">
        <v>122</v>
      </c>
      <c r="N18" s="12">
        <f t="shared" si="7"/>
        <v>426</v>
      </c>
      <c r="Q18" s="1">
        <v>17</v>
      </c>
      <c r="R18" s="48">
        <v>3155</v>
      </c>
      <c r="T18" s="49">
        <f t="shared" si="2"/>
        <v>450.71428571428572</v>
      </c>
      <c r="V18" s="1">
        <v>270</v>
      </c>
      <c r="W18" s="21">
        <v>91</v>
      </c>
      <c r="X18" s="12">
        <f t="shared" si="8"/>
        <v>361</v>
      </c>
      <c r="Y18" t="s">
        <v>38</v>
      </c>
      <c r="AA18" s="1">
        <v>17</v>
      </c>
      <c r="AB18" s="48"/>
      <c r="AD18" s="49">
        <f t="shared" si="4"/>
        <v>0</v>
      </c>
      <c r="AF18" s="1"/>
      <c r="AG18" s="21"/>
      <c r="AH18" s="12">
        <f t="shared" si="5"/>
        <v>0</v>
      </c>
    </row>
    <row r="19" spans="2:34" x14ac:dyDescent="0.25">
      <c r="B19" s="1">
        <v>18</v>
      </c>
      <c r="C19" s="2">
        <v>1040</v>
      </c>
      <c r="D19" s="5"/>
      <c r="E19" s="4">
        <f t="shared" si="0"/>
        <v>148.57142857142858</v>
      </c>
      <c r="G19" s="1">
        <v>18</v>
      </c>
      <c r="H19" s="48">
        <v>3250</v>
      </c>
      <c r="J19" s="49">
        <f t="shared" si="6"/>
        <v>464.28571428571428</v>
      </c>
      <c r="L19" s="1">
        <v>285</v>
      </c>
      <c r="M19" s="1">
        <v>80</v>
      </c>
      <c r="N19" s="12">
        <f t="shared" si="7"/>
        <v>365</v>
      </c>
      <c r="Q19" s="1">
        <v>18</v>
      </c>
      <c r="R19" s="48">
        <v>4095</v>
      </c>
      <c r="T19" s="49">
        <f t="shared" si="2"/>
        <v>585</v>
      </c>
      <c r="V19" s="1">
        <v>348</v>
      </c>
      <c r="W19" s="21">
        <v>123</v>
      </c>
      <c r="X19" s="12">
        <f t="shared" si="8"/>
        <v>471</v>
      </c>
      <c r="Y19" t="s">
        <v>38</v>
      </c>
      <c r="AA19" s="1">
        <v>18</v>
      </c>
      <c r="AB19" s="48"/>
      <c r="AD19" s="49">
        <f t="shared" si="4"/>
        <v>0</v>
      </c>
      <c r="AF19" s="1"/>
      <c r="AG19" s="21"/>
      <c r="AH19" s="12">
        <f t="shared" si="5"/>
        <v>0</v>
      </c>
    </row>
    <row r="20" spans="2:34" x14ac:dyDescent="0.25">
      <c r="B20" s="1">
        <v>19</v>
      </c>
      <c r="C20" s="2">
        <v>1555</v>
      </c>
      <c r="D20" s="5"/>
      <c r="E20" s="4">
        <f t="shared" si="0"/>
        <v>222.14285714285714</v>
      </c>
      <c r="G20" s="1">
        <v>19</v>
      </c>
      <c r="H20" s="48">
        <v>3180</v>
      </c>
      <c r="J20" s="49">
        <f t="shared" si="6"/>
        <v>454.28571428571428</v>
      </c>
      <c r="L20" s="1">
        <v>275</v>
      </c>
      <c r="M20" s="1">
        <v>86</v>
      </c>
      <c r="N20" s="12">
        <f>SUM(L20:M20)</f>
        <v>361</v>
      </c>
      <c r="Q20" s="1">
        <v>19</v>
      </c>
      <c r="R20" s="48">
        <v>4025</v>
      </c>
      <c r="T20" s="49">
        <f t="shared" si="2"/>
        <v>575</v>
      </c>
      <c r="V20" s="1">
        <v>346</v>
      </c>
      <c r="W20" s="21">
        <v>113</v>
      </c>
      <c r="X20" s="12">
        <f>SUM(V20:W20)</f>
        <v>459</v>
      </c>
      <c r="AA20" s="1">
        <v>19</v>
      </c>
      <c r="AB20" s="48"/>
      <c r="AD20" s="49">
        <f t="shared" si="4"/>
        <v>0</v>
      </c>
      <c r="AF20" s="1"/>
      <c r="AG20" s="21"/>
      <c r="AH20" s="12">
        <f>SUM(AF20:AG20)</f>
        <v>0</v>
      </c>
    </row>
    <row r="21" spans="2:34" x14ac:dyDescent="0.25">
      <c r="B21" s="1">
        <v>20</v>
      </c>
      <c r="C21" s="2">
        <v>1915</v>
      </c>
      <c r="D21" s="5"/>
      <c r="E21" s="4">
        <f t="shared" si="0"/>
        <v>273.57142857142856</v>
      </c>
      <c r="G21" s="1">
        <v>20</v>
      </c>
      <c r="H21" s="48">
        <v>4430</v>
      </c>
      <c r="J21" s="49">
        <f t="shared" si="6"/>
        <v>632.85714285714289</v>
      </c>
      <c r="L21" s="1">
        <v>364</v>
      </c>
      <c r="M21" s="1">
        <v>158</v>
      </c>
      <c r="N21" s="12">
        <f t="shared" ref="N21:N31" si="9">SUM(L21:M21)</f>
        <v>522</v>
      </c>
      <c r="Q21" s="1">
        <v>20</v>
      </c>
      <c r="R21" s="48">
        <v>3840</v>
      </c>
      <c r="T21" s="49">
        <f t="shared" si="2"/>
        <v>548.57142857142856</v>
      </c>
      <c r="V21" s="1">
        <v>344</v>
      </c>
      <c r="W21" s="21">
        <v>80</v>
      </c>
      <c r="X21" s="12">
        <f t="shared" ref="X21:X32" si="10">SUM(V21:W21)</f>
        <v>424</v>
      </c>
      <c r="AA21" s="1">
        <v>20</v>
      </c>
      <c r="AB21" s="48"/>
      <c r="AD21" s="49">
        <f t="shared" si="4"/>
        <v>0</v>
      </c>
      <c r="AF21" s="1"/>
      <c r="AG21" s="21"/>
      <c r="AH21" s="12">
        <f t="shared" ref="AH21:AH32" si="11">SUM(AF21:AG21)</f>
        <v>0</v>
      </c>
    </row>
    <row r="22" spans="2:34" x14ac:dyDescent="0.25">
      <c r="B22" s="1">
        <v>21</v>
      </c>
      <c r="C22" s="2">
        <v>1665</v>
      </c>
      <c r="D22" s="5"/>
      <c r="E22" s="4">
        <f t="shared" si="0"/>
        <v>237.85714285714286</v>
      </c>
      <c r="G22" s="1">
        <v>21</v>
      </c>
      <c r="H22" s="48">
        <v>3735</v>
      </c>
      <c r="J22" s="49">
        <f t="shared" si="6"/>
        <v>533.57142857142856</v>
      </c>
      <c r="L22" s="1">
        <v>326</v>
      </c>
      <c r="M22" s="1">
        <v>95</v>
      </c>
      <c r="N22" s="12">
        <f t="shared" si="9"/>
        <v>421</v>
      </c>
      <c r="O22" t="s">
        <v>8</v>
      </c>
      <c r="Q22" s="1">
        <v>21</v>
      </c>
      <c r="R22" s="48">
        <v>3165</v>
      </c>
      <c r="T22" s="49">
        <f t="shared" si="2"/>
        <v>452.14285714285717</v>
      </c>
      <c r="V22" s="1">
        <v>267</v>
      </c>
      <c r="W22" s="21">
        <v>99</v>
      </c>
      <c r="X22" s="12">
        <f t="shared" si="10"/>
        <v>366</v>
      </c>
      <c r="AA22" s="1">
        <v>21</v>
      </c>
      <c r="AB22" s="48"/>
      <c r="AD22" s="49">
        <f t="shared" si="4"/>
        <v>0</v>
      </c>
      <c r="AF22" s="1"/>
      <c r="AG22" s="21"/>
      <c r="AH22" s="12">
        <f t="shared" si="11"/>
        <v>0</v>
      </c>
    </row>
    <row r="23" spans="2:34" x14ac:dyDescent="0.25">
      <c r="B23" s="1">
        <v>22</v>
      </c>
      <c r="C23" s="2">
        <v>1725</v>
      </c>
      <c r="D23" s="5"/>
      <c r="E23" s="4">
        <f t="shared" si="0"/>
        <v>246.42857142857142</v>
      </c>
      <c r="G23" s="1">
        <v>22</v>
      </c>
      <c r="H23" s="48">
        <v>3860</v>
      </c>
      <c r="J23" s="49">
        <f t="shared" si="6"/>
        <v>551.42857142857144</v>
      </c>
      <c r="L23" s="1">
        <v>335</v>
      </c>
      <c r="M23" s="1">
        <v>102</v>
      </c>
      <c r="N23" s="12">
        <f t="shared" si="9"/>
        <v>437</v>
      </c>
      <c r="Q23" s="1">
        <v>22</v>
      </c>
      <c r="R23" s="48">
        <v>2915</v>
      </c>
      <c r="T23" s="49">
        <f t="shared" si="2"/>
        <v>416.42857142857144</v>
      </c>
      <c r="V23" s="1">
        <v>253</v>
      </c>
      <c r="W23" s="21">
        <v>79</v>
      </c>
      <c r="X23" s="12">
        <f t="shared" si="10"/>
        <v>332</v>
      </c>
      <c r="Y23" t="s">
        <v>41</v>
      </c>
      <c r="AA23" s="1">
        <v>22</v>
      </c>
      <c r="AB23" s="48"/>
      <c r="AD23" s="49">
        <f t="shared" si="4"/>
        <v>0</v>
      </c>
      <c r="AF23" s="1"/>
      <c r="AG23" s="21"/>
      <c r="AH23" s="12">
        <f t="shared" si="11"/>
        <v>0</v>
      </c>
    </row>
    <row r="24" spans="2:34" x14ac:dyDescent="0.25">
      <c r="B24" s="1">
        <v>23</v>
      </c>
      <c r="C24" s="2">
        <v>1980</v>
      </c>
      <c r="D24" s="5"/>
      <c r="E24" s="4">
        <f t="shared" si="0"/>
        <v>282.85714285714283</v>
      </c>
      <c r="G24" s="1">
        <v>23</v>
      </c>
      <c r="H24" s="48">
        <v>3200</v>
      </c>
      <c r="J24" s="49">
        <f t="shared" si="6"/>
        <v>457.14285714285717</v>
      </c>
      <c r="L24" s="1">
        <v>272</v>
      </c>
      <c r="M24" s="1">
        <v>99</v>
      </c>
      <c r="N24" s="12">
        <f t="shared" si="9"/>
        <v>371</v>
      </c>
      <c r="O24" t="s">
        <v>9</v>
      </c>
      <c r="Q24" s="1">
        <v>23</v>
      </c>
      <c r="R24" s="48">
        <v>2725</v>
      </c>
      <c r="T24" s="49">
        <f t="shared" si="2"/>
        <v>389.28571428571428</v>
      </c>
      <c r="V24" s="1">
        <v>233</v>
      </c>
      <c r="W24" s="21">
        <v>79</v>
      </c>
      <c r="X24" s="12">
        <f t="shared" si="10"/>
        <v>312</v>
      </c>
      <c r="AA24" s="1">
        <v>23</v>
      </c>
      <c r="AB24" s="48"/>
      <c r="AD24" s="49">
        <f t="shared" si="4"/>
        <v>0</v>
      </c>
      <c r="AF24" s="1"/>
      <c r="AG24" s="21"/>
      <c r="AH24" s="12">
        <f t="shared" si="11"/>
        <v>0</v>
      </c>
    </row>
    <row r="25" spans="2:34" x14ac:dyDescent="0.25">
      <c r="B25" s="1">
        <v>24</v>
      </c>
      <c r="C25" s="2">
        <v>1610</v>
      </c>
      <c r="D25" s="5"/>
      <c r="E25" s="4">
        <f t="shared" si="0"/>
        <v>230</v>
      </c>
      <c r="G25" s="1">
        <v>24</v>
      </c>
      <c r="H25" s="48">
        <v>3070</v>
      </c>
      <c r="J25" s="49">
        <f t="shared" si="6"/>
        <v>438.57142857142856</v>
      </c>
      <c r="L25" s="1">
        <v>262</v>
      </c>
      <c r="M25" s="1">
        <v>93</v>
      </c>
      <c r="N25" s="12">
        <f t="shared" si="9"/>
        <v>355</v>
      </c>
      <c r="Q25" s="1">
        <v>24</v>
      </c>
      <c r="R25" s="48">
        <v>2175</v>
      </c>
      <c r="T25" s="49">
        <f t="shared" si="2"/>
        <v>310.71428571428572</v>
      </c>
      <c r="V25" s="1">
        <v>187</v>
      </c>
      <c r="W25" s="21">
        <v>61</v>
      </c>
      <c r="X25" s="12">
        <f t="shared" si="10"/>
        <v>248</v>
      </c>
      <c r="Y25" t="s">
        <v>42</v>
      </c>
      <c r="AA25" s="1">
        <v>24</v>
      </c>
      <c r="AB25" s="48"/>
      <c r="AD25" s="49">
        <f t="shared" si="4"/>
        <v>0</v>
      </c>
      <c r="AF25" s="1"/>
      <c r="AG25" s="21"/>
      <c r="AH25" s="12">
        <f t="shared" si="11"/>
        <v>0</v>
      </c>
    </row>
    <row r="26" spans="2:34" x14ac:dyDescent="0.25">
      <c r="B26" s="1">
        <v>25</v>
      </c>
      <c r="C26" s="2">
        <v>520</v>
      </c>
      <c r="D26" s="5"/>
      <c r="E26" s="4">
        <f t="shared" si="0"/>
        <v>74.285714285714292</v>
      </c>
      <c r="G26" s="1">
        <v>25</v>
      </c>
      <c r="H26" s="48">
        <v>2910</v>
      </c>
      <c r="J26" s="49">
        <f t="shared" si="6"/>
        <v>415.71428571428572</v>
      </c>
      <c r="L26" s="1">
        <v>233</v>
      </c>
      <c r="M26" s="1">
        <v>87</v>
      </c>
      <c r="N26" s="12">
        <f t="shared" si="9"/>
        <v>320</v>
      </c>
      <c r="Q26" s="1">
        <v>25</v>
      </c>
      <c r="R26" s="48">
        <v>4890</v>
      </c>
      <c r="T26" s="49">
        <f t="shared" si="2"/>
        <v>698.57142857142856</v>
      </c>
      <c r="V26" s="1">
        <v>410</v>
      </c>
      <c r="W26" s="21">
        <v>158</v>
      </c>
      <c r="X26" s="12">
        <f t="shared" si="10"/>
        <v>568</v>
      </c>
      <c r="AA26" s="1">
        <v>25</v>
      </c>
      <c r="AB26" s="48"/>
      <c r="AD26" s="49">
        <f t="shared" si="4"/>
        <v>0</v>
      </c>
      <c r="AF26" s="1"/>
      <c r="AG26" s="21"/>
      <c r="AH26" s="12">
        <f t="shared" si="11"/>
        <v>0</v>
      </c>
    </row>
    <row r="27" spans="2:34" x14ac:dyDescent="0.25">
      <c r="B27" s="1">
        <v>26</v>
      </c>
      <c r="C27" s="2">
        <v>1230</v>
      </c>
      <c r="D27" s="5"/>
      <c r="E27" s="4">
        <f t="shared" si="0"/>
        <v>175.71428571428572</v>
      </c>
      <c r="G27" s="1">
        <v>26</v>
      </c>
      <c r="H27" s="48">
        <v>3395</v>
      </c>
      <c r="J27" s="49">
        <f t="shared" si="6"/>
        <v>485</v>
      </c>
      <c r="L27" s="1">
        <v>297</v>
      </c>
      <c r="M27" s="1">
        <v>85</v>
      </c>
      <c r="N27" s="12">
        <f t="shared" si="9"/>
        <v>382</v>
      </c>
      <c r="Q27" s="1">
        <v>26</v>
      </c>
      <c r="R27" s="48">
        <v>4750</v>
      </c>
      <c r="T27" s="49">
        <f t="shared" si="2"/>
        <v>678.57142857142856</v>
      </c>
      <c r="V27" s="1">
        <v>420</v>
      </c>
      <c r="W27" s="21">
        <v>112</v>
      </c>
      <c r="X27" s="12">
        <f t="shared" si="10"/>
        <v>532</v>
      </c>
      <c r="AA27" s="1">
        <v>26</v>
      </c>
      <c r="AB27" s="48"/>
      <c r="AD27" s="49">
        <f t="shared" si="4"/>
        <v>0</v>
      </c>
      <c r="AF27" s="1"/>
      <c r="AG27" s="21"/>
      <c r="AH27" s="12">
        <f t="shared" si="11"/>
        <v>0</v>
      </c>
    </row>
    <row r="28" spans="2:34" x14ac:dyDescent="0.25">
      <c r="B28" s="1">
        <v>27</v>
      </c>
      <c r="C28" s="2">
        <v>1470</v>
      </c>
      <c r="D28" s="5"/>
      <c r="E28" s="4">
        <f t="shared" si="0"/>
        <v>210</v>
      </c>
      <c r="G28" s="1">
        <v>27</v>
      </c>
      <c r="H28" s="48">
        <v>6585</v>
      </c>
      <c r="J28" s="49">
        <f t="shared" si="6"/>
        <v>940.71428571428567</v>
      </c>
      <c r="L28" s="1">
        <v>540</v>
      </c>
      <c r="M28" s="1">
        <v>242</v>
      </c>
      <c r="N28" s="12">
        <f t="shared" si="9"/>
        <v>782</v>
      </c>
      <c r="Q28" s="1">
        <v>27</v>
      </c>
      <c r="R28" s="48">
        <v>3235</v>
      </c>
      <c r="T28" s="49">
        <f t="shared" si="2"/>
        <v>462.14285714285717</v>
      </c>
      <c r="V28" s="1">
        <v>288</v>
      </c>
      <c r="W28" s="21">
        <v>71</v>
      </c>
      <c r="X28" s="12">
        <f t="shared" si="10"/>
        <v>359</v>
      </c>
      <c r="AA28" s="1">
        <v>27</v>
      </c>
      <c r="AB28" s="48"/>
      <c r="AD28" s="49">
        <f t="shared" si="4"/>
        <v>0</v>
      </c>
      <c r="AF28" s="1"/>
      <c r="AG28" s="21"/>
      <c r="AH28" s="12">
        <f t="shared" si="11"/>
        <v>0</v>
      </c>
    </row>
    <row r="29" spans="2:34" x14ac:dyDescent="0.25">
      <c r="B29" s="1">
        <v>28</v>
      </c>
      <c r="C29" s="2">
        <v>2340</v>
      </c>
      <c r="D29" s="5"/>
      <c r="E29" s="4">
        <f t="shared" si="0"/>
        <v>334.28571428571428</v>
      </c>
      <c r="G29" s="1">
        <v>28</v>
      </c>
      <c r="H29" s="48">
        <v>4055</v>
      </c>
      <c r="J29" s="49">
        <f t="shared" si="6"/>
        <v>579.28571428571433</v>
      </c>
      <c r="L29" s="1">
        <v>343</v>
      </c>
      <c r="M29" s="1">
        <v>125</v>
      </c>
      <c r="N29" s="12">
        <f t="shared" si="9"/>
        <v>468</v>
      </c>
      <c r="O29" t="s">
        <v>10</v>
      </c>
      <c r="Q29" s="1">
        <v>28</v>
      </c>
      <c r="R29" s="48">
        <v>3980</v>
      </c>
      <c r="T29" s="49">
        <f t="shared" si="2"/>
        <v>568.57142857142856</v>
      </c>
      <c r="V29" s="1">
        <v>338</v>
      </c>
      <c r="W29" s="21">
        <v>122</v>
      </c>
      <c r="X29" s="12">
        <f t="shared" si="10"/>
        <v>460</v>
      </c>
      <c r="AA29" s="1">
        <v>28</v>
      </c>
      <c r="AB29" s="48"/>
      <c r="AD29" s="49">
        <f t="shared" si="4"/>
        <v>0</v>
      </c>
      <c r="AF29" s="1"/>
      <c r="AG29" s="21"/>
      <c r="AH29" s="12">
        <f t="shared" si="11"/>
        <v>0</v>
      </c>
    </row>
    <row r="30" spans="2:34" x14ac:dyDescent="0.25">
      <c r="B30" s="1">
        <v>29</v>
      </c>
      <c r="C30" s="2">
        <v>4260</v>
      </c>
      <c r="D30" s="5"/>
      <c r="E30" s="4">
        <f t="shared" si="0"/>
        <v>608.57142857142856</v>
      </c>
      <c r="G30" s="1">
        <v>29</v>
      </c>
      <c r="H30" s="48">
        <v>5195</v>
      </c>
      <c r="J30" s="49">
        <f t="shared" si="6"/>
        <v>742.14285714285711</v>
      </c>
      <c r="L30" s="1">
        <v>455</v>
      </c>
      <c r="M30" s="1">
        <v>129</v>
      </c>
      <c r="N30" s="12">
        <f t="shared" si="9"/>
        <v>584</v>
      </c>
      <c r="Q30" s="1">
        <v>29</v>
      </c>
      <c r="R30" s="48">
        <v>3805</v>
      </c>
      <c r="T30" s="49">
        <f t="shared" si="2"/>
        <v>543.57142857142856</v>
      </c>
      <c r="V30" s="1">
        <v>158</v>
      </c>
      <c r="W30" s="21">
        <v>39</v>
      </c>
      <c r="X30" s="12">
        <f t="shared" si="10"/>
        <v>197</v>
      </c>
      <c r="AA30" s="1">
        <v>29</v>
      </c>
      <c r="AB30" s="48"/>
      <c r="AD30" s="49">
        <f t="shared" si="4"/>
        <v>0</v>
      </c>
      <c r="AF30" s="1"/>
      <c r="AG30" s="21"/>
      <c r="AH30" s="12">
        <f t="shared" si="11"/>
        <v>0</v>
      </c>
    </row>
    <row r="31" spans="2:34" x14ac:dyDescent="0.25">
      <c r="B31" s="1">
        <v>30</v>
      </c>
      <c r="C31" s="2">
        <v>4020</v>
      </c>
      <c r="D31" s="5"/>
      <c r="E31" s="4">
        <f t="shared" si="0"/>
        <v>574.28571428571433</v>
      </c>
      <c r="G31" s="1">
        <v>30</v>
      </c>
      <c r="H31" s="48">
        <v>4865</v>
      </c>
      <c r="J31" s="49">
        <f t="shared" si="6"/>
        <v>695</v>
      </c>
      <c r="L31" s="1">
        <v>386</v>
      </c>
      <c r="M31" s="1">
        <v>165</v>
      </c>
      <c r="N31" s="12">
        <f t="shared" si="9"/>
        <v>551</v>
      </c>
      <c r="Q31" s="1">
        <v>30</v>
      </c>
      <c r="R31" s="48">
        <v>3180</v>
      </c>
      <c r="T31" s="49">
        <f t="shared" si="2"/>
        <v>454.28571428571428</v>
      </c>
      <c r="V31" s="1">
        <v>275</v>
      </c>
      <c r="W31" s="21">
        <v>89</v>
      </c>
      <c r="X31" s="12">
        <f t="shared" si="10"/>
        <v>364</v>
      </c>
      <c r="AA31" s="1">
        <v>30</v>
      </c>
      <c r="AB31" s="48"/>
      <c r="AD31" s="49">
        <f t="shared" si="4"/>
        <v>0</v>
      </c>
      <c r="AF31" s="1"/>
      <c r="AG31" s="21"/>
      <c r="AH31" s="12">
        <f t="shared" si="11"/>
        <v>0</v>
      </c>
    </row>
    <row r="32" spans="2:34" x14ac:dyDescent="0.25">
      <c r="B32" s="1">
        <v>31</v>
      </c>
      <c r="C32" s="2">
        <v>3360</v>
      </c>
      <c r="D32" s="5"/>
      <c r="E32" s="4">
        <f t="shared" si="0"/>
        <v>480</v>
      </c>
      <c r="G32" s="1"/>
      <c r="H32" s="48"/>
      <c r="J32" s="49"/>
      <c r="L32" s="1"/>
      <c r="M32" s="1"/>
      <c r="N32" s="12"/>
      <c r="Q32" s="1">
        <v>31</v>
      </c>
      <c r="R32" s="48">
        <v>3645</v>
      </c>
      <c r="T32" s="49">
        <f t="shared" si="2"/>
        <v>520.71428571428567</v>
      </c>
      <c r="V32" s="1">
        <v>308</v>
      </c>
      <c r="W32" s="21">
        <v>113</v>
      </c>
      <c r="X32" s="12">
        <f t="shared" si="10"/>
        <v>421</v>
      </c>
      <c r="AA32" s="1">
        <v>31</v>
      </c>
      <c r="AB32" s="48"/>
      <c r="AD32" s="49">
        <f t="shared" si="4"/>
        <v>0</v>
      </c>
      <c r="AF32" s="1"/>
      <c r="AG32" s="21"/>
      <c r="AH32" s="12">
        <f t="shared" si="11"/>
        <v>0</v>
      </c>
    </row>
    <row r="33" spans="3:34" x14ac:dyDescent="0.25">
      <c r="C33" s="14">
        <f>SUM(C2:C32)</f>
        <v>71235</v>
      </c>
      <c r="D33" s="6"/>
      <c r="E33" s="6"/>
      <c r="G33">
        <f>(H33/C33)*100</f>
        <v>162.75005264266161</v>
      </c>
      <c r="H33" s="47">
        <f>SUM(H2:H32)</f>
        <v>115935</v>
      </c>
      <c r="J33" s="41">
        <f>SUM(H2:H32)/31</f>
        <v>3739.8387096774195</v>
      </c>
      <c r="K33" s="41">
        <f>C33-H33</f>
        <v>-44700</v>
      </c>
      <c r="L33" s="15">
        <f>SUM(L2:L32)</f>
        <v>9633</v>
      </c>
      <c r="M33" s="15">
        <f>SUM(M2:M32)</f>
        <v>3619</v>
      </c>
      <c r="N33" s="12">
        <f>SUM(L33:M33)</f>
        <v>13252</v>
      </c>
      <c r="Q33" s="19">
        <f>(R33/H33)*100</f>
        <v>101.83723638245567</v>
      </c>
      <c r="R33" s="47">
        <f>SUM(R2:R32)</f>
        <v>118065</v>
      </c>
      <c r="T33" s="41">
        <f>SUM(R2:R32)/31</f>
        <v>3808.5483870967741</v>
      </c>
      <c r="U33" s="41">
        <f>H33-R33</f>
        <v>-2130</v>
      </c>
      <c r="V33" s="15">
        <f>SUM(V2:V32)</f>
        <v>9918</v>
      </c>
      <c r="W33" s="22">
        <f>SUM(W2:W32)</f>
        <v>3371</v>
      </c>
      <c r="X33" s="12">
        <f>SUM(V33:W33)</f>
        <v>13289</v>
      </c>
      <c r="AA33" s="19">
        <f>(AB33/R33)*100</f>
        <v>0</v>
      </c>
      <c r="AB33" s="47">
        <f>SUM(AB2:AB32)</f>
        <v>0</v>
      </c>
      <c r="AD33" s="41">
        <f>SUM(AB2:AB32)/31</f>
        <v>0</v>
      </c>
      <c r="AE33" s="41">
        <f>R33-AB33</f>
        <v>118065</v>
      </c>
      <c r="AF33" s="15">
        <f>SUM(AF2:AF32)</f>
        <v>0</v>
      </c>
      <c r="AG33" s="22">
        <f>SUM(AG2:AG32)</f>
        <v>0</v>
      </c>
      <c r="AH33" s="12">
        <f>SUM(AF33:AG33)</f>
        <v>0</v>
      </c>
    </row>
    <row r="34" spans="3:34" x14ac:dyDescent="0.25">
      <c r="C34" s="3">
        <f>C33/7</f>
        <v>10176.428571428571</v>
      </c>
      <c r="D34" s="6"/>
      <c r="E34" s="6"/>
      <c r="H34" s="50">
        <f>H33/7</f>
        <v>16562.142857142859</v>
      </c>
      <c r="K34" s="41">
        <f>C34-H34</f>
        <v>-6385.7142857142881</v>
      </c>
      <c r="L34" s="13">
        <f>L33/7</f>
        <v>1376.1428571428571</v>
      </c>
      <c r="M34" s="13">
        <f>M33/7</f>
        <v>517</v>
      </c>
      <c r="N34" s="12">
        <f>(L34+M34)</f>
        <v>1893.1428571428571</v>
      </c>
      <c r="R34" s="50">
        <f>R33/7</f>
        <v>16866.428571428572</v>
      </c>
      <c r="U34" s="41">
        <f>H34-R34</f>
        <v>-304.28571428571377</v>
      </c>
      <c r="V34" s="23">
        <f>V33/7</f>
        <v>1416.8571428571429</v>
      </c>
      <c r="W34" s="55">
        <f>W33/7</f>
        <v>481.57142857142856</v>
      </c>
      <c r="X34" s="12">
        <f>(V34+W34)</f>
        <v>1898.4285714285716</v>
      </c>
      <c r="AB34" s="50">
        <f>AB33/7</f>
        <v>0</v>
      </c>
      <c r="AE34" s="41">
        <f>R34-AB34</f>
        <v>16866.428571428572</v>
      </c>
      <c r="AF34" s="23">
        <f>AF33/7</f>
        <v>0</v>
      </c>
      <c r="AG34" s="55">
        <f>AG33/7</f>
        <v>0</v>
      </c>
      <c r="AH34" s="12">
        <f>(AF34+AG34)</f>
        <v>0</v>
      </c>
    </row>
    <row r="39" spans="3:34" x14ac:dyDescent="0.25">
      <c r="C39" s="49"/>
    </row>
  </sheetData>
  <autoFilter ref="Q1:R34"/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Z184"/>
  <sheetViews>
    <sheetView zoomScaleNormal="100" workbookViewId="0">
      <selection activeCell="K20" sqref="K20"/>
    </sheetView>
  </sheetViews>
  <sheetFormatPr baseColWidth="10" defaultRowHeight="15" x14ac:dyDescent="0.25"/>
  <cols>
    <col min="1" max="1" width="5.42578125" style="24" customWidth="1"/>
    <col min="2" max="2" width="7.5703125" style="25" customWidth="1"/>
    <col min="3" max="3" width="12.85546875" customWidth="1"/>
    <col min="4" max="4" width="9.7109375" style="25" customWidth="1"/>
    <col min="5" max="5" width="4.140625" customWidth="1"/>
    <col min="6" max="6" width="5" customWidth="1"/>
    <col min="7" max="7" width="8.42578125" customWidth="1"/>
    <col min="8" max="8" width="9.5703125" customWidth="1"/>
    <col min="9" max="9" width="7.28515625" customWidth="1"/>
    <col min="10" max="10" width="9.42578125" customWidth="1"/>
    <col min="11" max="11" width="8.85546875" customWidth="1"/>
    <col min="12" max="12" width="9.85546875" customWidth="1"/>
    <col min="13" max="13" width="6.5703125" customWidth="1"/>
    <col min="14" max="14" width="4.85546875" customWidth="1"/>
    <col min="15" max="15" width="8.5703125" customWidth="1"/>
    <col min="16" max="17" width="9" customWidth="1"/>
    <col min="18" max="18" width="10.28515625" customWidth="1"/>
    <col min="19" max="19" width="7" customWidth="1"/>
    <col min="20" max="20" width="9.42578125" customWidth="1"/>
    <col min="21" max="21" width="9.85546875" customWidth="1"/>
    <col min="22" max="22" width="5.28515625" customWidth="1"/>
    <col min="23" max="23" width="8" customWidth="1"/>
    <col min="24" max="25" width="7.5703125" customWidth="1"/>
    <col min="26" max="26" width="10" customWidth="1"/>
    <col min="27" max="27" width="10.7109375" customWidth="1"/>
    <col min="28" max="28" width="9.85546875" customWidth="1"/>
    <col min="29" max="29" width="4.28515625" customWidth="1"/>
    <col min="30" max="30" width="4.85546875" customWidth="1"/>
    <col min="31" max="31" width="8.5703125" customWidth="1"/>
    <col min="32" max="33" width="9" customWidth="1"/>
    <col min="34" max="34" width="10.28515625" customWidth="1"/>
    <col min="35" max="35" width="7" customWidth="1"/>
    <col min="36" max="36" width="9.42578125" customWidth="1"/>
    <col min="37" max="37" width="4" customWidth="1"/>
    <col min="38" max="38" width="4.85546875" customWidth="1"/>
    <col min="39" max="39" width="8.5703125" customWidth="1"/>
    <col min="40" max="41" width="9" customWidth="1"/>
    <col min="42" max="42" width="10.28515625" customWidth="1"/>
    <col min="43" max="43" width="7" customWidth="1"/>
    <col min="44" max="44" width="9.42578125" customWidth="1"/>
    <col min="45" max="45" width="4.7109375" customWidth="1"/>
    <col min="46" max="46" width="4.85546875" customWidth="1"/>
    <col min="47" max="47" width="8.5703125" customWidth="1"/>
    <col min="48" max="49" width="9" customWidth="1"/>
    <col min="50" max="50" width="10.28515625" customWidth="1"/>
    <col min="51" max="51" width="7" customWidth="1"/>
    <col min="52" max="52" width="9.42578125" customWidth="1"/>
  </cols>
  <sheetData>
    <row r="1" spans="1:52" ht="15.75" x14ac:dyDescent="0.25">
      <c r="A1" s="53" t="s">
        <v>14</v>
      </c>
      <c r="B1" s="26" t="s">
        <v>4</v>
      </c>
      <c r="C1" s="26" t="s">
        <v>0</v>
      </c>
      <c r="D1" s="26" t="s">
        <v>5</v>
      </c>
      <c r="J1" s="27"/>
      <c r="N1" s="52" t="s">
        <v>43</v>
      </c>
      <c r="O1" s="52"/>
      <c r="P1" s="52"/>
      <c r="Q1" s="52"/>
      <c r="R1" s="52"/>
      <c r="S1" s="52"/>
      <c r="T1" s="52"/>
      <c r="V1" s="52" t="s">
        <v>36</v>
      </c>
      <c r="W1" s="52"/>
      <c r="X1" s="52"/>
      <c r="Y1" s="52"/>
      <c r="Z1" s="52"/>
      <c r="AA1" s="52"/>
      <c r="AB1" s="52"/>
      <c r="AD1" s="52" t="s">
        <v>35</v>
      </c>
      <c r="AE1" s="52"/>
      <c r="AF1" s="52"/>
      <c r="AG1" s="52"/>
      <c r="AH1" s="52"/>
      <c r="AI1" s="52"/>
      <c r="AJ1" s="52"/>
      <c r="AL1" s="52" t="s">
        <v>39</v>
      </c>
      <c r="AM1" s="52"/>
      <c r="AN1" s="52"/>
      <c r="AO1" s="52"/>
      <c r="AP1" s="52"/>
      <c r="AQ1" s="52"/>
      <c r="AR1" s="52"/>
      <c r="AT1" s="52" t="s">
        <v>40</v>
      </c>
      <c r="AU1" s="52"/>
      <c r="AV1" s="52"/>
      <c r="AW1" s="52"/>
      <c r="AX1" s="52"/>
      <c r="AY1" s="52"/>
      <c r="AZ1" s="52"/>
    </row>
    <row r="2" spans="1:52" ht="15.75" x14ac:dyDescent="0.25">
      <c r="A2" s="54"/>
      <c r="B2" s="37">
        <f>SUM(B3:B20)</f>
        <v>892</v>
      </c>
      <c r="C2" s="38">
        <f>SUM(C3:C37)</f>
        <v>1184950</v>
      </c>
      <c r="D2" s="37">
        <f>SUM(D3:D20)</f>
        <v>69</v>
      </c>
      <c r="I2" t="s">
        <v>1</v>
      </c>
      <c r="N2" s="28" t="s">
        <v>22</v>
      </c>
      <c r="O2" s="28" t="s">
        <v>5</v>
      </c>
      <c r="P2" s="28" t="s">
        <v>23</v>
      </c>
      <c r="Q2" s="28" t="s">
        <v>4</v>
      </c>
      <c r="R2" s="28" t="s">
        <v>23</v>
      </c>
      <c r="S2" s="28" t="s">
        <v>0</v>
      </c>
      <c r="T2" s="28" t="s">
        <v>23</v>
      </c>
      <c r="V2" s="28" t="s">
        <v>22</v>
      </c>
      <c r="W2" s="28" t="s">
        <v>5</v>
      </c>
      <c r="X2" s="28" t="s">
        <v>23</v>
      </c>
      <c r="Y2" s="28" t="s">
        <v>4</v>
      </c>
      <c r="Z2" s="28" t="s">
        <v>23</v>
      </c>
      <c r="AA2" s="28" t="s">
        <v>0</v>
      </c>
      <c r="AB2" s="28" t="s">
        <v>23</v>
      </c>
      <c r="AD2" s="28" t="s">
        <v>22</v>
      </c>
      <c r="AE2" s="28" t="s">
        <v>5</v>
      </c>
      <c r="AF2" s="28" t="s">
        <v>23</v>
      </c>
      <c r="AG2" s="28" t="s">
        <v>4</v>
      </c>
      <c r="AH2" s="28" t="s">
        <v>23</v>
      </c>
      <c r="AI2" s="28" t="s">
        <v>0</v>
      </c>
      <c r="AJ2" s="28" t="s">
        <v>23</v>
      </c>
      <c r="AL2" s="28" t="s">
        <v>22</v>
      </c>
      <c r="AM2" s="28" t="s">
        <v>5</v>
      </c>
      <c r="AN2" s="28" t="s">
        <v>23</v>
      </c>
      <c r="AO2" s="28" t="s">
        <v>4</v>
      </c>
      <c r="AP2" s="28" t="s">
        <v>23</v>
      </c>
      <c r="AQ2" s="28" t="s">
        <v>0</v>
      </c>
      <c r="AR2" s="28" t="s">
        <v>23</v>
      </c>
      <c r="AT2" s="28" t="s">
        <v>22</v>
      </c>
      <c r="AU2" s="28" t="s">
        <v>5</v>
      </c>
      <c r="AV2" s="28" t="s">
        <v>23</v>
      </c>
      <c r="AW2" s="28" t="s">
        <v>4</v>
      </c>
      <c r="AX2" s="28" t="s">
        <v>23</v>
      </c>
      <c r="AY2" s="28" t="s">
        <v>0</v>
      </c>
      <c r="AZ2" s="28" t="s">
        <v>23</v>
      </c>
    </row>
    <row r="3" spans="1:52" x14ac:dyDescent="0.25">
      <c r="A3" s="39" t="s">
        <v>15</v>
      </c>
      <c r="B3" s="40">
        <v>17</v>
      </c>
      <c r="C3" s="41">
        <v>6300</v>
      </c>
      <c r="D3" s="40">
        <v>5</v>
      </c>
      <c r="N3" s="29" t="s">
        <v>24</v>
      </c>
      <c r="O3" s="30">
        <v>0</v>
      </c>
      <c r="P3" s="35">
        <f>O3</f>
        <v>0</v>
      </c>
      <c r="Q3" s="30">
        <v>0</v>
      </c>
      <c r="R3" s="30">
        <f>Q3</f>
        <v>0</v>
      </c>
      <c r="S3" s="31">
        <v>0</v>
      </c>
      <c r="T3" s="31">
        <f>S3</f>
        <v>0</v>
      </c>
      <c r="V3" s="29" t="s">
        <v>24</v>
      </c>
      <c r="W3" s="30">
        <v>0</v>
      </c>
      <c r="X3" s="35">
        <f>W3</f>
        <v>0</v>
      </c>
      <c r="Y3" s="30">
        <v>1</v>
      </c>
      <c r="Z3" s="35">
        <v>1</v>
      </c>
      <c r="AA3" s="31">
        <v>6850</v>
      </c>
      <c r="AB3" s="31">
        <v>6850</v>
      </c>
      <c r="AD3" s="29" t="s">
        <v>24</v>
      </c>
      <c r="AE3" s="30">
        <v>0</v>
      </c>
      <c r="AF3" s="35">
        <f>AE3</f>
        <v>0</v>
      </c>
      <c r="AG3" s="30">
        <v>0</v>
      </c>
      <c r="AH3" s="30">
        <v>0</v>
      </c>
      <c r="AI3" s="31">
        <v>0</v>
      </c>
      <c r="AJ3" s="31">
        <v>0</v>
      </c>
      <c r="AL3" s="29" t="s">
        <v>24</v>
      </c>
      <c r="AM3" s="30">
        <v>0</v>
      </c>
      <c r="AN3" s="35">
        <f>AM3</f>
        <v>0</v>
      </c>
      <c r="AO3" s="30">
        <v>1</v>
      </c>
      <c r="AP3" s="30">
        <f>AO3</f>
        <v>1</v>
      </c>
      <c r="AQ3" s="31">
        <v>3500</v>
      </c>
      <c r="AR3" s="31">
        <f>AQ3</f>
        <v>3500</v>
      </c>
      <c r="AT3" s="29" t="s">
        <v>24</v>
      </c>
      <c r="AU3" s="30">
        <v>0</v>
      </c>
      <c r="AV3" s="35">
        <f>AU3</f>
        <v>0</v>
      </c>
      <c r="AW3" s="30">
        <v>0</v>
      </c>
      <c r="AX3" s="30">
        <f>AW3</f>
        <v>0</v>
      </c>
      <c r="AY3" s="31">
        <v>0</v>
      </c>
      <c r="AZ3" s="31">
        <f>AY3</f>
        <v>0</v>
      </c>
    </row>
    <row r="4" spans="1:52" x14ac:dyDescent="0.25">
      <c r="A4" s="43" t="s">
        <v>16</v>
      </c>
      <c r="B4" s="44">
        <v>36</v>
      </c>
      <c r="C4" s="45">
        <v>43950</v>
      </c>
      <c r="D4" s="44">
        <v>7</v>
      </c>
      <c r="N4" s="32" t="s">
        <v>25</v>
      </c>
      <c r="O4" s="33">
        <v>0</v>
      </c>
      <c r="P4" s="36">
        <f>P3+O4</f>
        <v>0</v>
      </c>
      <c r="Q4" s="33">
        <v>1</v>
      </c>
      <c r="R4" s="36">
        <f t="shared" ref="R4:R18" si="0">R3+Q4</f>
        <v>1</v>
      </c>
      <c r="S4" s="34">
        <v>200</v>
      </c>
      <c r="T4" s="34">
        <f t="shared" ref="T4:T18" si="1">T3+S4</f>
        <v>200</v>
      </c>
      <c r="V4" s="32" t="s">
        <v>25</v>
      </c>
      <c r="W4" s="33">
        <v>0</v>
      </c>
      <c r="X4" s="36">
        <f>X3+W4</f>
        <v>0</v>
      </c>
      <c r="Y4" s="33">
        <v>1</v>
      </c>
      <c r="Z4" s="36">
        <f>Z3+Y4</f>
        <v>2</v>
      </c>
      <c r="AA4" s="34">
        <v>4500</v>
      </c>
      <c r="AB4" s="34">
        <f>AB3+AA4</f>
        <v>11350</v>
      </c>
      <c r="AD4" s="32" t="s">
        <v>25</v>
      </c>
      <c r="AE4" s="33">
        <v>0</v>
      </c>
      <c r="AF4" s="36">
        <f t="shared" ref="AF4:AF17" si="2">AF3+AE4</f>
        <v>0</v>
      </c>
      <c r="AG4" s="33">
        <v>0</v>
      </c>
      <c r="AH4" s="36">
        <f t="shared" ref="AH4:AH17" si="3">AH3+AG4</f>
        <v>0</v>
      </c>
      <c r="AI4" s="34">
        <v>0</v>
      </c>
      <c r="AJ4" s="34">
        <f t="shared" ref="AJ4:AJ17" si="4">AJ3+AI4</f>
        <v>0</v>
      </c>
      <c r="AL4" s="32" t="s">
        <v>25</v>
      </c>
      <c r="AM4" s="33">
        <v>0</v>
      </c>
      <c r="AN4" s="36">
        <f t="shared" ref="AN4:AN18" si="5">AN3+AM4</f>
        <v>0</v>
      </c>
      <c r="AO4" s="33">
        <v>0</v>
      </c>
      <c r="AP4" s="36">
        <f t="shared" ref="AP4:AP18" si="6">AP3+AO4</f>
        <v>1</v>
      </c>
      <c r="AQ4" s="34">
        <v>0</v>
      </c>
      <c r="AR4" s="34">
        <f t="shared" ref="AR4:AR18" si="7">AR3+AQ4</f>
        <v>3500</v>
      </c>
      <c r="AT4" s="32" t="s">
        <v>25</v>
      </c>
      <c r="AU4" s="33">
        <v>0</v>
      </c>
      <c r="AV4" s="36">
        <f>AV3+AU4</f>
        <v>0</v>
      </c>
      <c r="AW4" s="33">
        <v>1</v>
      </c>
      <c r="AX4" s="36">
        <f t="shared" ref="AX4:AX18" si="8">AX3+AW4</f>
        <v>1</v>
      </c>
      <c r="AY4" s="34">
        <v>200</v>
      </c>
      <c r="AZ4" s="34">
        <f t="shared" ref="AZ4:AZ18" si="9">AZ3+AY4</f>
        <v>200</v>
      </c>
    </row>
    <row r="5" spans="1:52" x14ac:dyDescent="0.25">
      <c r="A5" s="39" t="s">
        <v>17</v>
      </c>
      <c r="B5" s="40">
        <v>44</v>
      </c>
      <c r="C5" s="41">
        <v>35200</v>
      </c>
      <c r="D5" s="40">
        <v>2</v>
      </c>
      <c r="N5" s="29" t="s">
        <v>15</v>
      </c>
      <c r="O5" s="30">
        <v>1</v>
      </c>
      <c r="P5" s="35">
        <f>P4+O5</f>
        <v>1</v>
      </c>
      <c r="Q5" s="30">
        <v>4</v>
      </c>
      <c r="R5" s="35">
        <f t="shared" si="0"/>
        <v>5</v>
      </c>
      <c r="S5" s="31">
        <v>4300</v>
      </c>
      <c r="T5" s="31">
        <f t="shared" si="1"/>
        <v>4500</v>
      </c>
      <c r="V5" s="29" t="s">
        <v>15</v>
      </c>
      <c r="W5" s="30">
        <v>0</v>
      </c>
      <c r="X5" s="35">
        <f t="shared" ref="X5:X20" si="10">X4+W5</f>
        <v>0</v>
      </c>
      <c r="Y5" s="30">
        <v>2</v>
      </c>
      <c r="Z5" s="35">
        <f>Z4+Y5</f>
        <v>4</v>
      </c>
      <c r="AA5" s="31">
        <v>5700</v>
      </c>
      <c r="AB5" s="31">
        <f>AB4+AA5</f>
        <v>17050</v>
      </c>
      <c r="AD5" s="29" t="s">
        <v>15</v>
      </c>
      <c r="AE5" s="30">
        <v>0</v>
      </c>
      <c r="AF5" s="35">
        <f t="shared" si="2"/>
        <v>0</v>
      </c>
      <c r="AG5" s="30">
        <v>2</v>
      </c>
      <c r="AH5" s="35">
        <f t="shared" si="3"/>
        <v>2</v>
      </c>
      <c r="AI5" s="31">
        <v>2450</v>
      </c>
      <c r="AJ5" s="31">
        <f t="shared" si="4"/>
        <v>2450</v>
      </c>
      <c r="AL5" s="29" t="s">
        <v>15</v>
      </c>
      <c r="AM5" s="30">
        <v>0</v>
      </c>
      <c r="AN5" s="35">
        <f t="shared" si="5"/>
        <v>0</v>
      </c>
      <c r="AO5" s="30">
        <v>0</v>
      </c>
      <c r="AP5" s="35">
        <f t="shared" si="6"/>
        <v>1</v>
      </c>
      <c r="AQ5" s="31">
        <v>0</v>
      </c>
      <c r="AR5" s="31">
        <f t="shared" si="7"/>
        <v>3500</v>
      </c>
      <c r="AT5" s="29" t="s">
        <v>15</v>
      </c>
      <c r="AU5" s="30">
        <v>1</v>
      </c>
      <c r="AV5" s="35">
        <f>AV4+AU5</f>
        <v>1</v>
      </c>
      <c r="AW5" s="30">
        <v>4</v>
      </c>
      <c r="AX5" s="35">
        <f t="shared" si="8"/>
        <v>5</v>
      </c>
      <c r="AY5" s="31">
        <v>4300</v>
      </c>
      <c r="AZ5" s="31">
        <f t="shared" si="9"/>
        <v>4500</v>
      </c>
    </row>
    <row r="6" spans="1:52" x14ac:dyDescent="0.25">
      <c r="A6" s="43" t="s">
        <v>18</v>
      </c>
      <c r="B6" s="44">
        <v>98</v>
      </c>
      <c r="C6" s="45">
        <v>129900</v>
      </c>
      <c r="D6" s="44">
        <v>11</v>
      </c>
      <c r="N6" s="32" t="s">
        <v>16</v>
      </c>
      <c r="O6" s="33">
        <v>0</v>
      </c>
      <c r="P6" s="36">
        <f t="shared" ref="P6:P11" si="11">P5+O6</f>
        <v>1</v>
      </c>
      <c r="Q6" s="33">
        <v>1</v>
      </c>
      <c r="R6" s="36">
        <f t="shared" si="0"/>
        <v>6</v>
      </c>
      <c r="S6" s="34">
        <v>300</v>
      </c>
      <c r="T6" s="34">
        <f t="shared" si="1"/>
        <v>4800</v>
      </c>
      <c r="V6" s="32" t="s">
        <v>16</v>
      </c>
      <c r="W6" s="33">
        <v>1</v>
      </c>
      <c r="X6" s="36">
        <f t="shared" si="10"/>
        <v>1</v>
      </c>
      <c r="Y6" s="33">
        <v>6</v>
      </c>
      <c r="Z6" s="36">
        <f t="shared" ref="Z6:Z20" si="12">Z5+Y6</f>
        <v>10</v>
      </c>
      <c r="AA6" s="34">
        <v>2700</v>
      </c>
      <c r="AB6" s="34">
        <f t="shared" ref="AB6:AB20" si="13">AB5+AA6</f>
        <v>19750</v>
      </c>
      <c r="AD6" s="32" t="s">
        <v>16</v>
      </c>
      <c r="AE6" s="33">
        <v>0</v>
      </c>
      <c r="AF6" s="36">
        <f t="shared" si="2"/>
        <v>0</v>
      </c>
      <c r="AG6" s="33">
        <v>1</v>
      </c>
      <c r="AH6" s="36">
        <f t="shared" si="3"/>
        <v>3</v>
      </c>
      <c r="AI6" s="34">
        <v>500</v>
      </c>
      <c r="AJ6" s="34">
        <f t="shared" si="4"/>
        <v>2950</v>
      </c>
      <c r="AL6" s="32" t="s">
        <v>16</v>
      </c>
      <c r="AM6" s="33">
        <v>0</v>
      </c>
      <c r="AN6" s="36">
        <f t="shared" si="5"/>
        <v>0</v>
      </c>
      <c r="AO6" s="33">
        <v>1</v>
      </c>
      <c r="AP6" s="36">
        <f t="shared" si="6"/>
        <v>2</v>
      </c>
      <c r="AQ6" s="34">
        <v>1500</v>
      </c>
      <c r="AR6" s="34">
        <f t="shared" si="7"/>
        <v>5000</v>
      </c>
      <c r="AT6" s="32" t="s">
        <v>16</v>
      </c>
      <c r="AU6" s="33">
        <v>0</v>
      </c>
      <c r="AV6" s="36">
        <f t="shared" ref="AV6:AV14" si="14">AV5+AU6</f>
        <v>1</v>
      </c>
      <c r="AW6" s="33">
        <v>1</v>
      </c>
      <c r="AX6" s="36">
        <f t="shared" si="8"/>
        <v>6</v>
      </c>
      <c r="AY6" s="34">
        <v>300</v>
      </c>
      <c r="AZ6" s="34">
        <f t="shared" si="9"/>
        <v>4800</v>
      </c>
    </row>
    <row r="7" spans="1:52" x14ac:dyDescent="0.25">
      <c r="A7" s="39" t="s">
        <v>19</v>
      </c>
      <c r="B7" s="40">
        <v>5</v>
      </c>
      <c r="C7" s="41">
        <v>14200</v>
      </c>
      <c r="D7" s="40">
        <v>1</v>
      </c>
      <c r="N7" s="29" t="s">
        <v>17</v>
      </c>
      <c r="O7" s="30">
        <v>0</v>
      </c>
      <c r="P7" s="35">
        <f t="shared" si="11"/>
        <v>1</v>
      </c>
      <c r="Q7" s="30">
        <v>4</v>
      </c>
      <c r="R7" s="35">
        <f t="shared" si="0"/>
        <v>10</v>
      </c>
      <c r="S7" s="31">
        <v>5650</v>
      </c>
      <c r="T7" s="31">
        <f t="shared" si="1"/>
        <v>10450</v>
      </c>
      <c r="V7" s="29" t="s">
        <v>17</v>
      </c>
      <c r="W7" s="30">
        <v>0</v>
      </c>
      <c r="X7" s="35">
        <f t="shared" si="10"/>
        <v>1</v>
      </c>
      <c r="Y7" s="30">
        <v>4</v>
      </c>
      <c r="Z7" s="35">
        <f t="shared" si="12"/>
        <v>14</v>
      </c>
      <c r="AA7" s="31">
        <v>10250</v>
      </c>
      <c r="AB7" s="31">
        <f t="shared" si="13"/>
        <v>30000</v>
      </c>
      <c r="AD7" s="29" t="s">
        <v>17</v>
      </c>
      <c r="AE7" s="30">
        <v>0</v>
      </c>
      <c r="AF7" s="35">
        <f t="shared" si="2"/>
        <v>0</v>
      </c>
      <c r="AG7" s="30">
        <v>2</v>
      </c>
      <c r="AH7" s="35">
        <f t="shared" si="3"/>
        <v>5</v>
      </c>
      <c r="AI7" s="31">
        <v>2000</v>
      </c>
      <c r="AJ7" s="31">
        <f t="shared" si="4"/>
        <v>4950</v>
      </c>
      <c r="AL7" s="29" t="s">
        <v>17</v>
      </c>
      <c r="AM7" s="30">
        <v>0</v>
      </c>
      <c r="AN7" s="35">
        <f t="shared" si="5"/>
        <v>0</v>
      </c>
      <c r="AO7" s="30">
        <v>3</v>
      </c>
      <c r="AP7" s="35">
        <f t="shared" si="6"/>
        <v>5</v>
      </c>
      <c r="AQ7" s="31">
        <v>9400</v>
      </c>
      <c r="AR7" s="31">
        <f t="shared" si="7"/>
        <v>14400</v>
      </c>
      <c r="AT7" s="29" t="s">
        <v>17</v>
      </c>
      <c r="AU7" s="30">
        <v>0</v>
      </c>
      <c r="AV7" s="35">
        <f t="shared" si="14"/>
        <v>1</v>
      </c>
      <c r="AW7" s="30">
        <v>4</v>
      </c>
      <c r="AX7" s="35">
        <f t="shared" si="8"/>
        <v>10</v>
      </c>
      <c r="AY7" s="31">
        <v>5650</v>
      </c>
      <c r="AZ7" s="31">
        <f t="shared" si="9"/>
        <v>10450</v>
      </c>
    </row>
    <row r="8" spans="1:52" x14ac:dyDescent="0.25">
      <c r="A8" s="43" t="s">
        <v>20</v>
      </c>
      <c r="B8" s="44">
        <v>1</v>
      </c>
      <c r="C8" s="45">
        <v>200</v>
      </c>
      <c r="D8" s="44">
        <v>1</v>
      </c>
      <c r="N8" s="32" t="s">
        <v>18</v>
      </c>
      <c r="O8" s="33">
        <v>0</v>
      </c>
      <c r="P8" s="36">
        <f t="shared" ref="P8:P18" si="15">P7+O8</f>
        <v>1</v>
      </c>
      <c r="Q8" s="33">
        <v>4</v>
      </c>
      <c r="R8" s="36">
        <f t="shared" si="0"/>
        <v>14</v>
      </c>
      <c r="S8" s="34">
        <v>7600</v>
      </c>
      <c r="T8" s="34">
        <f t="shared" si="1"/>
        <v>18050</v>
      </c>
      <c r="V8" s="32" t="s">
        <v>18</v>
      </c>
      <c r="W8" s="33">
        <v>0</v>
      </c>
      <c r="X8" s="36">
        <f t="shared" si="10"/>
        <v>1</v>
      </c>
      <c r="Y8" s="33">
        <v>2</v>
      </c>
      <c r="Z8" s="36">
        <f t="shared" si="12"/>
        <v>16</v>
      </c>
      <c r="AA8" s="34">
        <v>1950</v>
      </c>
      <c r="AB8" s="34">
        <f t="shared" si="13"/>
        <v>31950</v>
      </c>
      <c r="AD8" s="32" t="s">
        <v>18</v>
      </c>
      <c r="AE8" s="33">
        <v>0</v>
      </c>
      <c r="AF8" s="36">
        <f t="shared" si="2"/>
        <v>0</v>
      </c>
      <c r="AG8" s="33">
        <v>3</v>
      </c>
      <c r="AH8" s="36">
        <f t="shared" si="3"/>
        <v>8</v>
      </c>
      <c r="AI8" s="34">
        <v>7500</v>
      </c>
      <c r="AJ8" s="34">
        <f t="shared" si="4"/>
        <v>12450</v>
      </c>
      <c r="AL8" s="32" t="s">
        <v>18</v>
      </c>
      <c r="AM8" s="33">
        <v>0</v>
      </c>
      <c r="AN8" s="36">
        <f t="shared" si="5"/>
        <v>0</v>
      </c>
      <c r="AO8" s="33">
        <v>1</v>
      </c>
      <c r="AP8" s="36">
        <f t="shared" si="6"/>
        <v>6</v>
      </c>
      <c r="AQ8" s="34">
        <v>100</v>
      </c>
      <c r="AR8" s="34">
        <f t="shared" si="7"/>
        <v>14500</v>
      </c>
      <c r="AT8" s="32" t="s">
        <v>18</v>
      </c>
      <c r="AU8" s="33">
        <v>0</v>
      </c>
      <c r="AV8" s="36">
        <f t="shared" si="14"/>
        <v>1</v>
      </c>
      <c r="AW8" s="33">
        <v>4</v>
      </c>
      <c r="AX8" s="36">
        <f t="shared" si="8"/>
        <v>14</v>
      </c>
      <c r="AY8" s="34">
        <v>7600</v>
      </c>
      <c r="AZ8" s="34">
        <f t="shared" si="9"/>
        <v>18050</v>
      </c>
    </row>
    <row r="9" spans="1:52" x14ac:dyDescent="0.25">
      <c r="A9" s="39" t="s">
        <v>21</v>
      </c>
      <c r="B9" s="40">
        <v>80</v>
      </c>
      <c r="C9" s="41">
        <v>153300</v>
      </c>
      <c r="D9" s="40">
        <v>2</v>
      </c>
      <c r="N9" s="29" t="s">
        <v>19</v>
      </c>
      <c r="O9" s="30">
        <v>0</v>
      </c>
      <c r="P9" s="35">
        <f t="shared" si="11"/>
        <v>1</v>
      </c>
      <c r="Q9" s="30">
        <v>3</v>
      </c>
      <c r="R9" s="35">
        <f t="shared" si="0"/>
        <v>17</v>
      </c>
      <c r="S9" s="31">
        <v>4250</v>
      </c>
      <c r="T9" s="31">
        <f t="shared" si="1"/>
        <v>22300</v>
      </c>
      <c r="V9" s="29" t="s">
        <v>19</v>
      </c>
      <c r="W9" s="30">
        <v>0</v>
      </c>
      <c r="X9" s="35">
        <f t="shared" si="10"/>
        <v>1</v>
      </c>
      <c r="Y9" s="30">
        <v>0</v>
      </c>
      <c r="Z9" s="35">
        <f t="shared" si="12"/>
        <v>16</v>
      </c>
      <c r="AA9" s="31">
        <v>0</v>
      </c>
      <c r="AB9" s="31">
        <f t="shared" si="13"/>
        <v>31950</v>
      </c>
      <c r="AD9" s="29" t="s">
        <v>19</v>
      </c>
      <c r="AE9" s="30">
        <v>1</v>
      </c>
      <c r="AF9" s="35">
        <f t="shared" si="2"/>
        <v>1</v>
      </c>
      <c r="AG9" s="30">
        <v>2</v>
      </c>
      <c r="AH9" s="35">
        <f t="shared" si="3"/>
        <v>10</v>
      </c>
      <c r="AI9" s="31">
        <v>600</v>
      </c>
      <c r="AJ9" s="31">
        <f t="shared" si="4"/>
        <v>13050</v>
      </c>
      <c r="AL9" s="29" t="s">
        <v>19</v>
      </c>
      <c r="AM9" s="30">
        <v>1</v>
      </c>
      <c r="AN9" s="35">
        <f t="shared" si="5"/>
        <v>1</v>
      </c>
      <c r="AO9" s="30">
        <v>3</v>
      </c>
      <c r="AP9" s="35">
        <f t="shared" si="6"/>
        <v>9</v>
      </c>
      <c r="AQ9" s="31">
        <v>3500</v>
      </c>
      <c r="AR9" s="31">
        <f t="shared" si="7"/>
        <v>18000</v>
      </c>
      <c r="AT9" s="29" t="s">
        <v>19</v>
      </c>
      <c r="AU9" s="30">
        <v>0</v>
      </c>
      <c r="AV9" s="35">
        <f t="shared" si="14"/>
        <v>1</v>
      </c>
      <c r="AW9" s="30">
        <v>3</v>
      </c>
      <c r="AX9" s="35">
        <f t="shared" si="8"/>
        <v>17</v>
      </c>
      <c r="AY9" s="31">
        <v>4250</v>
      </c>
      <c r="AZ9" s="31">
        <f t="shared" si="9"/>
        <v>22300</v>
      </c>
    </row>
    <row r="10" spans="1:52" x14ac:dyDescent="0.25">
      <c r="A10" s="46">
        <v>15</v>
      </c>
      <c r="B10" s="44">
        <v>127</v>
      </c>
      <c r="C10" s="45">
        <v>214450</v>
      </c>
      <c r="D10" s="44">
        <v>7</v>
      </c>
      <c r="N10" s="32" t="s">
        <v>20</v>
      </c>
      <c r="O10" s="33">
        <v>0</v>
      </c>
      <c r="P10" s="36">
        <f t="shared" si="15"/>
        <v>1</v>
      </c>
      <c r="Q10" s="33">
        <v>12</v>
      </c>
      <c r="R10" s="36">
        <f t="shared" si="0"/>
        <v>29</v>
      </c>
      <c r="S10" s="34">
        <v>17350</v>
      </c>
      <c r="T10" s="34">
        <f t="shared" si="1"/>
        <v>39650</v>
      </c>
      <c r="V10" s="32" t="s">
        <v>20</v>
      </c>
      <c r="W10" s="33">
        <v>0</v>
      </c>
      <c r="X10" s="36">
        <f t="shared" si="10"/>
        <v>1</v>
      </c>
      <c r="Y10" s="33">
        <v>10</v>
      </c>
      <c r="Z10" s="36">
        <f t="shared" si="12"/>
        <v>26</v>
      </c>
      <c r="AA10" s="34">
        <v>9800</v>
      </c>
      <c r="AB10" s="34">
        <f t="shared" si="13"/>
        <v>41750</v>
      </c>
      <c r="AD10" s="32" t="s">
        <v>20</v>
      </c>
      <c r="AE10" s="33">
        <v>0</v>
      </c>
      <c r="AF10" s="36">
        <f t="shared" si="2"/>
        <v>1</v>
      </c>
      <c r="AG10" s="33">
        <v>6</v>
      </c>
      <c r="AH10" s="36">
        <f t="shared" si="3"/>
        <v>16</v>
      </c>
      <c r="AI10" s="34">
        <v>3350</v>
      </c>
      <c r="AJ10" s="34">
        <f t="shared" si="4"/>
        <v>16400</v>
      </c>
      <c r="AL10" s="32" t="s">
        <v>20</v>
      </c>
      <c r="AM10" s="33">
        <v>0</v>
      </c>
      <c r="AN10" s="36">
        <f t="shared" si="5"/>
        <v>1</v>
      </c>
      <c r="AO10" s="33">
        <v>6</v>
      </c>
      <c r="AP10" s="36">
        <f t="shared" si="6"/>
        <v>15</v>
      </c>
      <c r="AQ10" s="34">
        <v>3550</v>
      </c>
      <c r="AR10" s="34">
        <f t="shared" si="7"/>
        <v>21550</v>
      </c>
      <c r="AT10" s="32" t="s">
        <v>20</v>
      </c>
      <c r="AU10" s="33">
        <v>0</v>
      </c>
      <c r="AV10" s="36">
        <f t="shared" si="14"/>
        <v>1</v>
      </c>
      <c r="AW10" s="33">
        <v>12</v>
      </c>
      <c r="AX10" s="36">
        <f t="shared" si="8"/>
        <v>29</v>
      </c>
      <c r="AY10" s="34">
        <v>17350</v>
      </c>
      <c r="AZ10" s="34">
        <f t="shared" si="9"/>
        <v>39650</v>
      </c>
    </row>
    <row r="11" spans="1:52" x14ac:dyDescent="0.25">
      <c r="A11" s="42">
        <v>16</v>
      </c>
      <c r="B11" s="40">
        <v>51</v>
      </c>
      <c r="C11" s="41">
        <v>66100</v>
      </c>
      <c r="D11" s="40">
        <v>6</v>
      </c>
      <c r="N11" s="29" t="s">
        <v>21</v>
      </c>
      <c r="O11" s="30">
        <v>0</v>
      </c>
      <c r="P11" s="35">
        <f t="shared" si="11"/>
        <v>1</v>
      </c>
      <c r="Q11" s="30">
        <v>23</v>
      </c>
      <c r="R11" s="35">
        <f t="shared" si="0"/>
        <v>52</v>
      </c>
      <c r="S11" s="31">
        <v>30800</v>
      </c>
      <c r="T11" s="31">
        <f t="shared" si="1"/>
        <v>70450</v>
      </c>
      <c r="V11" s="29" t="s">
        <v>21</v>
      </c>
      <c r="W11" s="30">
        <v>2</v>
      </c>
      <c r="X11" s="35">
        <f t="shared" si="10"/>
        <v>3</v>
      </c>
      <c r="Y11" s="30">
        <v>26</v>
      </c>
      <c r="Z11" s="35">
        <f t="shared" si="12"/>
        <v>52</v>
      </c>
      <c r="AA11" s="31">
        <v>36050</v>
      </c>
      <c r="AB11" s="31">
        <f t="shared" si="13"/>
        <v>77800</v>
      </c>
      <c r="AD11" s="29" t="s">
        <v>21</v>
      </c>
      <c r="AE11" s="30">
        <v>1</v>
      </c>
      <c r="AF11" s="35">
        <f t="shared" si="2"/>
        <v>2</v>
      </c>
      <c r="AG11" s="30">
        <v>6</v>
      </c>
      <c r="AH11" s="35">
        <f t="shared" si="3"/>
        <v>22</v>
      </c>
      <c r="AI11" s="31">
        <v>7700</v>
      </c>
      <c r="AJ11" s="31">
        <f t="shared" si="4"/>
        <v>24100</v>
      </c>
      <c r="AL11" s="29" t="s">
        <v>21</v>
      </c>
      <c r="AM11" s="30">
        <v>1</v>
      </c>
      <c r="AN11" s="35">
        <f t="shared" si="5"/>
        <v>2</v>
      </c>
      <c r="AO11" s="30">
        <v>11</v>
      </c>
      <c r="AP11" s="35">
        <f t="shared" si="6"/>
        <v>26</v>
      </c>
      <c r="AQ11" s="31">
        <v>4850</v>
      </c>
      <c r="AR11" s="31">
        <f t="shared" si="7"/>
        <v>26400</v>
      </c>
      <c r="AT11" s="29" t="s">
        <v>21</v>
      </c>
      <c r="AU11" s="30">
        <v>0</v>
      </c>
      <c r="AV11" s="35">
        <f t="shared" si="14"/>
        <v>1</v>
      </c>
      <c r="AW11" s="30">
        <v>23</v>
      </c>
      <c r="AX11" s="35">
        <f t="shared" si="8"/>
        <v>52</v>
      </c>
      <c r="AY11" s="31">
        <v>30800</v>
      </c>
      <c r="AZ11" s="31">
        <f t="shared" si="9"/>
        <v>70450</v>
      </c>
    </row>
    <row r="12" spans="1:52" x14ac:dyDescent="0.25">
      <c r="A12" s="46">
        <v>17</v>
      </c>
      <c r="B12" s="44">
        <v>65</v>
      </c>
      <c r="C12" s="45">
        <v>75050</v>
      </c>
      <c r="D12" s="44">
        <v>3</v>
      </c>
      <c r="N12" s="32" t="s">
        <v>26</v>
      </c>
      <c r="O12" s="33">
        <v>0</v>
      </c>
      <c r="P12" s="36">
        <f t="shared" si="15"/>
        <v>1</v>
      </c>
      <c r="Q12" s="33">
        <v>12</v>
      </c>
      <c r="R12" s="36">
        <f t="shared" si="0"/>
        <v>64</v>
      </c>
      <c r="S12" s="34">
        <v>21850</v>
      </c>
      <c r="T12" s="34">
        <f t="shared" si="1"/>
        <v>92300</v>
      </c>
      <c r="V12" s="32" t="s">
        <v>26</v>
      </c>
      <c r="W12" s="33">
        <v>2</v>
      </c>
      <c r="X12" s="36">
        <f t="shared" si="10"/>
        <v>5</v>
      </c>
      <c r="Y12" s="33">
        <v>10</v>
      </c>
      <c r="Z12" s="36">
        <f t="shared" si="12"/>
        <v>62</v>
      </c>
      <c r="AA12" s="34">
        <v>17200</v>
      </c>
      <c r="AB12" s="34">
        <f t="shared" si="13"/>
        <v>95000</v>
      </c>
      <c r="AD12" s="32" t="s">
        <v>26</v>
      </c>
      <c r="AE12" s="33">
        <v>0</v>
      </c>
      <c r="AF12" s="36">
        <f t="shared" si="2"/>
        <v>2</v>
      </c>
      <c r="AG12" s="33">
        <v>5</v>
      </c>
      <c r="AH12" s="36">
        <f t="shared" si="3"/>
        <v>27</v>
      </c>
      <c r="AI12" s="34">
        <v>7050</v>
      </c>
      <c r="AJ12" s="34">
        <f t="shared" si="4"/>
        <v>31150</v>
      </c>
      <c r="AL12" s="32" t="s">
        <v>26</v>
      </c>
      <c r="AM12" s="33">
        <v>0</v>
      </c>
      <c r="AN12" s="36">
        <f t="shared" si="5"/>
        <v>2</v>
      </c>
      <c r="AO12" s="33">
        <v>2</v>
      </c>
      <c r="AP12" s="36">
        <f t="shared" si="6"/>
        <v>28</v>
      </c>
      <c r="AQ12" s="34">
        <v>2350</v>
      </c>
      <c r="AR12" s="34">
        <f t="shared" si="7"/>
        <v>28750</v>
      </c>
      <c r="AT12" s="32" t="s">
        <v>26</v>
      </c>
      <c r="AU12" s="33">
        <v>0</v>
      </c>
      <c r="AV12" s="36">
        <f t="shared" si="14"/>
        <v>1</v>
      </c>
      <c r="AW12" s="33">
        <v>12</v>
      </c>
      <c r="AX12" s="36">
        <f t="shared" si="8"/>
        <v>64</v>
      </c>
      <c r="AY12" s="34">
        <v>21850</v>
      </c>
      <c r="AZ12" s="34">
        <f t="shared" si="9"/>
        <v>92300</v>
      </c>
    </row>
    <row r="13" spans="1:52" x14ac:dyDescent="0.25">
      <c r="A13" s="42">
        <v>18</v>
      </c>
      <c r="B13" s="40">
        <v>105</v>
      </c>
      <c r="C13" s="41">
        <v>179550</v>
      </c>
      <c r="D13" s="40">
        <v>1</v>
      </c>
      <c r="N13" s="29" t="s">
        <v>27</v>
      </c>
      <c r="O13" s="30">
        <v>0</v>
      </c>
      <c r="P13" s="35">
        <f t="shared" si="15"/>
        <v>1</v>
      </c>
      <c r="Q13" s="30">
        <v>5</v>
      </c>
      <c r="R13" s="35">
        <f t="shared" si="0"/>
        <v>69</v>
      </c>
      <c r="S13" s="31">
        <v>13650</v>
      </c>
      <c r="T13" s="31">
        <f t="shared" si="1"/>
        <v>105950</v>
      </c>
      <c r="V13" s="29" t="s">
        <v>27</v>
      </c>
      <c r="W13" s="30">
        <v>1</v>
      </c>
      <c r="X13" s="35">
        <f t="shared" si="10"/>
        <v>6</v>
      </c>
      <c r="Y13" s="30">
        <v>5</v>
      </c>
      <c r="Z13" s="35">
        <f t="shared" si="12"/>
        <v>67</v>
      </c>
      <c r="AA13" s="31">
        <v>13500</v>
      </c>
      <c r="AB13" s="31">
        <f t="shared" si="13"/>
        <v>108500</v>
      </c>
      <c r="AD13" s="29" t="s">
        <v>27</v>
      </c>
      <c r="AE13" s="30">
        <v>0</v>
      </c>
      <c r="AF13" s="35">
        <f t="shared" si="2"/>
        <v>2</v>
      </c>
      <c r="AG13" s="30">
        <v>6</v>
      </c>
      <c r="AH13" s="35">
        <f t="shared" si="3"/>
        <v>33</v>
      </c>
      <c r="AI13" s="31">
        <v>5250</v>
      </c>
      <c r="AJ13" s="31">
        <f t="shared" si="4"/>
        <v>36400</v>
      </c>
      <c r="AL13" s="29" t="s">
        <v>27</v>
      </c>
      <c r="AM13" s="30">
        <v>0</v>
      </c>
      <c r="AN13" s="35">
        <f t="shared" si="5"/>
        <v>2</v>
      </c>
      <c r="AO13" s="30">
        <v>2</v>
      </c>
      <c r="AP13" s="35">
        <f t="shared" si="6"/>
        <v>30</v>
      </c>
      <c r="AQ13" s="31">
        <v>700</v>
      </c>
      <c r="AR13" s="31">
        <f t="shared" si="7"/>
        <v>29450</v>
      </c>
      <c r="AT13" s="29" t="s">
        <v>27</v>
      </c>
      <c r="AU13" s="30">
        <v>0</v>
      </c>
      <c r="AV13" s="35">
        <f t="shared" si="14"/>
        <v>1</v>
      </c>
      <c r="AW13" s="30">
        <v>5</v>
      </c>
      <c r="AX13" s="35">
        <f t="shared" si="8"/>
        <v>69</v>
      </c>
      <c r="AY13" s="31">
        <v>13650</v>
      </c>
      <c r="AZ13" s="31">
        <f t="shared" si="9"/>
        <v>105950</v>
      </c>
    </row>
    <row r="14" spans="1:52" x14ac:dyDescent="0.25">
      <c r="A14" s="46">
        <v>19</v>
      </c>
      <c r="B14" s="44">
        <v>1</v>
      </c>
      <c r="C14" s="45">
        <v>500</v>
      </c>
      <c r="D14" s="44">
        <v>1</v>
      </c>
      <c r="N14" s="32" t="s">
        <v>28</v>
      </c>
      <c r="O14" s="33">
        <v>0</v>
      </c>
      <c r="P14" s="36">
        <f t="shared" si="15"/>
        <v>1</v>
      </c>
      <c r="Q14" s="33">
        <v>10</v>
      </c>
      <c r="R14" s="36">
        <f t="shared" si="0"/>
        <v>79</v>
      </c>
      <c r="S14" s="34">
        <v>23800</v>
      </c>
      <c r="T14" s="34">
        <f t="shared" si="1"/>
        <v>129750</v>
      </c>
      <c r="V14" s="32" t="s">
        <v>28</v>
      </c>
      <c r="W14" s="33">
        <v>0</v>
      </c>
      <c r="X14" s="36">
        <f t="shared" si="10"/>
        <v>6</v>
      </c>
      <c r="Y14" s="33">
        <v>5</v>
      </c>
      <c r="Z14" s="36">
        <f t="shared" si="12"/>
        <v>72</v>
      </c>
      <c r="AA14" s="34">
        <v>9000</v>
      </c>
      <c r="AB14" s="34">
        <f t="shared" si="13"/>
        <v>117500</v>
      </c>
      <c r="AD14" s="32" t="s">
        <v>28</v>
      </c>
      <c r="AE14" s="33">
        <v>2</v>
      </c>
      <c r="AF14" s="36">
        <f t="shared" si="2"/>
        <v>4</v>
      </c>
      <c r="AG14" s="33">
        <v>6</v>
      </c>
      <c r="AH14" s="36">
        <f t="shared" si="3"/>
        <v>39</v>
      </c>
      <c r="AI14" s="34">
        <v>13750</v>
      </c>
      <c r="AJ14" s="34">
        <f t="shared" si="4"/>
        <v>50150</v>
      </c>
      <c r="AL14" s="32" t="s">
        <v>28</v>
      </c>
      <c r="AM14" s="33">
        <v>0</v>
      </c>
      <c r="AN14" s="36">
        <f t="shared" si="5"/>
        <v>2</v>
      </c>
      <c r="AO14" s="33">
        <v>7</v>
      </c>
      <c r="AP14" s="36">
        <f t="shared" si="6"/>
        <v>37</v>
      </c>
      <c r="AQ14" s="34">
        <v>4150</v>
      </c>
      <c r="AR14" s="34">
        <f t="shared" si="7"/>
        <v>33600</v>
      </c>
      <c r="AT14" s="32" t="s">
        <v>28</v>
      </c>
      <c r="AU14" s="33">
        <v>0</v>
      </c>
      <c r="AV14" s="36">
        <f t="shared" si="14"/>
        <v>1</v>
      </c>
      <c r="AW14" s="33">
        <v>10</v>
      </c>
      <c r="AX14" s="36">
        <f t="shared" si="8"/>
        <v>79</v>
      </c>
      <c r="AY14" s="34">
        <v>23800</v>
      </c>
      <c r="AZ14" s="34">
        <f t="shared" si="9"/>
        <v>129750</v>
      </c>
    </row>
    <row r="15" spans="1:52" x14ac:dyDescent="0.25">
      <c r="A15" s="42">
        <v>20</v>
      </c>
      <c r="B15" s="40">
        <v>0</v>
      </c>
      <c r="C15" s="1">
        <v>0</v>
      </c>
      <c r="D15" s="40">
        <v>3</v>
      </c>
      <c r="N15" s="29" t="s">
        <v>29</v>
      </c>
      <c r="O15" s="30">
        <v>0</v>
      </c>
      <c r="P15" s="35">
        <f>P14+O15</f>
        <v>1</v>
      </c>
      <c r="Q15" s="30">
        <v>13</v>
      </c>
      <c r="R15" s="35">
        <f t="shared" si="0"/>
        <v>92</v>
      </c>
      <c r="S15" s="31">
        <v>20800</v>
      </c>
      <c r="T15" s="31">
        <f t="shared" si="1"/>
        <v>150550</v>
      </c>
      <c r="V15" s="29" t="s">
        <v>29</v>
      </c>
      <c r="W15" s="30">
        <v>1</v>
      </c>
      <c r="X15" s="35">
        <f t="shared" si="10"/>
        <v>7</v>
      </c>
      <c r="Y15" s="30">
        <v>13</v>
      </c>
      <c r="Z15" s="35">
        <f t="shared" si="12"/>
        <v>85</v>
      </c>
      <c r="AA15" s="31">
        <v>24900</v>
      </c>
      <c r="AB15" s="31">
        <f t="shared" si="13"/>
        <v>142400</v>
      </c>
      <c r="AD15" s="29" t="s">
        <v>29</v>
      </c>
      <c r="AE15" s="30">
        <v>0</v>
      </c>
      <c r="AF15" s="35">
        <f t="shared" si="2"/>
        <v>4</v>
      </c>
      <c r="AG15" s="30">
        <v>5</v>
      </c>
      <c r="AH15" s="35">
        <f t="shared" si="3"/>
        <v>44</v>
      </c>
      <c r="AI15" s="31">
        <v>4250</v>
      </c>
      <c r="AJ15" s="31">
        <f t="shared" si="4"/>
        <v>54400</v>
      </c>
      <c r="AL15" s="29" t="s">
        <v>29</v>
      </c>
      <c r="AM15" s="30">
        <v>0</v>
      </c>
      <c r="AN15" s="35">
        <f t="shared" si="5"/>
        <v>2</v>
      </c>
      <c r="AO15" s="30">
        <v>10</v>
      </c>
      <c r="AP15" s="35">
        <f t="shared" si="6"/>
        <v>47</v>
      </c>
      <c r="AQ15" s="31">
        <v>14650</v>
      </c>
      <c r="AR15" s="31">
        <f t="shared" si="7"/>
        <v>48250</v>
      </c>
      <c r="AT15" s="29" t="s">
        <v>29</v>
      </c>
      <c r="AU15" s="30">
        <v>0</v>
      </c>
      <c r="AV15" s="35">
        <f>AV14+AU15</f>
        <v>1</v>
      </c>
      <c r="AW15" s="30">
        <v>13</v>
      </c>
      <c r="AX15" s="35">
        <f t="shared" si="8"/>
        <v>92</v>
      </c>
      <c r="AY15" s="31">
        <v>20800</v>
      </c>
      <c r="AZ15" s="31">
        <f t="shared" si="9"/>
        <v>150550</v>
      </c>
    </row>
    <row r="16" spans="1:52" x14ac:dyDescent="0.25">
      <c r="A16" s="46">
        <v>21</v>
      </c>
      <c r="B16" s="44">
        <v>6</v>
      </c>
      <c r="C16" s="45">
        <v>4500</v>
      </c>
      <c r="D16" s="44">
        <v>2</v>
      </c>
      <c r="N16" s="32" t="s">
        <v>30</v>
      </c>
      <c r="O16" s="33">
        <v>0</v>
      </c>
      <c r="P16" s="36">
        <f t="shared" si="15"/>
        <v>1</v>
      </c>
      <c r="Q16" s="33">
        <v>10</v>
      </c>
      <c r="R16" s="36">
        <f t="shared" si="0"/>
        <v>102</v>
      </c>
      <c r="S16" s="34">
        <v>20000</v>
      </c>
      <c r="T16" s="34">
        <f t="shared" si="1"/>
        <v>170550</v>
      </c>
      <c r="V16" s="32" t="s">
        <v>30</v>
      </c>
      <c r="W16" s="33">
        <v>0</v>
      </c>
      <c r="X16" s="36">
        <f t="shared" si="10"/>
        <v>7</v>
      </c>
      <c r="Y16" s="33">
        <v>24</v>
      </c>
      <c r="Z16" s="36">
        <f t="shared" si="12"/>
        <v>109</v>
      </c>
      <c r="AA16" s="34">
        <v>37250</v>
      </c>
      <c r="AB16" s="34">
        <f t="shared" si="13"/>
        <v>179650</v>
      </c>
      <c r="AD16" s="32" t="s">
        <v>30</v>
      </c>
      <c r="AE16" s="33">
        <v>0</v>
      </c>
      <c r="AF16" s="36">
        <f t="shared" si="2"/>
        <v>4</v>
      </c>
      <c r="AG16" s="33">
        <v>5</v>
      </c>
      <c r="AH16" s="36">
        <f t="shared" si="3"/>
        <v>49</v>
      </c>
      <c r="AI16" s="34">
        <v>3700</v>
      </c>
      <c r="AJ16" s="34">
        <f t="shared" si="4"/>
        <v>58100</v>
      </c>
      <c r="AL16" s="32" t="s">
        <v>30</v>
      </c>
      <c r="AM16" s="33">
        <v>0</v>
      </c>
      <c r="AN16" s="36">
        <f t="shared" si="5"/>
        <v>2</v>
      </c>
      <c r="AO16" s="33">
        <v>15</v>
      </c>
      <c r="AP16" s="36">
        <f t="shared" si="6"/>
        <v>62</v>
      </c>
      <c r="AQ16" s="34">
        <v>23850</v>
      </c>
      <c r="AR16" s="34">
        <f t="shared" si="7"/>
        <v>72100</v>
      </c>
      <c r="AT16" s="32" t="s">
        <v>30</v>
      </c>
      <c r="AU16" s="33">
        <v>0</v>
      </c>
      <c r="AV16" s="36">
        <f>AV15+AU16</f>
        <v>1</v>
      </c>
      <c r="AW16" s="33">
        <v>10</v>
      </c>
      <c r="AX16" s="36">
        <f t="shared" si="8"/>
        <v>102</v>
      </c>
      <c r="AY16" s="34">
        <v>20000</v>
      </c>
      <c r="AZ16" s="34">
        <f t="shared" si="9"/>
        <v>170550</v>
      </c>
    </row>
    <row r="17" spans="1:52" x14ac:dyDescent="0.25">
      <c r="A17" s="42">
        <v>22</v>
      </c>
      <c r="B17" s="40">
        <v>52</v>
      </c>
      <c r="C17" s="41">
        <v>44250</v>
      </c>
      <c r="D17" s="40">
        <v>4</v>
      </c>
      <c r="N17" s="29" t="s">
        <v>31</v>
      </c>
      <c r="O17" s="30">
        <v>0</v>
      </c>
      <c r="P17" s="35">
        <f t="shared" si="15"/>
        <v>1</v>
      </c>
      <c r="Q17" s="30">
        <v>1</v>
      </c>
      <c r="R17" s="35">
        <f t="shared" si="0"/>
        <v>103</v>
      </c>
      <c r="S17" s="31">
        <v>3500</v>
      </c>
      <c r="T17" s="31">
        <f t="shared" si="1"/>
        <v>174050</v>
      </c>
      <c r="V17" s="29" t="s">
        <v>31</v>
      </c>
      <c r="W17" s="30">
        <v>0</v>
      </c>
      <c r="X17" s="35">
        <f t="shared" si="10"/>
        <v>7</v>
      </c>
      <c r="Y17" s="30">
        <v>12</v>
      </c>
      <c r="Z17" s="35">
        <f t="shared" si="12"/>
        <v>121</v>
      </c>
      <c r="AA17" s="31">
        <v>23250</v>
      </c>
      <c r="AB17" s="31">
        <f t="shared" si="13"/>
        <v>202900</v>
      </c>
      <c r="AD17" s="32" t="s">
        <v>31</v>
      </c>
      <c r="AE17" s="33">
        <v>0</v>
      </c>
      <c r="AF17" s="36">
        <f t="shared" si="2"/>
        <v>4</v>
      </c>
      <c r="AG17" s="33">
        <v>2</v>
      </c>
      <c r="AH17" s="36">
        <f t="shared" si="3"/>
        <v>51</v>
      </c>
      <c r="AI17" s="34">
        <v>8000</v>
      </c>
      <c r="AJ17" s="34">
        <f t="shared" si="4"/>
        <v>66100</v>
      </c>
      <c r="AL17" s="29" t="s">
        <v>31</v>
      </c>
      <c r="AM17" s="30">
        <v>1</v>
      </c>
      <c r="AN17" s="35">
        <f t="shared" si="5"/>
        <v>3</v>
      </c>
      <c r="AO17" s="30">
        <v>2</v>
      </c>
      <c r="AP17" s="35">
        <f t="shared" si="6"/>
        <v>64</v>
      </c>
      <c r="AQ17" s="31">
        <v>2700</v>
      </c>
      <c r="AR17" s="31">
        <f t="shared" si="7"/>
        <v>74800</v>
      </c>
      <c r="AT17" s="29" t="s">
        <v>31</v>
      </c>
      <c r="AU17" s="30">
        <v>0</v>
      </c>
      <c r="AV17" s="35">
        <f>AV16+AU17</f>
        <v>1</v>
      </c>
      <c r="AW17" s="30">
        <v>1</v>
      </c>
      <c r="AX17" s="35">
        <f t="shared" si="8"/>
        <v>103</v>
      </c>
      <c r="AY17" s="31">
        <v>3500</v>
      </c>
      <c r="AZ17" s="31">
        <f t="shared" si="9"/>
        <v>174050</v>
      </c>
    </row>
    <row r="18" spans="1:52" x14ac:dyDescent="0.25">
      <c r="A18" s="46">
        <v>23</v>
      </c>
      <c r="B18" s="44">
        <v>33</v>
      </c>
      <c r="C18" s="45">
        <v>26700</v>
      </c>
      <c r="D18" s="44">
        <v>5</v>
      </c>
      <c r="N18" s="32" t="s">
        <v>32</v>
      </c>
      <c r="O18" s="33">
        <v>0</v>
      </c>
      <c r="P18" s="36">
        <f t="shared" si="15"/>
        <v>1</v>
      </c>
      <c r="Q18" s="33">
        <v>2</v>
      </c>
      <c r="R18" s="36">
        <f t="shared" si="0"/>
        <v>105</v>
      </c>
      <c r="S18" s="34">
        <v>5500</v>
      </c>
      <c r="T18" s="34">
        <f t="shared" si="1"/>
        <v>179550</v>
      </c>
      <c r="V18" s="32" t="s">
        <v>32</v>
      </c>
      <c r="W18" s="33">
        <v>0</v>
      </c>
      <c r="X18" s="36">
        <f t="shared" si="10"/>
        <v>7</v>
      </c>
      <c r="Y18" s="33">
        <v>4</v>
      </c>
      <c r="Z18" s="36">
        <f t="shared" si="12"/>
        <v>125</v>
      </c>
      <c r="AA18" s="34">
        <v>10950</v>
      </c>
      <c r="AB18" s="34">
        <f t="shared" si="13"/>
        <v>213850</v>
      </c>
      <c r="AL18" s="32" t="s">
        <v>32</v>
      </c>
      <c r="AM18" s="33">
        <v>0</v>
      </c>
      <c r="AN18" s="36">
        <f t="shared" si="5"/>
        <v>3</v>
      </c>
      <c r="AO18" s="33">
        <v>1</v>
      </c>
      <c r="AP18" s="36">
        <f t="shared" si="6"/>
        <v>65</v>
      </c>
      <c r="AQ18" s="34">
        <v>250</v>
      </c>
      <c r="AR18" s="34">
        <f t="shared" si="7"/>
        <v>75050</v>
      </c>
      <c r="AT18" s="32" t="s">
        <v>32</v>
      </c>
      <c r="AU18" s="33">
        <v>0</v>
      </c>
      <c r="AV18" s="36">
        <f>AV17+AU18</f>
        <v>1</v>
      </c>
      <c r="AW18" s="33">
        <v>2</v>
      </c>
      <c r="AX18" s="36">
        <f t="shared" si="8"/>
        <v>105</v>
      </c>
      <c r="AY18" s="34">
        <v>5500</v>
      </c>
      <c r="AZ18" s="34">
        <f t="shared" si="9"/>
        <v>179550</v>
      </c>
    </row>
    <row r="19" spans="1:52" x14ac:dyDescent="0.25">
      <c r="A19" s="42">
        <v>24</v>
      </c>
      <c r="B19" s="40">
        <v>46</v>
      </c>
      <c r="C19" s="41">
        <v>44900</v>
      </c>
      <c r="D19" s="40">
        <v>2</v>
      </c>
      <c r="V19" s="29" t="s">
        <v>33</v>
      </c>
      <c r="W19" s="30">
        <v>0</v>
      </c>
      <c r="X19" s="35">
        <f t="shared" si="10"/>
        <v>7</v>
      </c>
      <c r="Y19" s="30">
        <v>1</v>
      </c>
      <c r="Z19" s="35">
        <f t="shared" si="12"/>
        <v>126</v>
      </c>
      <c r="AA19" s="31">
        <v>500</v>
      </c>
      <c r="AB19" s="31">
        <f t="shared" si="13"/>
        <v>214350</v>
      </c>
    </row>
    <row r="20" spans="1:52" x14ac:dyDescent="0.25">
      <c r="A20" s="46">
        <v>25</v>
      </c>
      <c r="B20" s="44">
        <v>125</v>
      </c>
      <c r="C20" s="45">
        <v>145900</v>
      </c>
      <c r="D20" s="44">
        <v>6</v>
      </c>
      <c r="V20" s="32" t="s">
        <v>34</v>
      </c>
      <c r="W20" s="33">
        <v>0</v>
      </c>
      <c r="X20" s="36">
        <f t="shared" si="10"/>
        <v>7</v>
      </c>
      <c r="Y20" s="33">
        <v>1</v>
      </c>
      <c r="Z20" s="36">
        <f t="shared" si="12"/>
        <v>127</v>
      </c>
      <c r="AA20" s="34">
        <v>100</v>
      </c>
      <c r="AB20" s="34">
        <f t="shared" si="13"/>
        <v>214450</v>
      </c>
    </row>
    <row r="41" spans="10:10" x14ac:dyDescent="0.25">
      <c r="J41" s="27"/>
    </row>
    <row r="42" spans="10:10" x14ac:dyDescent="0.25">
      <c r="J42" s="27"/>
    </row>
    <row r="43" spans="10:10" x14ac:dyDescent="0.25">
      <c r="J43" s="27"/>
    </row>
    <row r="44" spans="10:10" x14ac:dyDescent="0.25">
      <c r="J44" s="27"/>
    </row>
    <row r="45" spans="10:10" x14ac:dyDescent="0.25">
      <c r="J45" s="27"/>
    </row>
    <row r="46" spans="10:10" x14ac:dyDescent="0.25">
      <c r="J46" s="27"/>
    </row>
    <row r="47" spans="10:10" x14ac:dyDescent="0.25">
      <c r="J47" s="27"/>
    </row>
    <row r="48" spans="10:10" x14ac:dyDescent="0.25">
      <c r="J48" s="27"/>
    </row>
    <row r="49" spans="10:10" x14ac:dyDescent="0.25">
      <c r="J49" s="27"/>
    </row>
    <row r="50" spans="10:10" x14ac:dyDescent="0.25">
      <c r="J50" s="27"/>
    </row>
    <row r="51" spans="10:10" x14ac:dyDescent="0.25">
      <c r="J51" s="27"/>
    </row>
    <row r="52" spans="10:10" x14ac:dyDescent="0.25">
      <c r="J52" s="27"/>
    </row>
    <row r="53" spans="10:10" x14ac:dyDescent="0.25">
      <c r="J53" s="27"/>
    </row>
    <row r="54" spans="10:10" x14ac:dyDescent="0.25">
      <c r="J54" s="27"/>
    </row>
    <row r="55" spans="10:10" x14ac:dyDescent="0.25">
      <c r="J55" s="27"/>
    </row>
    <row r="56" spans="10:10" x14ac:dyDescent="0.25">
      <c r="J56" s="27"/>
    </row>
    <row r="57" spans="10:10" x14ac:dyDescent="0.25">
      <c r="J57" s="27"/>
    </row>
    <row r="58" spans="10:10" x14ac:dyDescent="0.25">
      <c r="J58" s="27"/>
    </row>
    <row r="59" spans="10:10" x14ac:dyDescent="0.25">
      <c r="J59" s="27"/>
    </row>
    <row r="60" spans="10:10" x14ac:dyDescent="0.25">
      <c r="J60" s="27"/>
    </row>
    <row r="61" spans="10:10" x14ac:dyDescent="0.25">
      <c r="J61" s="27"/>
    </row>
    <row r="62" spans="10:10" x14ac:dyDescent="0.25">
      <c r="J62" s="27"/>
    </row>
    <row r="63" spans="10:10" x14ac:dyDescent="0.25">
      <c r="J63" s="27"/>
    </row>
    <row r="64" spans="10:10" x14ac:dyDescent="0.25">
      <c r="J64" s="27"/>
    </row>
    <row r="65" spans="10:10" x14ac:dyDescent="0.25">
      <c r="J65" s="27"/>
    </row>
    <row r="66" spans="10:10" x14ac:dyDescent="0.25">
      <c r="J66" s="27"/>
    </row>
    <row r="67" spans="10:10" x14ac:dyDescent="0.25">
      <c r="J67" s="27"/>
    </row>
    <row r="68" spans="10:10" x14ac:dyDescent="0.25">
      <c r="J68" s="27"/>
    </row>
    <row r="69" spans="10:10" x14ac:dyDescent="0.25">
      <c r="J69" s="27"/>
    </row>
    <row r="70" spans="10:10" x14ac:dyDescent="0.25">
      <c r="J70" s="27"/>
    </row>
    <row r="71" spans="10:10" x14ac:dyDescent="0.25">
      <c r="J71" s="27"/>
    </row>
    <row r="72" spans="10:10" x14ac:dyDescent="0.25">
      <c r="J72" s="27"/>
    </row>
    <row r="73" spans="10:10" x14ac:dyDescent="0.25">
      <c r="J73" s="27"/>
    </row>
    <row r="74" spans="10:10" x14ac:dyDescent="0.25">
      <c r="J74" s="27"/>
    </row>
    <row r="75" spans="10:10" x14ac:dyDescent="0.25">
      <c r="J75" s="27"/>
    </row>
    <row r="76" spans="10:10" x14ac:dyDescent="0.25">
      <c r="J76" s="27"/>
    </row>
    <row r="77" spans="10:10" x14ac:dyDescent="0.25">
      <c r="J77" s="27"/>
    </row>
    <row r="78" spans="10:10" x14ac:dyDescent="0.25">
      <c r="J78" s="27"/>
    </row>
    <row r="79" spans="10:10" x14ac:dyDescent="0.25">
      <c r="J79" s="27"/>
    </row>
    <row r="80" spans="10:10" x14ac:dyDescent="0.25">
      <c r="J80" s="27"/>
    </row>
    <row r="81" spans="10:10" x14ac:dyDescent="0.25">
      <c r="J81" s="27"/>
    </row>
    <row r="82" spans="10:10" x14ac:dyDescent="0.25">
      <c r="J82" s="27"/>
    </row>
    <row r="83" spans="10:10" x14ac:dyDescent="0.25">
      <c r="J83" s="27"/>
    </row>
    <row r="84" spans="10:10" x14ac:dyDescent="0.25">
      <c r="J84" s="27"/>
    </row>
    <row r="85" spans="10:10" x14ac:dyDescent="0.25">
      <c r="J85" s="27"/>
    </row>
    <row r="86" spans="10:10" x14ac:dyDescent="0.25">
      <c r="J86" s="27"/>
    </row>
    <row r="87" spans="10:10" x14ac:dyDescent="0.25">
      <c r="J87" s="27"/>
    </row>
    <row r="88" spans="10:10" x14ac:dyDescent="0.25">
      <c r="J88" s="27"/>
    </row>
    <row r="89" spans="10:10" x14ac:dyDescent="0.25">
      <c r="J89" s="27"/>
    </row>
    <row r="90" spans="10:10" x14ac:dyDescent="0.25">
      <c r="J90" s="27"/>
    </row>
    <row r="91" spans="10:10" x14ac:dyDescent="0.25">
      <c r="J91" s="27"/>
    </row>
    <row r="92" spans="10:10" x14ac:dyDescent="0.25">
      <c r="J92" s="27"/>
    </row>
    <row r="93" spans="10:10" x14ac:dyDescent="0.25">
      <c r="J93" s="27"/>
    </row>
    <row r="94" spans="10:10" x14ac:dyDescent="0.25">
      <c r="J94" s="27"/>
    </row>
    <row r="95" spans="10:10" x14ac:dyDescent="0.25">
      <c r="J95" s="27"/>
    </row>
    <row r="96" spans="10:10" x14ac:dyDescent="0.25">
      <c r="J96" s="27"/>
    </row>
    <row r="97" spans="10:10" x14ac:dyDescent="0.25">
      <c r="J97" s="27"/>
    </row>
    <row r="98" spans="10:10" x14ac:dyDescent="0.25">
      <c r="J98" s="27"/>
    </row>
    <row r="99" spans="10:10" x14ac:dyDescent="0.25">
      <c r="J99" s="27"/>
    </row>
    <row r="100" spans="10:10" x14ac:dyDescent="0.25">
      <c r="J100" s="27"/>
    </row>
    <row r="101" spans="10:10" x14ac:dyDescent="0.25">
      <c r="J101" s="27"/>
    </row>
    <row r="102" spans="10:10" x14ac:dyDescent="0.25">
      <c r="J102" s="27"/>
    </row>
    <row r="103" spans="10:10" x14ac:dyDescent="0.25">
      <c r="J103" s="27"/>
    </row>
    <row r="104" spans="10:10" x14ac:dyDescent="0.25">
      <c r="J104" s="27"/>
    </row>
    <row r="105" spans="10:10" x14ac:dyDescent="0.25">
      <c r="J105" s="27"/>
    </row>
    <row r="106" spans="10:10" x14ac:dyDescent="0.25">
      <c r="J106" s="27"/>
    </row>
    <row r="107" spans="10:10" x14ac:dyDescent="0.25">
      <c r="J107" s="27"/>
    </row>
    <row r="108" spans="10:10" x14ac:dyDescent="0.25">
      <c r="J108" s="27"/>
    </row>
    <row r="109" spans="10:10" x14ac:dyDescent="0.25">
      <c r="J109" s="27"/>
    </row>
    <row r="110" spans="10:10" x14ac:dyDescent="0.25">
      <c r="J110" s="27"/>
    </row>
    <row r="111" spans="10:10" x14ac:dyDescent="0.25">
      <c r="J111" s="27"/>
    </row>
    <row r="112" spans="10:10" x14ac:dyDescent="0.25">
      <c r="J112" s="27"/>
    </row>
    <row r="113" spans="10:10" x14ac:dyDescent="0.25">
      <c r="J113" s="27"/>
    </row>
    <row r="114" spans="10:10" x14ac:dyDescent="0.25">
      <c r="J114" s="27"/>
    </row>
    <row r="115" spans="10:10" x14ac:dyDescent="0.25">
      <c r="J115" s="27"/>
    </row>
    <row r="116" spans="10:10" x14ac:dyDescent="0.25">
      <c r="J116" s="27"/>
    </row>
    <row r="117" spans="10:10" x14ac:dyDescent="0.25">
      <c r="J117" s="27"/>
    </row>
    <row r="118" spans="10:10" x14ac:dyDescent="0.25">
      <c r="J118" s="27"/>
    </row>
    <row r="119" spans="10:10" x14ac:dyDescent="0.25">
      <c r="J119" s="27"/>
    </row>
    <row r="120" spans="10:10" x14ac:dyDescent="0.25">
      <c r="J120" s="27"/>
    </row>
    <row r="121" spans="10:10" x14ac:dyDescent="0.25">
      <c r="J121" s="27"/>
    </row>
    <row r="122" spans="10:10" x14ac:dyDescent="0.25">
      <c r="J122" s="27"/>
    </row>
    <row r="123" spans="10:10" x14ac:dyDescent="0.25">
      <c r="J123" s="27"/>
    </row>
    <row r="124" spans="10:10" x14ac:dyDescent="0.25">
      <c r="J124" s="27"/>
    </row>
    <row r="125" spans="10:10" x14ac:dyDescent="0.25">
      <c r="J125" s="27"/>
    </row>
    <row r="126" spans="10:10" x14ac:dyDescent="0.25">
      <c r="J126" s="27"/>
    </row>
    <row r="127" spans="10:10" x14ac:dyDescent="0.25">
      <c r="J127" s="27"/>
    </row>
    <row r="128" spans="10:10" x14ac:dyDescent="0.25">
      <c r="J128" s="27"/>
    </row>
    <row r="129" spans="10:10" x14ac:dyDescent="0.25">
      <c r="J129" s="27"/>
    </row>
    <row r="130" spans="10:10" x14ac:dyDescent="0.25">
      <c r="J130" s="27"/>
    </row>
    <row r="131" spans="10:10" x14ac:dyDescent="0.25">
      <c r="J131" s="27"/>
    </row>
    <row r="132" spans="10:10" x14ac:dyDescent="0.25">
      <c r="J132" s="27"/>
    </row>
    <row r="133" spans="10:10" x14ac:dyDescent="0.25">
      <c r="J133" s="27"/>
    </row>
    <row r="134" spans="10:10" x14ac:dyDescent="0.25">
      <c r="J134" s="27"/>
    </row>
    <row r="135" spans="10:10" x14ac:dyDescent="0.25">
      <c r="J135" s="27"/>
    </row>
    <row r="136" spans="10:10" x14ac:dyDescent="0.25">
      <c r="J136" s="27"/>
    </row>
    <row r="137" spans="10:10" x14ac:dyDescent="0.25">
      <c r="J137" s="27"/>
    </row>
    <row r="138" spans="10:10" x14ac:dyDescent="0.25">
      <c r="J138" s="27"/>
    </row>
    <row r="139" spans="10:10" x14ac:dyDescent="0.25">
      <c r="J139" s="27"/>
    </row>
    <row r="140" spans="10:10" x14ac:dyDescent="0.25">
      <c r="J140" s="27"/>
    </row>
    <row r="141" spans="10:10" x14ac:dyDescent="0.25">
      <c r="J141" s="27"/>
    </row>
    <row r="142" spans="10:10" x14ac:dyDescent="0.25">
      <c r="J142" s="27"/>
    </row>
    <row r="143" spans="10:10" x14ac:dyDescent="0.25">
      <c r="J143" s="27"/>
    </row>
    <row r="144" spans="10:10" x14ac:dyDescent="0.25">
      <c r="J144" s="27"/>
    </row>
    <row r="145" spans="10:10" x14ac:dyDescent="0.25">
      <c r="J145" s="27"/>
    </row>
    <row r="146" spans="10:10" x14ac:dyDescent="0.25">
      <c r="J146" s="27"/>
    </row>
    <row r="147" spans="10:10" x14ac:dyDescent="0.25">
      <c r="J147" s="27"/>
    </row>
    <row r="148" spans="10:10" x14ac:dyDescent="0.25">
      <c r="J148" s="27"/>
    </row>
    <row r="149" spans="10:10" x14ac:dyDescent="0.25">
      <c r="J149" s="27"/>
    </row>
    <row r="150" spans="10:10" x14ac:dyDescent="0.25">
      <c r="J150" s="27"/>
    </row>
    <row r="151" spans="10:10" x14ac:dyDescent="0.25">
      <c r="J151" s="27"/>
    </row>
    <row r="152" spans="10:10" x14ac:dyDescent="0.25">
      <c r="J152" s="27"/>
    </row>
    <row r="153" spans="10:10" x14ac:dyDescent="0.25">
      <c r="J153" s="27"/>
    </row>
    <row r="154" spans="10:10" x14ac:dyDescent="0.25">
      <c r="J154" s="27"/>
    </row>
    <row r="155" spans="10:10" x14ac:dyDescent="0.25">
      <c r="J155" s="27"/>
    </row>
    <row r="156" spans="10:10" x14ac:dyDescent="0.25">
      <c r="J156" s="27"/>
    </row>
    <row r="157" spans="10:10" x14ac:dyDescent="0.25">
      <c r="J157" s="27"/>
    </row>
    <row r="158" spans="10:10" x14ac:dyDescent="0.25">
      <c r="J158" s="27"/>
    </row>
    <row r="159" spans="10:10" x14ac:dyDescent="0.25">
      <c r="J159" s="27"/>
    </row>
    <row r="160" spans="10:10" x14ac:dyDescent="0.25">
      <c r="J160" s="27"/>
    </row>
    <row r="161" spans="10:10" x14ac:dyDescent="0.25">
      <c r="J161" s="27"/>
    </row>
    <row r="162" spans="10:10" x14ac:dyDescent="0.25">
      <c r="J162" s="27"/>
    </row>
    <row r="163" spans="10:10" x14ac:dyDescent="0.25">
      <c r="J163" s="27"/>
    </row>
    <row r="164" spans="10:10" x14ac:dyDescent="0.25">
      <c r="J164" s="27"/>
    </row>
    <row r="165" spans="10:10" x14ac:dyDescent="0.25">
      <c r="J165" s="27"/>
    </row>
    <row r="166" spans="10:10" x14ac:dyDescent="0.25">
      <c r="J166" s="27"/>
    </row>
    <row r="167" spans="10:10" x14ac:dyDescent="0.25">
      <c r="J167" s="27"/>
    </row>
    <row r="168" spans="10:10" x14ac:dyDescent="0.25">
      <c r="J168" s="27"/>
    </row>
    <row r="169" spans="10:10" x14ac:dyDescent="0.25">
      <c r="J169" s="27"/>
    </row>
    <row r="170" spans="10:10" x14ac:dyDescent="0.25">
      <c r="J170" s="27"/>
    </row>
    <row r="171" spans="10:10" x14ac:dyDescent="0.25">
      <c r="J171" s="27"/>
    </row>
    <row r="172" spans="10:10" x14ac:dyDescent="0.25">
      <c r="J172" s="27"/>
    </row>
    <row r="173" spans="10:10" x14ac:dyDescent="0.25">
      <c r="J173" s="27"/>
    </row>
    <row r="174" spans="10:10" x14ac:dyDescent="0.25">
      <c r="J174" s="27"/>
    </row>
    <row r="175" spans="10:10" x14ac:dyDescent="0.25">
      <c r="J175" s="27"/>
    </row>
    <row r="176" spans="10:10" x14ac:dyDescent="0.25">
      <c r="J176" s="27"/>
    </row>
    <row r="177" spans="10:10" x14ac:dyDescent="0.25">
      <c r="J177" s="27"/>
    </row>
    <row r="178" spans="10:10" x14ac:dyDescent="0.25">
      <c r="J178" s="27"/>
    </row>
    <row r="179" spans="10:10" x14ac:dyDescent="0.25">
      <c r="J179" s="27"/>
    </row>
    <row r="180" spans="10:10" x14ac:dyDescent="0.25">
      <c r="J180" s="27"/>
    </row>
    <row r="181" spans="10:10" x14ac:dyDescent="0.25">
      <c r="J181" s="27"/>
    </row>
    <row r="182" spans="10:10" x14ac:dyDescent="0.25">
      <c r="J182" s="27"/>
    </row>
    <row r="183" spans="10:10" x14ac:dyDescent="0.25">
      <c r="J183" s="27"/>
    </row>
    <row r="184" spans="10:10" x14ac:dyDescent="0.25">
      <c r="J184" s="27"/>
    </row>
  </sheetData>
  <mergeCells count="6">
    <mergeCell ref="AT1:AZ1"/>
    <mergeCell ref="A1:A2"/>
    <mergeCell ref="N1:T1"/>
    <mergeCell ref="V1:AB1"/>
    <mergeCell ref="AD1:AJ1"/>
    <mergeCell ref="AL1:AR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Comisiones</vt:lpstr>
      <vt:lpstr>Azteca</vt:lpstr>
      <vt:lpstr>DatosATMs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jmacruz</dc:creator>
  <cp:lastModifiedBy>jmacruz</cp:lastModifiedBy>
  <dcterms:created xsi:type="dcterms:W3CDTF">2018-03-31T02:37:00Z</dcterms:created>
  <dcterms:modified xsi:type="dcterms:W3CDTF">2018-06-01T03:29:07Z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338aefca-0871-4b64-a55f-066221c51e39</vt:lpwstr>
  </property>
</Properties>
</file>