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IFERROR(__xludf.DUMMYFUNCTION("ImportHtml(""https://www.n2yo.com/satellites/"", ""table"", 0)"),"Satellite category")</f>
        <v>Satellite category</v>
      </c>
      <c r="B1" t="str">
        <f>IFERROR(__xludf.DUMMYFUNCTION("""COMPUTED_VALUE"""),"Satellites")</f>
        <v>Satellites</v>
      </c>
      <c r="C1" t="str">
        <f>IFERROR(__xludf.DUMMYFUNCTION("""COMPUTED_VALUE"""),"Debris")</f>
        <v>Debris</v>
      </c>
      <c r="D1" t="str">
        <f>IFERROR(__xludf.DUMMYFUNCTION("""COMPUTED_VALUE"""),"Rocket bodies")</f>
        <v>Rocket bodies</v>
      </c>
      <c r="E1" t="str">
        <f>IFERROR(__xludf.DUMMYFUNCTION("""COMPUTED_VALUE"""),"TOTAL")</f>
        <v>TOTAL</v>
      </c>
    </row>
    <row r="2">
      <c r="A2" t="str">
        <f>IFERROR(__xludf.DUMMYFUNCTION("""COMPUTED_VALUE"""),"Amateur radio")</f>
        <v>Amateur radio</v>
      </c>
      <c r="B2">
        <f>IFERROR(__xludf.DUMMYFUNCTION("""COMPUTED_VALUE"""),375.0)</f>
        <v>375</v>
      </c>
      <c r="C2">
        <f>IFERROR(__xludf.DUMMYFUNCTION("""COMPUTED_VALUE"""),1.0)</f>
        <v>1</v>
      </c>
      <c r="D2">
        <f>IFERROR(__xludf.DUMMYFUNCTION("""COMPUTED_VALUE"""),0.0)</f>
        <v>0</v>
      </c>
      <c r="E2">
        <f>IFERROR(__xludf.DUMMYFUNCTION("""COMPUTED_VALUE"""),376.0)</f>
        <v>376</v>
      </c>
    </row>
    <row r="3">
      <c r="A3" t="str">
        <f>IFERROR(__xludf.DUMMYFUNCTION("""COMPUTED_VALUE"""),"Beidou Navigation System")</f>
        <v>Beidou Navigation System</v>
      </c>
      <c r="B3">
        <f>IFERROR(__xludf.DUMMYFUNCTION("""COMPUTED_VALUE"""),45.0)</f>
        <v>45</v>
      </c>
      <c r="C3">
        <f>IFERROR(__xludf.DUMMYFUNCTION("""COMPUTED_VALUE"""),0.0)</f>
        <v>0</v>
      </c>
      <c r="D3">
        <f>IFERROR(__xludf.DUMMYFUNCTION("""COMPUTED_VALUE"""),0.0)</f>
        <v>0</v>
      </c>
      <c r="E3">
        <f>IFERROR(__xludf.DUMMYFUNCTION("""COMPUTED_VALUE"""),45.0)</f>
        <v>45</v>
      </c>
    </row>
    <row r="4">
      <c r="A4" t="str">
        <f>IFERROR(__xludf.DUMMYFUNCTION("""COMPUTED_VALUE"""),"Brightest")</f>
        <v>Brightest</v>
      </c>
      <c r="B4">
        <f>IFERROR(__xludf.DUMMYFUNCTION("""COMPUTED_VALUE"""),50.0)</f>
        <v>50</v>
      </c>
      <c r="C4">
        <f>IFERROR(__xludf.DUMMYFUNCTION("""COMPUTED_VALUE"""),1.0)</f>
        <v>1</v>
      </c>
      <c r="D4">
        <f>IFERROR(__xludf.DUMMYFUNCTION("""COMPUTED_VALUE"""),83.0)</f>
        <v>83</v>
      </c>
      <c r="E4">
        <f>IFERROR(__xludf.DUMMYFUNCTION("""COMPUTED_VALUE"""),134.0)</f>
        <v>134</v>
      </c>
    </row>
    <row r="5">
      <c r="A5" t="str">
        <f>IFERROR(__xludf.DUMMYFUNCTION("""COMPUTED_VALUE"""),"Celestis")</f>
        <v>Celestis</v>
      </c>
      <c r="B5">
        <f>IFERROR(__xludf.DUMMYFUNCTION("""COMPUTED_VALUE"""),0.0)</f>
        <v>0</v>
      </c>
      <c r="C5">
        <f>IFERROR(__xludf.DUMMYFUNCTION("""COMPUTED_VALUE"""),0.0)</f>
        <v>0</v>
      </c>
      <c r="D5">
        <f>IFERROR(__xludf.DUMMYFUNCTION("""COMPUTED_VALUE"""),2.0)</f>
        <v>2</v>
      </c>
      <c r="E5">
        <f>IFERROR(__xludf.DUMMYFUNCTION("""COMPUTED_VALUE"""),2.0)</f>
        <v>2</v>
      </c>
    </row>
    <row r="6">
      <c r="A6" t="str">
        <f>IFERROR(__xludf.DUMMYFUNCTION("""COMPUTED_VALUE"""),"CubeSats")</f>
        <v>CubeSats</v>
      </c>
      <c r="B6">
        <f>IFERROR(__xludf.DUMMYFUNCTION("""COMPUTED_VALUE"""),178.0)</f>
        <v>178</v>
      </c>
      <c r="C6">
        <f>IFERROR(__xludf.DUMMYFUNCTION("""COMPUTED_VALUE"""),0.0)</f>
        <v>0</v>
      </c>
      <c r="D6">
        <f>IFERROR(__xludf.DUMMYFUNCTION("""COMPUTED_VALUE"""),0.0)</f>
        <v>0</v>
      </c>
      <c r="E6">
        <f>IFERROR(__xludf.DUMMYFUNCTION("""COMPUTED_VALUE"""),178.0)</f>
        <v>178</v>
      </c>
    </row>
    <row r="7">
      <c r="A7" t="str">
        <f>IFERROR(__xludf.DUMMYFUNCTION("""COMPUTED_VALUE"""),"Disaster monitoring")</f>
        <v>Disaster monitoring</v>
      </c>
      <c r="B7">
        <f>IFERROR(__xludf.DUMMYFUNCTION("""COMPUTED_VALUE"""),28.0)</f>
        <v>28</v>
      </c>
      <c r="C7">
        <f>IFERROR(__xludf.DUMMYFUNCTION("""COMPUTED_VALUE"""),0.0)</f>
        <v>0</v>
      </c>
      <c r="D7">
        <f>IFERROR(__xludf.DUMMYFUNCTION("""COMPUTED_VALUE"""),0.0)</f>
        <v>0</v>
      </c>
      <c r="E7">
        <f>IFERROR(__xludf.DUMMYFUNCTION("""COMPUTED_VALUE"""),28.0)</f>
        <v>28</v>
      </c>
    </row>
    <row r="8">
      <c r="A8" t="str">
        <f>IFERROR(__xludf.DUMMYFUNCTION("""COMPUTED_VALUE"""),"Earth resources")</f>
        <v>Earth resources</v>
      </c>
      <c r="B8">
        <f>IFERROR(__xludf.DUMMYFUNCTION("""COMPUTED_VALUE"""),150.0)</f>
        <v>150</v>
      </c>
      <c r="C8">
        <f>IFERROR(__xludf.DUMMYFUNCTION("""COMPUTED_VALUE"""),0.0)</f>
        <v>0</v>
      </c>
      <c r="D8">
        <f>IFERROR(__xludf.DUMMYFUNCTION("""COMPUTED_VALUE"""),0.0)</f>
        <v>0</v>
      </c>
      <c r="E8">
        <f>IFERROR(__xludf.DUMMYFUNCTION("""COMPUTED_VALUE"""),150.0)</f>
        <v>150</v>
      </c>
    </row>
    <row r="9">
      <c r="A9" t="str">
        <f>IFERROR(__xludf.DUMMYFUNCTION("""COMPUTED_VALUE"""),"Education")</f>
        <v>Education</v>
      </c>
      <c r="B9">
        <f>IFERROR(__xludf.DUMMYFUNCTION("""COMPUTED_VALUE"""),20.0)</f>
        <v>20</v>
      </c>
      <c r="C9">
        <f>IFERROR(__xludf.DUMMYFUNCTION("""COMPUTED_VALUE"""),0.0)</f>
        <v>0</v>
      </c>
      <c r="D9">
        <f>IFERROR(__xludf.DUMMYFUNCTION("""COMPUTED_VALUE"""),0.0)</f>
        <v>0</v>
      </c>
      <c r="E9">
        <f>IFERROR(__xludf.DUMMYFUNCTION("""COMPUTED_VALUE"""),20.0)</f>
        <v>20</v>
      </c>
    </row>
    <row r="10">
      <c r="A10" t="str">
        <f>IFERROR(__xludf.DUMMYFUNCTION("""COMPUTED_VALUE"""),"Engineering")</f>
        <v>Engineering</v>
      </c>
      <c r="B10">
        <f>IFERROR(__xludf.DUMMYFUNCTION("""COMPUTED_VALUE"""),61.0)</f>
        <v>61</v>
      </c>
      <c r="C10">
        <f>IFERROR(__xludf.DUMMYFUNCTION("""COMPUTED_VALUE"""),0.0)</f>
        <v>0</v>
      </c>
      <c r="D10">
        <f>IFERROR(__xludf.DUMMYFUNCTION("""COMPUTED_VALUE"""),0.0)</f>
        <v>0</v>
      </c>
      <c r="E10">
        <f>IFERROR(__xludf.DUMMYFUNCTION("""COMPUTED_VALUE"""),61.0)</f>
        <v>61</v>
      </c>
    </row>
    <row r="11">
      <c r="A11" t="str">
        <f>IFERROR(__xludf.DUMMYFUNCTION("""COMPUTED_VALUE"""),"Experimental")</f>
        <v>Experimental</v>
      </c>
      <c r="B11">
        <f>IFERROR(__xludf.DUMMYFUNCTION("""COMPUTED_VALUE"""),161.0)</f>
        <v>161</v>
      </c>
      <c r="C11">
        <f>IFERROR(__xludf.DUMMYFUNCTION("""COMPUTED_VALUE"""),0.0)</f>
        <v>0</v>
      </c>
      <c r="D11">
        <f>IFERROR(__xludf.DUMMYFUNCTION("""COMPUTED_VALUE"""),0.0)</f>
        <v>0</v>
      </c>
      <c r="E11">
        <f>IFERROR(__xludf.DUMMYFUNCTION("""COMPUTED_VALUE"""),161.0)</f>
        <v>161</v>
      </c>
    </row>
    <row r="12">
      <c r="A12" t="str">
        <f>IFERROR(__xludf.DUMMYFUNCTION("""COMPUTED_VALUE"""),"Flock")</f>
        <v>Flock</v>
      </c>
      <c r="B12">
        <f>IFERROR(__xludf.DUMMYFUNCTION("""COMPUTED_VALUE"""),196.0)</f>
        <v>196</v>
      </c>
      <c r="C12">
        <f>IFERROR(__xludf.DUMMYFUNCTION("""COMPUTED_VALUE"""),0.0)</f>
        <v>0</v>
      </c>
      <c r="D12">
        <f>IFERROR(__xludf.DUMMYFUNCTION("""COMPUTED_VALUE"""),1.0)</f>
        <v>1</v>
      </c>
      <c r="E12">
        <f>IFERROR(__xludf.DUMMYFUNCTION("""COMPUTED_VALUE"""),197.0)</f>
        <v>197</v>
      </c>
    </row>
    <row r="13">
      <c r="A13" t="str">
        <f>IFERROR(__xludf.DUMMYFUNCTION("""COMPUTED_VALUE"""),"GOES")</f>
        <v>GOES</v>
      </c>
      <c r="B13">
        <f>IFERROR(__xludf.DUMMYFUNCTION("""COMPUTED_VALUE"""),17.0)</f>
        <v>17</v>
      </c>
      <c r="C13">
        <f>IFERROR(__xludf.DUMMYFUNCTION("""COMPUTED_VALUE"""),0.0)</f>
        <v>0</v>
      </c>
      <c r="D13">
        <f>IFERROR(__xludf.DUMMYFUNCTION("""COMPUTED_VALUE"""),0.0)</f>
        <v>0</v>
      </c>
      <c r="E13">
        <f>IFERROR(__xludf.DUMMYFUNCTION("""COMPUTED_VALUE"""),17.0)</f>
        <v>17</v>
      </c>
    </row>
    <row r="14">
      <c r="A14" t="str">
        <f>IFERROR(__xludf.DUMMYFUNCTION("""COMPUTED_VALUE"""),"Galileo")</f>
        <v>Galileo</v>
      </c>
      <c r="B14">
        <f>IFERROR(__xludf.DUMMYFUNCTION("""COMPUTED_VALUE"""),26.0)</f>
        <v>26</v>
      </c>
      <c r="C14">
        <f>IFERROR(__xludf.DUMMYFUNCTION("""COMPUTED_VALUE"""),0.0)</f>
        <v>0</v>
      </c>
      <c r="D14">
        <f>IFERROR(__xludf.DUMMYFUNCTION("""COMPUTED_VALUE"""),0.0)</f>
        <v>0</v>
      </c>
      <c r="E14">
        <f>IFERROR(__xludf.DUMMYFUNCTION("""COMPUTED_VALUE"""),26.0)</f>
        <v>26</v>
      </c>
    </row>
    <row r="15">
      <c r="A15" t="str">
        <f>IFERROR(__xludf.DUMMYFUNCTION("""COMPUTED_VALUE"""),"Geodetic")</f>
        <v>Geodetic</v>
      </c>
      <c r="B15">
        <f>IFERROR(__xludf.DUMMYFUNCTION("""COMPUTED_VALUE"""),50.0)</f>
        <v>50</v>
      </c>
      <c r="C15">
        <f>IFERROR(__xludf.DUMMYFUNCTION("""COMPUTED_VALUE"""),0.0)</f>
        <v>0</v>
      </c>
      <c r="D15">
        <f>IFERROR(__xludf.DUMMYFUNCTION("""COMPUTED_VALUE"""),0.0)</f>
        <v>0</v>
      </c>
      <c r="E15">
        <f>IFERROR(__xludf.DUMMYFUNCTION("""COMPUTED_VALUE"""),50.0)</f>
        <v>50</v>
      </c>
    </row>
    <row r="16">
      <c r="A16" t="str">
        <f>IFERROR(__xludf.DUMMYFUNCTION("""COMPUTED_VALUE"""),"Geostationary")</f>
        <v>Geostationary</v>
      </c>
      <c r="B16">
        <f>IFERROR(__xludf.DUMMYFUNCTION("""COMPUTED_VALUE"""),954.0)</f>
        <v>954</v>
      </c>
      <c r="C16">
        <f>IFERROR(__xludf.DUMMYFUNCTION("""COMPUTED_VALUE"""),0.0)</f>
        <v>0</v>
      </c>
      <c r="D16">
        <f>IFERROR(__xludf.DUMMYFUNCTION("""COMPUTED_VALUE"""),0.0)</f>
        <v>0</v>
      </c>
      <c r="E16">
        <f>IFERROR(__xludf.DUMMYFUNCTION("""COMPUTED_VALUE"""),954.0)</f>
        <v>954</v>
      </c>
    </row>
    <row r="17">
      <c r="A17" t="str">
        <f>IFERROR(__xludf.DUMMYFUNCTION("""COMPUTED_VALUE"""),"Global Positioning System (GPS) Constellation")</f>
        <v>Global Positioning System (GPS) Constellation</v>
      </c>
      <c r="B17">
        <f>IFERROR(__xludf.DUMMYFUNCTION("""COMPUTED_VALUE"""),71.0)</f>
        <v>71</v>
      </c>
      <c r="C17">
        <f>IFERROR(__xludf.DUMMYFUNCTION("""COMPUTED_VALUE"""),0.0)</f>
        <v>0</v>
      </c>
      <c r="D17">
        <f>IFERROR(__xludf.DUMMYFUNCTION("""COMPUTED_VALUE"""),0.0)</f>
        <v>0</v>
      </c>
      <c r="E17">
        <f>IFERROR(__xludf.DUMMYFUNCTION("""COMPUTED_VALUE"""),71.0)</f>
        <v>71</v>
      </c>
    </row>
    <row r="18">
      <c r="A18" t="str">
        <f>IFERROR(__xludf.DUMMYFUNCTION("""COMPUTED_VALUE"""),"Global Positioning System (GPS) Operational")</f>
        <v>Global Positioning System (GPS) Operational</v>
      </c>
      <c r="B18">
        <f>IFERROR(__xludf.DUMMYFUNCTION("""COMPUTED_VALUE"""),31.0)</f>
        <v>31</v>
      </c>
      <c r="C18">
        <f>IFERROR(__xludf.DUMMYFUNCTION("""COMPUTED_VALUE"""),0.0)</f>
        <v>0</v>
      </c>
      <c r="D18">
        <f>IFERROR(__xludf.DUMMYFUNCTION("""COMPUTED_VALUE"""),0.0)</f>
        <v>0</v>
      </c>
      <c r="E18">
        <f>IFERROR(__xludf.DUMMYFUNCTION("""COMPUTED_VALUE"""),31.0)</f>
        <v>31</v>
      </c>
    </row>
    <row r="19">
      <c r="A19" t="str">
        <f>IFERROR(__xludf.DUMMYFUNCTION("""COMPUTED_VALUE"""),"Globalstar")</f>
        <v>Globalstar</v>
      </c>
      <c r="B19">
        <f>IFERROR(__xludf.DUMMYFUNCTION("""COMPUTED_VALUE"""),84.0)</f>
        <v>84</v>
      </c>
      <c r="C19">
        <f>IFERROR(__xludf.DUMMYFUNCTION("""COMPUTED_VALUE"""),0.0)</f>
        <v>0</v>
      </c>
      <c r="D19">
        <f>IFERROR(__xludf.DUMMYFUNCTION("""COMPUTED_VALUE"""),0.0)</f>
        <v>0</v>
      </c>
      <c r="E19">
        <f>IFERROR(__xludf.DUMMYFUNCTION("""COMPUTED_VALUE"""),84.0)</f>
        <v>84</v>
      </c>
    </row>
    <row r="20">
      <c r="A20" t="str">
        <f>IFERROR(__xludf.DUMMYFUNCTION("""COMPUTED_VALUE"""),"Glonass Constellation")</f>
        <v>Glonass Constellation</v>
      </c>
      <c r="B20">
        <f>IFERROR(__xludf.DUMMYFUNCTION("""COMPUTED_VALUE"""),133.0)</f>
        <v>133</v>
      </c>
      <c r="C20">
        <f>IFERROR(__xludf.DUMMYFUNCTION("""COMPUTED_VALUE"""),0.0)</f>
        <v>0</v>
      </c>
      <c r="D20">
        <f>IFERROR(__xludf.DUMMYFUNCTION("""COMPUTED_VALUE"""),0.0)</f>
        <v>0</v>
      </c>
      <c r="E20">
        <f>IFERROR(__xludf.DUMMYFUNCTION("""COMPUTED_VALUE"""),133.0)</f>
        <v>133</v>
      </c>
    </row>
    <row r="21">
      <c r="A21" t="str">
        <f>IFERROR(__xludf.DUMMYFUNCTION("""COMPUTED_VALUE"""),"Glonass Operational")</f>
        <v>Glonass Operational</v>
      </c>
      <c r="B21">
        <f>IFERROR(__xludf.DUMMYFUNCTION("""COMPUTED_VALUE"""),25.0)</f>
        <v>25</v>
      </c>
      <c r="C21">
        <f>IFERROR(__xludf.DUMMYFUNCTION("""COMPUTED_VALUE"""),0.0)</f>
        <v>0</v>
      </c>
      <c r="D21">
        <f>IFERROR(__xludf.DUMMYFUNCTION("""COMPUTED_VALUE"""),0.0)</f>
        <v>0</v>
      </c>
      <c r="E21">
        <f>IFERROR(__xludf.DUMMYFUNCTION("""COMPUTED_VALUE"""),25.0)</f>
        <v>25</v>
      </c>
    </row>
    <row r="22">
      <c r="A22" t="str">
        <f>IFERROR(__xludf.DUMMYFUNCTION("""COMPUTED_VALUE"""),"Gonets")</f>
        <v>Gonets</v>
      </c>
      <c r="B22">
        <f>IFERROR(__xludf.DUMMYFUNCTION("""COMPUTED_VALUE"""),21.0)</f>
        <v>21</v>
      </c>
      <c r="C22">
        <f>IFERROR(__xludf.DUMMYFUNCTION("""COMPUTED_VALUE"""),0.0)</f>
        <v>0</v>
      </c>
      <c r="D22">
        <f>IFERROR(__xludf.DUMMYFUNCTION("""COMPUTED_VALUE"""),0.0)</f>
        <v>0</v>
      </c>
      <c r="E22">
        <f>IFERROR(__xludf.DUMMYFUNCTION("""COMPUTED_VALUE"""),21.0)</f>
        <v>21</v>
      </c>
    </row>
    <row r="23">
      <c r="A23" t="str">
        <f>IFERROR(__xludf.DUMMYFUNCTION("""COMPUTED_VALUE"""),"Gorizont")</f>
        <v>Gorizont</v>
      </c>
      <c r="B23">
        <f>IFERROR(__xludf.DUMMYFUNCTION("""COMPUTED_VALUE"""),33.0)</f>
        <v>33</v>
      </c>
      <c r="C23">
        <f>IFERROR(__xludf.DUMMYFUNCTION("""COMPUTED_VALUE"""),0.0)</f>
        <v>0</v>
      </c>
      <c r="D23">
        <f>IFERROR(__xludf.DUMMYFUNCTION("""COMPUTED_VALUE"""),0.0)</f>
        <v>0</v>
      </c>
      <c r="E23">
        <f>IFERROR(__xludf.DUMMYFUNCTION("""COMPUTED_VALUE"""),33.0)</f>
        <v>33</v>
      </c>
    </row>
    <row r="24">
      <c r="A24" t="str">
        <f>IFERROR(__xludf.DUMMYFUNCTION("""COMPUTED_VALUE"""),"IRNSS")</f>
        <v>IRNSS</v>
      </c>
      <c r="B24">
        <f>IFERROR(__xludf.DUMMYFUNCTION("""COMPUTED_VALUE"""),9.0)</f>
        <v>9</v>
      </c>
      <c r="C24">
        <f>IFERROR(__xludf.DUMMYFUNCTION("""COMPUTED_VALUE"""),0.0)</f>
        <v>0</v>
      </c>
      <c r="D24">
        <f>IFERROR(__xludf.DUMMYFUNCTION("""COMPUTED_VALUE"""),0.0)</f>
        <v>0</v>
      </c>
      <c r="E24">
        <f>IFERROR(__xludf.DUMMYFUNCTION("""COMPUTED_VALUE"""),9.0)</f>
        <v>9</v>
      </c>
    </row>
    <row r="25">
      <c r="A25" t="str">
        <f>IFERROR(__xludf.DUMMYFUNCTION("""COMPUTED_VALUE"""),"ISS")</f>
        <v>ISS</v>
      </c>
      <c r="B25">
        <f>IFERROR(__xludf.DUMMYFUNCTION("""COMPUTED_VALUE"""),14.0)</f>
        <v>14</v>
      </c>
      <c r="C25">
        <f>IFERROR(__xludf.DUMMYFUNCTION("""COMPUTED_VALUE"""),0.0)</f>
        <v>0</v>
      </c>
      <c r="D25">
        <f>IFERROR(__xludf.DUMMYFUNCTION("""COMPUTED_VALUE"""),0.0)</f>
        <v>0</v>
      </c>
      <c r="E25">
        <f>IFERROR(__xludf.DUMMYFUNCTION("""COMPUTED_VALUE"""),14.0)</f>
        <v>14</v>
      </c>
    </row>
    <row r="26">
      <c r="A26" t="str">
        <f>IFERROR(__xludf.DUMMYFUNCTION("""COMPUTED_VALUE"""),"Intelsat")</f>
        <v>Intelsat</v>
      </c>
      <c r="B26">
        <f>IFERROR(__xludf.DUMMYFUNCTION("""COMPUTED_VALUE"""),86.0)</f>
        <v>86</v>
      </c>
      <c r="C26">
        <f>IFERROR(__xludf.DUMMYFUNCTION("""COMPUTED_VALUE"""),0.0)</f>
        <v>0</v>
      </c>
      <c r="D26">
        <f>IFERROR(__xludf.DUMMYFUNCTION("""COMPUTED_VALUE"""),0.0)</f>
        <v>0</v>
      </c>
      <c r="E26">
        <f>IFERROR(__xludf.DUMMYFUNCTION("""COMPUTED_VALUE"""),86.0)</f>
        <v>86</v>
      </c>
    </row>
    <row r="27">
      <c r="A27" t="str">
        <f>IFERROR(__xludf.DUMMYFUNCTION("""COMPUTED_VALUE"""),"Iridium")</f>
        <v>Iridium</v>
      </c>
      <c r="B27">
        <f>IFERROR(__xludf.DUMMYFUNCTION("""COMPUTED_VALUE"""),120.0)</f>
        <v>120</v>
      </c>
      <c r="C27">
        <f>IFERROR(__xludf.DUMMYFUNCTION("""COMPUTED_VALUE"""),0.0)</f>
        <v>0</v>
      </c>
      <c r="D27">
        <f>IFERROR(__xludf.DUMMYFUNCTION("""COMPUTED_VALUE"""),0.0)</f>
        <v>0</v>
      </c>
      <c r="E27">
        <f>IFERROR(__xludf.DUMMYFUNCTION("""COMPUTED_VALUE"""),120.0)</f>
        <v>120</v>
      </c>
    </row>
    <row r="28">
      <c r="A28" t="str">
        <f>IFERROR(__xludf.DUMMYFUNCTION("""COMPUTED_VALUE"""),"Lemur")</f>
        <v>Lemur</v>
      </c>
      <c r="B28">
        <f>IFERROR(__xludf.DUMMYFUNCTION("""COMPUTED_VALUE"""),73.0)</f>
        <v>73</v>
      </c>
      <c r="C28">
        <f>IFERROR(__xludf.DUMMYFUNCTION("""COMPUTED_VALUE"""),0.0)</f>
        <v>0</v>
      </c>
      <c r="D28">
        <f>IFERROR(__xludf.DUMMYFUNCTION("""COMPUTED_VALUE"""),0.0)</f>
        <v>0</v>
      </c>
      <c r="E28">
        <f>IFERROR(__xludf.DUMMYFUNCTION("""COMPUTED_VALUE"""),73.0)</f>
        <v>73</v>
      </c>
    </row>
    <row r="29">
      <c r="A29" t="str">
        <f>IFERROR(__xludf.DUMMYFUNCTION("""COMPUTED_VALUE"""),"Military")</f>
        <v>Military</v>
      </c>
      <c r="B29">
        <f>IFERROR(__xludf.DUMMYFUNCTION("""COMPUTED_VALUE"""),571.0)</f>
        <v>571</v>
      </c>
      <c r="C29">
        <f>IFERROR(__xludf.DUMMYFUNCTION("""COMPUTED_VALUE"""),0.0)</f>
        <v>0</v>
      </c>
      <c r="D29">
        <f>IFERROR(__xludf.DUMMYFUNCTION("""COMPUTED_VALUE"""),0.0)</f>
        <v>0</v>
      </c>
      <c r="E29">
        <f>IFERROR(__xludf.DUMMYFUNCTION("""COMPUTED_VALUE"""),571.0)</f>
        <v>571</v>
      </c>
    </row>
    <row r="30">
      <c r="A30" t="str">
        <f>IFERROR(__xludf.DUMMYFUNCTION("""COMPUTED_VALUE"""),"Molniya")</f>
        <v>Molniya</v>
      </c>
      <c r="B30">
        <f>IFERROR(__xludf.DUMMYFUNCTION("""COMPUTED_VALUE"""),38.0)</f>
        <v>38</v>
      </c>
      <c r="C30">
        <f>IFERROR(__xludf.DUMMYFUNCTION("""COMPUTED_VALUE"""),0.0)</f>
        <v>0</v>
      </c>
      <c r="D30">
        <f>IFERROR(__xludf.DUMMYFUNCTION("""COMPUTED_VALUE"""),0.0)</f>
        <v>0</v>
      </c>
      <c r="E30">
        <f>IFERROR(__xludf.DUMMYFUNCTION("""COMPUTED_VALUE"""),38.0)</f>
        <v>38</v>
      </c>
    </row>
    <row r="31">
      <c r="A31" t="str">
        <f>IFERROR(__xludf.DUMMYFUNCTION("""COMPUTED_VALUE"""),"NOAA")</f>
        <v>NOAA</v>
      </c>
      <c r="B31">
        <f>IFERROR(__xludf.DUMMYFUNCTION("""COMPUTED_VALUE"""),23.0)</f>
        <v>23</v>
      </c>
      <c r="C31">
        <f>IFERROR(__xludf.DUMMYFUNCTION("""COMPUTED_VALUE"""),0.0)</f>
        <v>0</v>
      </c>
      <c r="D31">
        <f>IFERROR(__xludf.DUMMYFUNCTION("""COMPUTED_VALUE"""),0.0)</f>
        <v>0</v>
      </c>
      <c r="E31">
        <f>IFERROR(__xludf.DUMMYFUNCTION("""COMPUTED_VALUE"""),23.0)</f>
        <v>23</v>
      </c>
    </row>
    <row r="32">
      <c r="A32" t="str">
        <f>IFERROR(__xludf.DUMMYFUNCTION("""COMPUTED_VALUE"""),"Navy Navigation Satellite System")</f>
        <v>Navy Navigation Satellite System</v>
      </c>
      <c r="B32">
        <f>IFERROR(__xludf.DUMMYFUNCTION("""COMPUTED_VALUE"""),37.0)</f>
        <v>37</v>
      </c>
      <c r="C32">
        <f>IFERROR(__xludf.DUMMYFUNCTION("""COMPUTED_VALUE"""),0.0)</f>
        <v>0</v>
      </c>
      <c r="D32">
        <f>IFERROR(__xludf.DUMMYFUNCTION("""COMPUTED_VALUE"""),0.0)</f>
        <v>0</v>
      </c>
      <c r="E32">
        <f>IFERROR(__xludf.DUMMYFUNCTION("""COMPUTED_VALUE"""),37.0)</f>
        <v>37</v>
      </c>
    </row>
    <row r="33">
      <c r="A33" t="str">
        <f>IFERROR(__xludf.DUMMYFUNCTION("""COMPUTED_VALUE"""),"O3B Networks")</f>
        <v>O3B Networks</v>
      </c>
      <c r="B33">
        <f>IFERROR(__xludf.DUMMYFUNCTION("""COMPUTED_VALUE"""),16.0)</f>
        <v>16</v>
      </c>
      <c r="C33">
        <f>IFERROR(__xludf.DUMMYFUNCTION("""COMPUTED_VALUE"""),0.0)</f>
        <v>0</v>
      </c>
      <c r="D33">
        <f>IFERROR(__xludf.DUMMYFUNCTION("""COMPUTED_VALUE"""),0.0)</f>
        <v>0</v>
      </c>
      <c r="E33">
        <f>IFERROR(__xludf.DUMMYFUNCTION("""COMPUTED_VALUE"""),16.0)</f>
        <v>16</v>
      </c>
    </row>
    <row r="34">
      <c r="A34" t="str">
        <f>IFERROR(__xludf.DUMMYFUNCTION("""COMPUTED_VALUE"""),"Orbcomm")</f>
        <v>Orbcomm</v>
      </c>
      <c r="B34">
        <f>IFERROR(__xludf.DUMMYFUNCTION("""COMPUTED_VALUE"""),61.0)</f>
        <v>61</v>
      </c>
      <c r="C34">
        <f>IFERROR(__xludf.DUMMYFUNCTION("""COMPUTED_VALUE"""),0.0)</f>
        <v>0</v>
      </c>
      <c r="D34">
        <f>IFERROR(__xludf.DUMMYFUNCTION("""COMPUTED_VALUE"""),0.0)</f>
        <v>0</v>
      </c>
      <c r="E34">
        <f>IFERROR(__xludf.DUMMYFUNCTION("""COMPUTED_VALUE"""),61.0)</f>
        <v>61</v>
      </c>
    </row>
    <row r="35">
      <c r="A35" t="str">
        <f>IFERROR(__xludf.DUMMYFUNCTION("""COMPUTED_VALUE"""),"Parus")</f>
        <v>Parus</v>
      </c>
      <c r="B35">
        <f>IFERROR(__xludf.DUMMYFUNCTION("""COMPUTED_VALUE"""),95.0)</f>
        <v>95</v>
      </c>
      <c r="C35">
        <f>IFERROR(__xludf.DUMMYFUNCTION("""COMPUTED_VALUE"""),0.0)</f>
        <v>0</v>
      </c>
      <c r="D35">
        <f>IFERROR(__xludf.DUMMYFUNCTION("""COMPUTED_VALUE"""),0.0)</f>
        <v>0</v>
      </c>
      <c r="E35">
        <f>IFERROR(__xludf.DUMMYFUNCTION("""COMPUTED_VALUE"""),95.0)</f>
        <v>95</v>
      </c>
    </row>
    <row r="36">
      <c r="A36" t="str">
        <f>IFERROR(__xludf.DUMMYFUNCTION("""COMPUTED_VALUE"""),"QZSS")</f>
        <v>QZSS</v>
      </c>
      <c r="B36">
        <f>IFERROR(__xludf.DUMMYFUNCTION("""COMPUTED_VALUE"""),4.0)</f>
        <v>4</v>
      </c>
      <c r="C36">
        <f>IFERROR(__xludf.DUMMYFUNCTION("""COMPUTED_VALUE"""),0.0)</f>
        <v>0</v>
      </c>
      <c r="D36">
        <f>IFERROR(__xludf.DUMMYFUNCTION("""COMPUTED_VALUE"""),0.0)</f>
        <v>0</v>
      </c>
      <c r="E36">
        <f>IFERROR(__xludf.DUMMYFUNCTION("""COMPUTED_VALUE"""),4.0)</f>
        <v>4</v>
      </c>
    </row>
    <row r="37">
      <c r="A37" t="str">
        <f>IFERROR(__xludf.DUMMYFUNCTION("""COMPUTED_VALUE"""),"Radar Calibration")</f>
        <v>Radar Calibration</v>
      </c>
      <c r="B37">
        <f>IFERROR(__xludf.DUMMYFUNCTION("""COMPUTED_VALUE"""),24.0)</f>
        <v>24</v>
      </c>
      <c r="C37">
        <f>IFERROR(__xludf.DUMMYFUNCTION("""COMPUTED_VALUE"""),0.0)</f>
        <v>0</v>
      </c>
      <c r="D37">
        <f>IFERROR(__xludf.DUMMYFUNCTION("""COMPUTED_VALUE"""),0.0)</f>
        <v>0</v>
      </c>
      <c r="E37">
        <f>IFERROR(__xludf.DUMMYFUNCTION("""COMPUTED_VALUE"""),24.0)</f>
        <v>24</v>
      </c>
    </row>
    <row r="38">
      <c r="A38" t="str">
        <f>IFERROR(__xludf.DUMMYFUNCTION("""COMPUTED_VALUE"""),"Raduga")</f>
        <v>Raduga</v>
      </c>
      <c r="B38">
        <f>IFERROR(__xludf.DUMMYFUNCTION("""COMPUTED_VALUE"""),44.0)</f>
        <v>44</v>
      </c>
      <c r="C38">
        <f>IFERROR(__xludf.DUMMYFUNCTION("""COMPUTED_VALUE"""),0.0)</f>
        <v>0</v>
      </c>
      <c r="D38">
        <f>IFERROR(__xludf.DUMMYFUNCTION("""COMPUTED_VALUE"""),0.0)</f>
        <v>0</v>
      </c>
      <c r="E38">
        <f>IFERROR(__xludf.DUMMYFUNCTION("""COMPUTED_VALUE"""),44.0)</f>
        <v>44</v>
      </c>
    </row>
    <row r="39">
      <c r="A39" t="str">
        <f>IFERROR(__xludf.DUMMYFUNCTION("""COMPUTED_VALUE"""),"Russian LEO Navigation")</f>
        <v>Russian LEO Navigation</v>
      </c>
      <c r="B39">
        <f>IFERROR(__xludf.DUMMYFUNCTION("""COMPUTED_VALUE"""),15.0)</f>
        <v>15</v>
      </c>
      <c r="C39">
        <f>IFERROR(__xludf.DUMMYFUNCTION("""COMPUTED_VALUE"""),0.0)</f>
        <v>0</v>
      </c>
      <c r="D39">
        <f>IFERROR(__xludf.DUMMYFUNCTION("""COMPUTED_VALUE"""),0.0)</f>
        <v>0</v>
      </c>
      <c r="E39">
        <f>IFERROR(__xludf.DUMMYFUNCTION("""COMPUTED_VALUE"""),15.0)</f>
        <v>15</v>
      </c>
    </row>
    <row r="40">
      <c r="A40" t="str">
        <f>IFERROR(__xludf.DUMMYFUNCTION("""COMPUTED_VALUE"""),"Satellite-Based Augmentation System")</f>
        <v>Satellite-Based Augmentation System</v>
      </c>
      <c r="B40">
        <f>IFERROR(__xludf.DUMMYFUNCTION("""COMPUTED_VALUE"""),14.0)</f>
        <v>14</v>
      </c>
      <c r="C40">
        <f>IFERROR(__xludf.DUMMYFUNCTION("""COMPUTED_VALUE"""),0.0)</f>
        <v>0</v>
      </c>
      <c r="D40">
        <f>IFERROR(__xludf.DUMMYFUNCTION("""COMPUTED_VALUE"""),0.0)</f>
        <v>0</v>
      </c>
      <c r="E40">
        <f>IFERROR(__xludf.DUMMYFUNCTION("""COMPUTED_VALUE"""),14.0)</f>
        <v>14</v>
      </c>
    </row>
    <row r="41">
      <c r="A41" t="str">
        <f>IFERROR(__xludf.DUMMYFUNCTION("""COMPUTED_VALUE"""),"Search &amp; rescue")</f>
        <v>Search &amp; rescue</v>
      </c>
      <c r="B41">
        <f>IFERROR(__xludf.DUMMYFUNCTION("""COMPUTED_VALUE"""),16.0)</f>
        <v>16</v>
      </c>
      <c r="C41">
        <f>IFERROR(__xludf.DUMMYFUNCTION("""COMPUTED_VALUE"""),0.0)</f>
        <v>0</v>
      </c>
      <c r="D41">
        <f>IFERROR(__xludf.DUMMYFUNCTION("""COMPUTED_VALUE"""),0.0)</f>
        <v>0</v>
      </c>
      <c r="E41">
        <f>IFERROR(__xludf.DUMMYFUNCTION("""COMPUTED_VALUE"""),16.0)</f>
        <v>16</v>
      </c>
    </row>
    <row r="42">
      <c r="A42" t="str">
        <f>IFERROR(__xludf.DUMMYFUNCTION("""COMPUTED_VALUE"""),"Space &amp; Earth Science")</f>
        <v>Space &amp; Earth Science</v>
      </c>
      <c r="B42">
        <f>IFERROR(__xludf.DUMMYFUNCTION("""COMPUTED_VALUE"""),540.0)</f>
        <v>540</v>
      </c>
      <c r="C42">
        <f>IFERROR(__xludf.DUMMYFUNCTION("""COMPUTED_VALUE"""),0.0)</f>
        <v>0</v>
      </c>
      <c r="D42">
        <f>IFERROR(__xludf.DUMMYFUNCTION("""COMPUTED_VALUE"""),12.0)</f>
        <v>12</v>
      </c>
      <c r="E42">
        <f>IFERROR(__xludf.DUMMYFUNCTION("""COMPUTED_VALUE"""),552.0)</f>
        <v>552</v>
      </c>
    </row>
    <row r="43">
      <c r="A43" t="str">
        <f>IFERROR(__xludf.DUMMYFUNCTION("""COMPUTED_VALUE"""),"Strela")</f>
        <v>Strela</v>
      </c>
      <c r="B43">
        <f>IFERROR(__xludf.DUMMYFUNCTION("""COMPUTED_VALUE"""),565.0)</f>
        <v>565</v>
      </c>
      <c r="C43">
        <f>IFERROR(__xludf.DUMMYFUNCTION("""COMPUTED_VALUE"""),0.0)</f>
        <v>0</v>
      </c>
      <c r="D43">
        <f>IFERROR(__xludf.DUMMYFUNCTION("""COMPUTED_VALUE"""),0.0)</f>
        <v>0</v>
      </c>
      <c r="E43">
        <f>IFERROR(__xludf.DUMMYFUNCTION("""COMPUTED_VALUE"""),565.0)</f>
        <v>565</v>
      </c>
    </row>
    <row r="44">
      <c r="A44" t="str">
        <f>IFERROR(__xludf.DUMMYFUNCTION("""COMPUTED_VALUE"""),"TV")</f>
        <v>TV</v>
      </c>
      <c r="B44">
        <f>IFERROR(__xludf.DUMMYFUNCTION("""COMPUTED_VALUE"""),408.0)</f>
        <v>408</v>
      </c>
      <c r="C44">
        <f>IFERROR(__xludf.DUMMYFUNCTION("""COMPUTED_VALUE"""),0.0)</f>
        <v>0</v>
      </c>
      <c r="D44">
        <f>IFERROR(__xludf.DUMMYFUNCTION("""COMPUTED_VALUE"""),0.0)</f>
        <v>0</v>
      </c>
      <c r="E44">
        <f>IFERROR(__xludf.DUMMYFUNCTION("""COMPUTED_VALUE"""),408.0)</f>
        <v>408</v>
      </c>
    </row>
    <row r="45">
      <c r="A45" t="str">
        <f>IFERROR(__xludf.DUMMYFUNCTION("""COMPUTED_VALUE"""),"Tracking and Data Relay Satellite System")</f>
        <v>Tracking and Data Relay Satellite System</v>
      </c>
      <c r="B45">
        <f>IFERROR(__xludf.DUMMYFUNCTION("""COMPUTED_VALUE"""),22.0)</f>
        <v>22</v>
      </c>
      <c r="C45">
        <f>IFERROR(__xludf.DUMMYFUNCTION("""COMPUTED_VALUE"""),0.0)</f>
        <v>0</v>
      </c>
      <c r="D45">
        <f>IFERROR(__xludf.DUMMYFUNCTION("""COMPUTED_VALUE"""),0.0)</f>
        <v>0</v>
      </c>
      <c r="E45">
        <f>IFERROR(__xludf.DUMMYFUNCTION("""COMPUTED_VALUE"""),22.0)</f>
        <v>22</v>
      </c>
    </row>
    <row r="46">
      <c r="A46" t="str">
        <f>IFERROR(__xludf.DUMMYFUNCTION("""COMPUTED_VALUE"""),"Tselina")</f>
        <v>Tselina</v>
      </c>
      <c r="B46">
        <f>IFERROR(__xludf.DUMMYFUNCTION("""COMPUTED_VALUE"""),62.0)</f>
        <v>62</v>
      </c>
      <c r="C46">
        <f>IFERROR(__xludf.DUMMYFUNCTION("""COMPUTED_VALUE"""),0.0)</f>
        <v>0</v>
      </c>
      <c r="D46">
        <f>IFERROR(__xludf.DUMMYFUNCTION("""COMPUTED_VALUE"""),0.0)</f>
        <v>0</v>
      </c>
      <c r="E46">
        <f>IFERROR(__xludf.DUMMYFUNCTION("""COMPUTED_VALUE"""),62.0)</f>
        <v>62</v>
      </c>
    </row>
    <row r="47">
      <c r="A47" t="str">
        <f>IFERROR(__xludf.DUMMYFUNCTION("""COMPUTED_VALUE"""),"Tsikada")</f>
        <v>Tsikada</v>
      </c>
      <c r="B47">
        <f>IFERROR(__xludf.DUMMYFUNCTION("""COMPUTED_VALUE"""),24.0)</f>
        <v>24</v>
      </c>
      <c r="C47">
        <f>IFERROR(__xludf.DUMMYFUNCTION("""COMPUTED_VALUE"""),0.0)</f>
        <v>0</v>
      </c>
      <c r="D47">
        <f>IFERROR(__xludf.DUMMYFUNCTION("""COMPUTED_VALUE"""),0.0)</f>
        <v>0</v>
      </c>
      <c r="E47">
        <f>IFERROR(__xludf.DUMMYFUNCTION("""COMPUTED_VALUE"""),24.0)</f>
        <v>24</v>
      </c>
    </row>
    <row r="48">
      <c r="A48" t="str">
        <f>IFERROR(__xludf.DUMMYFUNCTION("""COMPUTED_VALUE"""),"Tsiklon")</f>
        <v>Tsiklon</v>
      </c>
      <c r="B48">
        <f>IFERROR(__xludf.DUMMYFUNCTION("""COMPUTED_VALUE"""),28.0)</f>
        <v>28</v>
      </c>
      <c r="C48">
        <f>IFERROR(__xludf.DUMMYFUNCTION("""COMPUTED_VALUE"""),0.0)</f>
        <v>0</v>
      </c>
      <c r="D48">
        <f>IFERROR(__xludf.DUMMYFUNCTION("""COMPUTED_VALUE"""),0.0)</f>
        <v>0</v>
      </c>
      <c r="E48">
        <f>IFERROR(__xludf.DUMMYFUNCTION("""COMPUTED_VALUE"""),28.0)</f>
        <v>28</v>
      </c>
    </row>
    <row r="49">
      <c r="A49" t="str">
        <f>IFERROR(__xludf.DUMMYFUNCTION("""COMPUTED_VALUE"""),"Weather")</f>
        <v>Weather</v>
      </c>
      <c r="B49">
        <f>IFERROR(__xludf.DUMMYFUNCTION("""COMPUTED_VALUE"""),103.0)</f>
        <v>103</v>
      </c>
      <c r="C49">
        <f>IFERROR(__xludf.DUMMYFUNCTION("""COMPUTED_VALUE"""),0.0)</f>
        <v>0</v>
      </c>
      <c r="D49">
        <f>IFERROR(__xludf.DUMMYFUNCTION("""COMPUTED_VALUE"""),0.0)</f>
        <v>0</v>
      </c>
      <c r="E49">
        <f>IFERROR(__xludf.DUMMYFUNCTION("""COMPUTED_VALUE"""),103.0)</f>
        <v>103</v>
      </c>
    </row>
    <row r="50">
      <c r="A50" t="str">
        <f>IFERROR(__xludf.DUMMYFUNCTION("""COMPUTED_VALUE"""),"Westford Needles")</f>
        <v>Westford Needles</v>
      </c>
      <c r="B50">
        <f>IFERROR(__xludf.DUMMYFUNCTION("""COMPUTED_VALUE"""),46.0)</f>
        <v>46</v>
      </c>
      <c r="C50">
        <f>IFERROR(__xludf.DUMMYFUNCTION("""COMPUTED_VALUE"""),0.0)</f>
        <v>0</v>
      </c>
      <c r="D50">
        <f>IFERROR(__xludf.DUMMYFUNCTION("""COMPUTED_VALUE"""),0.0)</f>
        <v>0</v>
      </c>
      <c r="E50">
        <f>IFERROR(__xludf.DUMMYFUNCTION("""COMPUTED_VALUE"""),46.0)</f>
        <v>46</v>
      </c>
    </row>
    <row r="51">
      <c r="A51" t="str">
        <f>IFERROR(__xludf.DUMMYFUNCTION("""COMPUTED_VALUE"""),"XM and Sirius")</f>
        <v>XM and Sirius</v>
      </c>
      <c r="B51">
        <f>IFERROR(__xludf.DUMMYFUNCTION("""COMPUTED_VALUE"""),10.0)</f>
        <v>10</v>
      </c>
      <c r="C51">
        <f>IFERROR(__xludf.DUMMYFUNCTION("""COMPUTED_VALUE"""),0.0)</f>
        <v>0</v>
      </c>
      <c r="D51">
        <f>IFERROR(__xludf.DUMMYFUNCTION("""COMPUTED_VALUE"""),0.0)</f>
        <v>0</v>
      </c>
      <c r="E51">
        <f>IFERROR(__xludf.DUMMYFUNCTION("""COMPUTED_VALUE"""),10.0)</f>
        <v>10</v>
      </c>
    </row>
    <row r="52">
      <c r="A52" t="str">
        <f>IFERROR(__xludf.DUMMYFUNCTION("""COMPUTED_VALUE"""),"Yaogan")</f>
        <v>Yaogan</v>
      </c>
      <c r="B52">
        <f>IFERROR(__xludf.DUMMYFUNCTION("""COMPUTED_VALUE"""),47.0)</f>
        <v>47</v>
      </c>
      <c r="C52">
        <f>IFERROR(__xludf.DUMMYFUNCTION("""COMPUTED_VALUE"""),0.0)</f>
        <v>0</v>
      </c>
      <c r="D52">
        <f>IFERROR(__xludf.DUMMYFUNCTION("""COMPUTED_VALUE"""),0.0)</f>
        <v>0</v>
      </c>
      <c r="E52">
        <f>IFERROR(__xludf.DUMMYFUNCTION("""COMPUTED_VALUE"""),47.0)</f>
        <v>47</v>
      </c>
    </row>
    <row r="53">
      <c r="A53" t="str">
        <f>IFERROR(__xludf.DUMMYFUNCTION("""COMPUTED_VALUE"""),"")</f>
        <v/>
      </c>
      <c r="B53" t="str">
        <f>IFERROR(__xludf.DUMMYFUNCTION("""COMPUTED_VALUE"""),"")</f>
        <v/>
      </c>
      <c r="C53" t="str">
        <f>IFERROR(__xludf.DUMMYFUNCTION("""COMPUTED_VALUE"""),"")</f>
        <v/>
      </c>
      <c r="D53" t="str">
        <f>IFERROR(__xludf.DUMMYFUNCTION("""COMPUTED_VALUE"""),"")</f>
        <v/>
      </c>
      <c r="E53" t="str">
        <f>IFERROR(__xludf.DUMMYFUNCTION("""COMPUTED_VALUE"""),"")</f>
        <v/>
      </c>
    </row>
  </sheetData>
  <drawing r:id="rId1"/>
</worksheet>
</file>