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HOSTING_CLIENTs_DATA\a2host\lorfanpharma.com\_APP\"/>
    </mc:Choice>
  </mc:AlternateContent>
  <xr:revisionPtr revIDLastSave="0" documentId="13_ncr:1_{4A4C1993-165A-4BEC-8E7F-CF30A63479EE}" xr6:coauthVersionLast="47" xr6:coauthVersionMax="47" xr10:uidLastSave="{00000000-0000-0000-0000-000000000000}"/>
  <bookViews>
    <workbookView xWindow="-108" yWindow="-108" windowWidth="23256" windowHeight="12456" firstSheet="1" activeTab="6" xr2:uid="{00000000-000D-0000-FFFF-FFFF00000000}"/>
  </bookViews>
  <sheets>
    <sheet name="VIEW INDEX" sheetId="6" r:id="rId1"/>
    <sheet name="EMP" sheetId="7" r:id="rId2"/>
    <sheet name="LEAVE" sheetId="8" r:id="rId3"/>
    <sheet name="SAMPLE_Q" sheetId="9" r:id="rId4"/>
    <sheet name="INPUTS_Q" sheetId="10" r:id="rId5"/>
    <sheet name="DCR_Q" sheetId="11" r:id="rId6"/>
    <sheet name="SALES REPORT_Q" sheetId="12" r:id="rId7"/>
    <sheet name="DOCTOR_Q" sheetId="13" r:id="rId8"/>
    <sheet name="EXPENSES" sheetId="14" r:id="rId9"/>
    <sheet name="Sheet1" sheetId="15" r:id="rId10"/>
  </sheets>
  <definedNames>
    <definedName name="_xlnm._FilterDatabase" localSheetId="2" hidden="1">LEAVE!$A$3:$C$3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4" l="1"/>
  <c r="J40" i="14"/>
  <c r="H40" i="14"/>
  <c r="G40" i="14"/>
  <c r="K40" i="14" s="1"/>
  <c r="J39" i="14"/>
  <c r="H39" i="14"/>
  <c r="G39" i="14"/>
  <c r="J38" i="14"/>
  <c r="H38" i="14"/>
  <c r="G38" i="14"/>
  <c r="K38" i="14" s="1"/>
  <c r="J37" i="14"/>
  <c r="H37" i="14"/>
  <c r="G37" i="14"/>
  <c r="J36" i="14"/>
  <c r="H36" i="14"/>
  <c r="G36" i="14"/>
  <c r="K36" i="14" s="1"/>
  <c r="J35" i="14"/>
  <c r="H35" i="14"/>
  <c r="G35" i="14"/>
  <c r="J34" i="14"/>
  <c r="H34" i="14"/>
  <c r="G34" i="14"/>
  <c r="J33" i="14"/>
  <c r="H33" i="14"/>
  <c r="G33" i="14"/>
  <c r="J32" i="14"/>
  <c r="H32" i="14"/>
  <c r="G32" i="14"/>
  <c r="K32" i="14" s="1"/>
  <c r="J31" i="14"/>
  <c r="H31" i="14"/>
  <c r="G31" i="14"/>
  <c r="V30" i="14"/>
  <c r="J30" i="14"/>
  <c r="H30" i="14"/>
  <c r="G30" i="14"/>
  <c r="V29" i="14"/>
  <c r="J29" i="14"/>
  <c r="H29" i="14"/>
  <c r="G29" i="14"/>
  <c r="V28" i="14"/>
  <c r="J28" i="14"/>
  <c r="H28" i="14"/>
  <c r="G28" i="14"/>
  <c r="V27" i="14"/>
  <c r="J27" i="14"/>
  <c r="H27" i="14"/>
  <c r="G27" i="14"/>
  <c r="V26" i="14"/>
  <c r="J26" i="14"/>
  <c r="H26" i="14"/>
  <c r="G26" i="14"/>
  <c r="V25" i="14"/>
  <c r="J25" i="14"/>
  <c r="H25" i="14"/>
  <c r="G25" i="14"/>
  <c r="V24" i="14"/>
  <c r="J24" i="14"/>
  <c r="H24" i="14"/>
  <c r="G24" i="14"/>
  <c r="V23" i="14"/>
  <c r="J23" i="14"/>
  <c r="H23" i="14"/>
  <c r="G23" i="14"/>
  <c r="V22" i="14"/>
  <c r="J22" i="14"/>
  <c r="H22" i="14"/>
  <c r="G22" i="14"/>
  <c r="V21" i="14"/>
  <c r="J21" i="14"/>
  <c r="H21" i="14"/>
  <c r="G21" i="14"/>
  <c r="V20" i="14"/>
  <c r="J20" i="14"/>
  <c r="H20" i="14"/>
  <c r="G20" i="14"/>
  <c r="V19" i="14"/>
  <c r="J19" i="14"/>
  <c r="H19" i="14"/>
  <c r="G19" i="14"/>
  <c r="V18" i="14"/>
  <c r="J18" i="14"/>
  <c r="H18" i="14"/>
  <c r="G18" i="14"/>
  <c r="V17" i="14"/>
  <c r="J17" i="14"/>
  <c r="H17" i="14"/>
  <c r="G17" i="14"/>
  <c r="V16" i="14"/>
  <c r="J16" i="14"/>
  <c r="H16" i="14"/>
  <c r="G16" i="14"/>
  <c r="V15" i="14"/>
  <c r="J15" i="14"/>
  <c r="H15" i="14"/>
  <c r="G15" i="14"/>
  <c r="V14" i="14"/>
  <c r="J14" i="14"/>
  <c r="H14" i="14"/>
  <c r="G14" i="14"/>
  <c r="V13" i="14"/>
  <c r="J13" i="14"/>
  <c r="H13" i="14"/>
  <c r="G13" i="14"/>
  <c r="V12" i="14"/>
  <c r="J12" i="14"/>
  <c r="H12" i="14"/>
  <c r="G12" i="14"/>
  <c r="V11" i="14"/>
  <c r="J11" i="14"/>
  <c r="H11" i="14"/>
  <c r="G11" i="14"/>
  <c r="V10" i="14"/>
  <c r="J10" i="14"/>
  <c r="C6" i="14" s="1"/>
  <c r="H10" i="14"/>
  <c r="G10" i="14"/>
  <c r="G6" i="14"/>
  <c r="K37" i="14" l="1"/>
  <c r="K16" i="14"/>
  <c r="M16" i="14" s="1"/>
  <c r="K34" i="14"/>
  <c r="K39" i="14"/>
  <c r="M37" i="14"/>
  <c r="M39" i="14"/>
  <c r="K10" i="14"/>
  <c r="K11" i="14"/>
  <c r="M11" i="14" s="1"/>
  <c r="K12" i="14"/>
  <c r="M12" i="14" s="1"/>
  <c r="K13" i="14"/>
  <c r="M13" i="14" s="1"/>
  <c r="K14" i="14"/>
  <c r="M14" i="14" s="1"/>
  <c r="K15" i="14"/>
  <c r="M15" i="14" s="1"/>
  <c r="K17" i="14"/>
  <c r="M17" i="14" s="1"/>
  <c r="K18" i="14"/>
  <c r="M18" i="14" s="1"/>
  <c r="K19" i="14"/>
  <c r="M19" i="14" s="1"/>
  <c r="K20" i="14"/>
  <c r="M20" i="14" s="1"/>
  <c r="K21" i="14"/>
  <c r="M21" i="14" s="1"/>
  <c r="K22" i="14"/>
  <c r="M22" i="14" s="1"/>
  <c r="K23" i="14"/>
  <c r="M23" i="14" s="1"/>
  <c r="K24" i="14"/>
  <c r="M24" i="14" s="1"/>
  <c r="K25" i="14"/>
  <c r="M25" i="14" s="1"/>
  <c r="K26" i="14"/>
  <c r="M26" i="14" s="1"/>
  <c r="K27" i="14"/>
  <c r="M27" i="14" s="1"/>
  <c r="K28" i="14"/>
  <c r="M28" i="14" s="1"/>
  <c r="K29" i="14"/>
  <c r="M29" i="14" s="1"/>
  <c r="K30" i="14"/>
  <c r="M30" i="14" s="1"/>
  <c r="K31" i="14"/>
  <c r="M31" i="14" s="1"/>
  <c r="M32" i="14"/>
  <c r="K33" i="14"/>
  <c r="M33" i="14" s="1"/>
  <c r="M34" i="14"/>
  <c r="K35" i="14"/>
  <c r="M35" i="14" s="1"/>
  <c r="M36" i="14"/>
  <c r="M38" i="14"/>
  <c r="M40" i="14"/>
  <c r="E6" i="14" l="1"/>
  <c r="M10" i="14"/>
</calcChain>
</file>

<file path=xl/sharedStrings.xml><?xml version="1.0" encoding="utf-8"?>
<sst xmlns="http://schemas.openxmlformats.org/spreadsheetml/2006/main" count="532" uniqueCount="259">
  <si>
    <t>NA</t>
  </si>
  <si>
    <t>ZSM</t>
  </si>
  <si>
    <t>RSM</t>
  </si>
  <si>
    <t>ASM</t>
  </si>
  <si>
    <t>HO</t>
  </si>
  <si>
    <t>EMPLOYEE NAME</t>
  </si>
  <si>
    <t>DATE OF BIRTH</t>
  </si>
  <si>
    <t>EMPLOYEE DESIGNATION</t>
  </si>
  <si>
    <t>DESIGNATION</t>
  </si>
  <si>
    <t>LEAVE</t>
  </si>
  <si>
    <t>LWP</t>
  </si>
  <si>
    <t>EDIT</t>
  </si>
  <si>
    <t>DELETE</t>
  </si>
  <si>
    <t>LEAVE SUMMARY</t>
  </si>
  <si>
    <t>CL</t>
  </si>
  <si>
    <t>SL</t>
  </si>
  <si>
    <t>CL BALANCE</t>
  </si>
  <si>
    <t>SL BALANCE</t>
  </si>
  <si>
    <t>PRODUCT NAME</t>
  </si>
  <si>
    <t>BATCH NO</t>
  </si>
  <si>
    <t>EXP DATE</t>
  </si>
  <si>
    <t>AVAILABLE QTY</t>
  </si>
  <si>
    <t>DELETE QTY</t>
  </si>
  <si>
    <t>TOTAL QTY</t>
  </si>
  <si>
    <t>ALOCATE QTY</t>
  </si>
  <si>
    <t>INPUTS</t>
  </si>
  <si>
    <t>DCR</t>
  </si>
  <si>
    <t>DOCTOR</t>
  </si>
  <si>
    <t>DOCTOR NAME</t>
  </si>
  <si>
    <t>CONTACT NUMBER</t>
  </si>
  <si>
    <t>AREA</t>
  </si>
  <si>
    <t>DATE</t>
  </si>
  <si>
    <t>DAY</t>
  </si>
  <si>
    <t xml:space="preserve">SAMPLE </t>
  </si>
  <si>
    <t>FROM DATE</t>
  </si>
  <si>
    <t>TO</t>
  </si>
  <si>
    <t>LEAVE SAMARY</t>
  </si>
  <si>
    <t>SALES REPORT</t>
  </si>
  <si>
    <t>EMPLOYEE DETAILS</t>
  </si>
  <si>
    <t>EMAIL</t>
  </si>
  <si>
    <t>CONTACT</t>
  </si>
  <si>
    <t>ADHAR NO</t>
  </si>
  <si>
    <t>HOME CONTACT</t>
  </si>
  <si>
    <t>PAN NO</t>
  </si>
  <si>
    <t>BANK AC NO</t>
  </si>
  <si>
    <t>BANK</t>
  </si>
  <si>
    <t>IFSC CODE</t>
  </si>
  <si>
    <t>BRANCH</t>
  </si>
  <si>
    <t xml:space="preserve">LOGIN ID </t>
  </si>
  <si>
    <t>PASSWORD</t>
  </si>
  <si>
    <t>EMPLOYEE ID</t>
  </si>
  <si>
    <t>ALOCATE HQ</t>
  </si>
  <si>
    <t>YEAR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</si>
  <si>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</si>
  <si>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</si>
  <si>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</si>
  <si>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</si>
  <si>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</si>
  <si>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</si>
  <si>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</si>
  <si>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</si>
  <si>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</si>
  <si>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</si>
  <si>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</si>
  <si>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</si>
  <si>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</si>
  <si>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SELECT MONTH</t>
  </si>
  <si>
    <t>SELECT YEAR</t>
  </si>
  <si>
    <t>LEAVE REASON</t>
  </si>
  <si>
    <t>SELECT EMPLOYEE HQ</t>
  </si>
  <si>
    <t>HOWRAH</t>
  </si>
  <si>
    <t>HOOGHLY</t>
  </si>
  <si>
    <t>BURDWAN</t>
  </si>
  <si>
    <t>TAMLUK</t>
  </si>
  <si>
    <t>BARASAT</t>
  </si>
  <si>
    <t xml:space="preserve"> SAMPLE LIST </t>
  </si>
  <si>
    <t>SAMPLE UTILIZATION</t>
  </si>
  <si>
    <t>PSR NAME</t>
  </si>
  <si>
    <t>SELECT PRODUCT NAME</t>
  </si>
  <si>
    <t>A</t>
  </si>
  <si>
    <t>B</t>
  </si>
  <si>
    <t>C</t>
  </si>
  <si>
    <t>D</t>
  </si>
  <si>
    <t>E</t>
  </si>
  <si>
    <t>GIVEN TO WHOME</t>
  </si>
  <si>
    <t>QTY</t>
  </si>
  <si>
    <t xml:space="preserve"> INPUTS LIST </t>
  </si>
  <si>
    <t>INPUTS UTILIZATION</t>
  </si>
  <si>
    <t>VISIT DATE</t>
  </si>
  <si>
    <t>HQ NAME</t>
  </si>
  <si>
    <t>SELECT EMPLOYEE NAME</t>
  </si>
  <si>
    <t xml:space="preserve">X </t>
  </si>
  <si>
    <t>DCR VIEW</t>
  </si>
  <si>
    <t>VISITED DOCTORS NAME</t>
  </si>
  <si>
    <t>DCR ANALYSIS</t>
  </si>
  <si>
    <t>TOTAL LISTED DOCTORS</t>
  </si>
  <si>
    <t>VISITED DOCTORS QTY</t>
  </si>
  <si>
    <t>MISSED DOCTOR QTY</t>
  </si>
  <si>
    <t>NUMBER OF WORKING DAYS</t>
  </si>
  <si>
    <t>TOTAL DOCTORS CALL</t>
  </si>
  <si>
    <t>CALL AVERAGE</t>
  </si>
  <si>
    <t xml:space="preserve">CALL COVARAGE </t>
  </si>
  <si>
    <t xml:space="preserve"> ( AS PER ENTERED BY AN EMPLOYEE )</t>
  </si>
  <si>
    <t xml:space="preserve"> ( AS PER REPORTED BY AN EMPLOYEE )</t>
  </si>
  <si>
    <t xml:space="preserve"> ( AS PER NOT REPORTED BY AN EMPLOYEE )</t>
  </si>
  <si>
    <t>TOTAL DOCTORS CALL / NUMBER OF WORKING DAYS</t>
  </si>
  <si>
    <t>(VISITED DOCTORS QTY / TOTAL DOCTOR LIST )</t>
  </si>
  <si>
    <t>EXPENSES</t>
  </si>
  <si>
    <t>INDIVIDUAL SALES REPORT</t>
  </si>
  <si>
    <t>PTS</t>
  </si>
  <si>
    <t>VALUE</t>
  </si>
  <si>
    <t>TOTAL VALUE</t>
  </si>
  <si>
    <t>TEAM REPORT</t>
  </si>
  <si>
    <t xml:space="preserve">MONTH </t>
  </si>
  <si>
    <t>LAST YEAR SALE</t>
  </si>
  <si>
    <t>PRESENT YEAR SALE</t>
  </si>
  <si>
    <t>OF LAST YEAR</t>
  </si>
  <si>
    <t>OF PRESENT YEAR</t>
  </si>
  <si>
    <t>GROWTH/DEGROWTH</t>
  </si>
  <si>
    <t>%</t>
  </si>
  <si>
    <t>QUALIFICATION</t>
  </si>
  <si>
    <t>HQ</t>
  </si>
  <si>
    <t>DOWNLOAD</t>
  </si>
  <si>
    <t>PDF</t>
  </si>
  <si>
    <t>EXCEL</t>
  </si>
  <si>
    <t>PRINT</t>
  </si>
  <si>
    <t>AREA TYPE</t>
  </si>
  <si>
    <t>MONTHLY EXPENSE REPORT</t>
  </si>
  <si>
    <t>EMPOLYEE NAME</t>
  </si>
  <si>
    <t>CLAIM DATE</t>
  </si>
  <si>
    <t>FHC</t>
  </si>
  <si>
    <t>EX HQ</t>
  </si>
  <si>
    <t>YES</t>
  </si>
  <si>
    <t>DA</t>
  </si>
  <si>
    <t>TA</t>
  </si>
  <si>
    <t>OTHERS</t>
  </si>
  <si>
    <t>OUT STATION</t>
  </si>
  <si>
    <t>NO</t>
  </si>
  <si>
    <t>SUNDAY</t>
  </si>
  <si>
    <t>PENDING</t>
  </si>
  <si>
    <t>DESTINATION</t>
  </si>
  <si>
    <t>WORK WITH</t>
  </si>
  <si>
    <t>KM /ONE WAY</t>
  </si>
  <si>
    <t>DOCTOR VISITED</t>
  </si>
  <si>
    <t xml:space="preserve">DA </t>
  </si>
  <si>
    <t xml:space="preserve">APPROVAL </t>
  </si>
  <si>
    <t>HOLIDAY</t>
  </si>
  <si>
    <t>KM</t>
  </si>
  <si>
    <t>TYPE</t>
  </si>
  <si>
    <t>DISBURSE</t>
  </si>
  <si>
    <t>1st January 2023</t>
  </si>
  <si>
    <t xml:space="preserve">Sunday </t>
  </si>
  <si>
    <t>BARRACKPORE</t>
  </si>
  <si>
    <t>KUNTIGHAT</t>
  </si>
  <si>
    <t>APPROVED</t>
  </si>
  <si>
    <t>HILL STATION</t>
  </si>
  <si>
    <t>2nd January 2023</t>
  </si>
  <si>
    <t xml:space="preserve">Monday </t>
  </si>
  <si>
    <t>KANCHRAPARA</t>
  </si>
  <si>
    <t>3rd January 2023</t>
  </si>
  <si>
    <t xml:space="preserve">Tuesday </t>
  </si>
  <si>
    <t>HALISAHAR</t>
  </si>
  <si>
    <t>4th January 2023</t>
  </si>
  <si>
    <t xml:space="preserve">Wednesday </t>
  </si>
  <si>
    <t>NAIHATI</t>
  </si>
  <si>
    <t>5th January 2023</t>
  </si>
  <si>
    <t xml:space="preserve">Thursday </t>
  </si>
  <si>
    <t>KANKINARA</t>
  </si>
  <si>
    <t>6th January 2023</t>
  </si>
  <si>
    <t xml:space="preserve">Friday </t>
  </si>
  <si>
    <t>JAGATDDAL</t>
  </si>
  <si>
    <t>7th January 2023</t>
  </si>
  <si>
    <t xml:space="preserve">Saturday </t>
  </si>
  <si>
    <t>SHYAMNAGAR</t>
  </si>
  <si>
    <t>8th January 2023</t>
  </si>
  <si>
    <t>ICHAPORE</t>
  </si>
  <si>
    <t>9th January 2023</t>
  </si>
  <si>
    <t>10th January 2023</t>
  </si>
  <si>
    <t>KHARDAHA</t>
  </si>
  <si>
    <t>11th January 2023</t>
  </si>
  <si>
    <t>SODEPORE</t>
  </si>
  <si>
    <t>12th January 2023</t>
  </si>
  <si>
    <t>13th January 2023</t>
  </si>
  <si>
    <t>TRAINING</t>
  </si>
  <si>
    <t>14th January 2023</t>
  </si>
  <si>
    <t>TITAGARH</t>
  </si>
  <si>
    <t>15th January 2023</t>
  </si>
  <si>
    <t>NOT APPLICABLE</t>
  </si>
  <si>
    <t>16th January 2023</t>
  </si>
  <si>
    <t>MADHYAMGRAM</t>
  </si>
  <si>
    <t>17th January 2023</t>
  </si>
  <si>
    <t>CNF</t>
  </si>
  <si>
    <t>18th January 2023</t>
  </si>
  <si>
    <t>TRIVENI</t>
  </si>
  <si>
    <t>19th January 2023</t>
  </si>
  <si>
    <t>20th January 2023</t>
  </si>
  <si>
    <t>CHINSURAH</t>
  </si>
  <si>
    <t>21st January 2023</t>
  </si>
  <si>
    <t>B MEETING</t>
  </si>
  <si>
    <t>22nd January 2023</t>
  </si>
  <si>
    <t>23rd January 2023</t>
  </si>
  <si>
    <t>24th January 2023</t>
  </si>
  <si>
    <t>25th January 2023</t>
  </si>
  <si>
    <t>26th January 2023</t>
  </si>
  <si>
    <t>27th January 2023</t>
  </si>
  <si>
    <t>28th January 2023</t>
  </si>
  <si>
    <t>DM</t>
  </si>
  <si>
    <t>29th January 2023</t>
  </si>
  <si>
    <t xml:space="preserve">BARRACKPORE </t>
  </si>
  <si>
    <t>30th January 2023</t>
  </si>
  <si>
    <t>31st January 2023</t>
  </si>
  <si>
    <t>UNAPPROVED BY ASM</t>
  </si>
  <si>
    <t>OFFICIAL USE ONLY</t>
  </si>
  <si>
    <t>APPROVED BY ASM NAME</t>
  </si>
  <si>
    <t>APPROVED DATE</t>
  </si>
  <si>
    <t>HO APPROVAL</t>
  </si>
  <si>
    <t>APPROVED AMOUNT BY HO</t>
  </si>
  <si>
    <t xml:space="preserve">REASON FOR UNAPPROVAL (DATE WISE): </t>
  </si>
  <si>
    <t>LORFAN PHARMA PVT LTD</t>
  </si>
  <si>
    <t>NOT VISITED DOCTORS NAME</t>
  </si>
  <si>
    <t>Who will put Bank Details ?</t>
  </si>
  <si>
    <t>How to seralise by date or random</t>
  </si>
  <si>
    <t>Details explain requires</t>
  </si>
  <si>
    <t>Who will have the acces to modify</t>
  </si>
  <si>
    <t>?</t>
  </si>
  <si>
    <t>Conflict Field Reff</t>
  </si>
  <si>
    <t>Bank Branch ?</t>
  </si>
  <si>
    <t>Email/Emp-id/Mob</t>
  </si>
  <si>
    <t>Hash value</t>
  </si>
  <si>
    <t>What does Qty means here</t>
  </si>
  <si>
    <t>What does the report call</t>
  </si>
  <si>
    <t>ROW TOTAL</t>
  </si>
  <si>
    <t>Date of Visit</t>
  </si>
  <si>
    <t>Day Fall</t>
  </si>
  <si>
    <t>Move to header if static</t>
  </si>
  <si>
    <t>Area</t>
  </si>
  <si>
    <t>Seior Name</t>
  </si>
  <si>
    <t>Mening ?</t>
  </si>
  <si>
    <t>Total Visit ?</t>
  </si>
  <si>
    <t>Reffer To ?</t>
  </si>
  <si>
    <t>TA Total -&gt;</t>
  </si>
  <si>
    <t>DA Total -&gt;</t>
  </si>
  <si>
    <t>Only ASM The Authority To Approve ?</t>
  </si>
  <si>
    <t>200 COMUNICATION ALLOWANCE (Means ? And how to track ?)</t>
  </si>
  <si>
    <t>Like as health Insuarence ?</t>
  </si>
  <si>
    <t>x</t>
  </si>
  <si>
    <t>Ful form of LWP (Leav Without Pay)</t>
  </si>
  <si>
    <t>Overall Report</t>
  </si>
  <si>
    <t>Indivisual Status</t>
  </si>
  <si>
    <t>Sample Overall status</t>
  </si>
  <si>
    <t>Sample Employee Wisel status</t>
  </si>
  <si>
    <t>Doctor Name</t>
  </si>
  <si>
    <t>Product Name</t>
  </si>
  <si>
    <t>Qty Assign</t>
  </si>
  <si>
    <t>No Of Visit</t>
  </si>
  <si>
    <t>As per DCR submit date</t>
  </si>
  <si>
    <t>duplicate</t>
  </si>
  <si>
    <t>Price To Stokiest</t>
  </si>
  <si>
    <t>Month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</si>
</sst>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trike/>
      <sz val="11"/>
      <color theme="1"/>
      <name val="Calibri"/>
      <family val="2"/>
      <scheme val="minor"/>
    </font>
    <font>
      <b/>
      <sz val="22"/>
      <color rgb="FF00CC99"/>
      <name val="Calibri"/>
      <family val="2"/>
    </font>
    <font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2"/>
      <color rgb="FF0070C0"/>
      <name val="Calibri"/>
      <family val="2"/>
    </font>
    <font>
      <sz val="11"/>
      <color rgb="FF0070C0"/>
      <name val="Calibri"/>
      <family val="2"/>
    </font>
    <font>
      <b/>
      <sz val="16"/>
      <color rgb="FF0070C0"/>
      <name val="Calibri"/>
      <family val="2"/>
    </font>
    <font>
      <b/>
      <sz val="11"/>
      <color rgb="FFFF0000"/>
      <name val="Calibri"/>
      <family val="2"/>
    </font>
    <font>
      <b/>
      <sz val="12"/>
      <name val="Calibri"/>
      <family val="2"/>
    </font>
    <font>
      <b/>
      <u/>
      <sz val="12"/>
      <name val="Calibri"/>
      <family val="2"/>
    </font>
    <font>
      <b/>
      <sz val="14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CE5F1"/>
        <bgColor indexed="64"/>
      </patternFill>
    </fill>
    <fill>
      <patternFill patternType="solid">
        <fgColor rgb="FFB9CCE4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5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3" borderId="0" xfId="0" applyFont="1" applyFill="1" applyAlignment="1"/>
    <xf numFmtId="0" fontId="8" fillId="3" borderId="0" xfId="0" applyFont="1" applyFill="1" applyAlignment="1">
      <alignment horizontal="center"/>
    </xf>
    <xf numFmtId="0" fontId="10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3" borderId="0" xfId="0" applyFont="1" applyFill="1" applyAlignment="1"/>
    <xf numFmtId="0" fontId="9" fillId="5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3" fillId="3" borderId="1" xfId="0" applyFont="1" applyFill="1" applyBorder="1" applyAlignment="1"/>
    <xf numFmtId="0" fontId="6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5" fillId="4" borderId="13" xfId="0" applyFont="1" applyFill="1" applyBorder="1" applyAlignment="1">
      <alignment horizontal="center" vertical="center" wrapText="1"/>
    </xf>
    <xf numFmtId="14" fontId="15" fillId="0" borderId="13" xfId="0" applyNumberFormat="1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7" borderId="1" xfId="0" applyFill="1" applyBorder="1"/>
    <xf numFmtId="0" fontId="0" fillId="8" borderId="0" xfId="0" applyFill="1"/>
    <xf numFmtId="0" fontId="0" fillId="8" borderId="1" xfId="0" applyFill="1" applyBorder="1" applyAlignment="1">
      <alignment horizontal="center" vertical="center"/>
    </xf>
    <xf numFmtId="0" fontId="0" fillId="8" borderId="1" xfId="0" applyFill="1" applyBorder="1"/>
    <xf numFmtId="0" fontId="0" fillId="8" borderId="1" xfId="0" applyFill="1" applyBorder="1" applyAlignment="1"/>
    <xf numFmtId="9" fontId="4" fillId="8" borderId="1" xfId="1" applyFont="1" applyFill="1" applyBorder="1" applyAlignment="1">
      <alignment horizontal="center"/>
    </xf>
    <xf numFmtId="0" fontId="0" fillId="8" borderId="0" xfId="0" applyFill="1" applyBorder="1"/>
    <xf numFmtId="0" fontId="0" fillId="8" borderId="0" xfId="0" applyFill="1" applyAlignment="1">
      <alignment horizontal="center"/>
    </xf>
    <xf numFmtId="0" fontId="0" fillId="8" borderId="1" xfId="0" applyFill="1" applyBorder="1" applyAlignment="1">
      <alignment horizontal="center"/>
    </xf>
    <xf numFmtId="0" fontId="1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0" xfId="0" applyFont="1" applyFill="1"/>
    <xf numFmtId="0" fontId="1" fillId="8" borderId="1" xfId="0" applyFont="1" applyFill="1" applyBorder="1"/>
    <xf numFmtId="0" fontId="1" fillId="8" borderId="1" xfId="0" applyFont="1" applyFill="1" applyBorder="1" applyAlignment="1">
      <alignment horizontal="center"/>
    </xf>
    <xf numFmtId="0" fontId="20" fillId="8" borderId="0" xfId="0" applyFont="1" applyFill="1" applyAlignment="1">
      <alignment horizontal="center" vertical="center"/>
    </xf>
    <xf numFmtId="0" fontId="20" fillId="8" borderId="1" xfId="0" applyFont="1" applyFill="1" applyBorder="1"/>
    <xf numFmtId="0" fontId="20" fillId="8" borderId="1" xfId="0" applyFont="1" applyFill="1" applyBorder="1" applyAlignment="1">
      <alignment horizontal="center" vertical="center"/>
    </xf>
    <xf numFmtId="0" fontId="21" fillId="8" borderId="1" xfId="0" applyFont="1" applyFill="1" applyBorder="1" applyAlignment="1">
      <alignment horizontal="center" vertical="center"/>
    </xf>
    <xf numFmtId="0" fontId="20" fillId="8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right"/>
    </xf>
    <xf numFmtId="0" fontId="0" fillId="8" borderId="0" xfId="0" applyFill="1" applyAlignment="1">
      <alignment horizontal="right" indent="2"/>
    </xf>
    <xf numFmtId="0" fontId="0" fillId="8" borderId="1" xfId="0" applyFill="1" applyBorder="1" applyAlignment="1">
      <alignment vertical="center"/>
    </xf>
    <xf numFmtId="0" fontId="0" fillId="8" borderId="0" xfId="0" applyFill="1" applyBorder="1" applyAlignment="1">
      <alignment horizontal="left"/>
    </xf>
    <xf numFmtId="0" fontId="0" fillId="8" borderId="0" xfId="0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2" fontId="19" fillId="7" borderId="3" xfId="0" applyNumberFormat="1" applyFont="1" applyFill="1" applyBorder="1" applyAlignment="1">
      <alignment horizontal="center" vertical="center" wrapText="1"/>
    </xf>
    <xf numFmtId="0" fontId="20" fillId="8" borderId="0" xfId="0" applyFont="1" applyFill="1" applyAlignment="1">
      <alignment horizontal="center"/>
    </xf>
    <xf numFmtId="0" fontId="20" fillId="8" borderId="7" xfId="0" applyFont="1" applyFill="1" applyBorder="1" applyAlignment="1">
      <alignment horizontal="center"/>
    </xf>
    <xf numFmtId="0" fontId="20" fillId="7" borderId="0" xfId="0" applyFont="1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8" borderId="7" xfId="0" applyFill="1" applyBorder="1" applyAlignment="1">
      <alignment horizontal="center"/>
    </xf>
    <xf numFmtId="0" fontId="0" fillId="7" borderId="0" xfId="0" applyFill="1" applyAlignment="1">
      <alignment horizontal="left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0" xfId="0" applyFill="1" applyAlignment="1">
      <alignment horizontal="right"/>
    </xf>
    <xf numFmtId="0" fontId="0" fillId="8" borderId="7" xfId="0" applyFill="1" applyBorder="1" applyAlignment="1">
      <alignment horizontal="right"/>
    </xf>
    <xf numFmtId="0" fontId="0" fillId="8" borderId="2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17" fillId="4" borderId="9" xfId="0" applyFont="1" applyFill="1" applyBorder="1" applyAlignment="1">
      <alignment horizontal="center" vertical="center"/>
    </xf>
    <xf numFmtId="0" fontId="17" fillId="4" borderId="10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5" fillId="7" borderId="14" xfId="0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 vertical="center"/>
    </xf>
    <xf numFmtId="0" fontId="15" fillId="7" borderId="16" xfId="0" applyFont="1" applyFill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0" borderId="1" xfId="0" applyNumberFormat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center" vertical="center"/>
    </xf>
    <xf numFmtId="0" fontId="0" fillId="0" borderId="1" xfId="0" applyBorder="1"/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0" borderId="0" xfId="0" applyFill="1"/>
    <xf numFmtId="0" fontId="0" fillId="0" borderId="0" xfId="0" applyFill="1" applyBorder="1"/>
    <xf numFmtId="0" fontId="21" fillId="7" borderId="1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right" vertic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2"/>
  <sheetViews>
    <sheetView workbookViewId="0">
      <selection activeCell="E23" sqref="E23"/>
    </sheetView>
  </sheetViews>
  <sheetFormatPr defaultRowHeight="14.4" x14ac:dyDescent="0.3"/>
  <cols>
    <col min="4" max="4" width="9.109375" style="2"/>
    <col min="5" max="5" width="22.6640625" customWidth="1"/>
    <col min="6" max="6" width="16.5546875" customWidth="1"/>
  </cols>
  <sheetData>
    <row r="3" spans="2:5" x14ac:dyDescent="0.3">
      <c r="B3" s="1"/>
    </row>
    <row r="4" spans="2:5" x14ac:dyDescent="0.3">
      <c r="D4" s="2">
        <v>1</v>
      </c>
      <c r="E4" t="s">
        <v>38</v>
      </c>
    </row>
    <row r="5" spans="2:5" x14ac:dyDescent="0.3">
      <c r="D5" s="2">
        <v>2</v>
      </c>
      <c r="E5" t="s">
        <v>36</v>
      </c>
    </row>
    <row r="6" spans="2:5" x14ac:dyDescent="0.3">
      <c r="D6" s="2">
        <v>3</v>
      </c>
      <c r="E6" t="s">
        <v>33</v>
      </c>
    </row>
    <row r="7" spans="2:5" x14ac:dyDescent="0.3">
      <c r="D7" s="2">
        <v>4</v>
      </c>
      <c r="E7" t="s">
        <v>25</v>
      </c>
    </row>
    <row r="8" spans="2:5" x14ac:dyDescent="0.3">
      <c r="D8" s="2">
        <v>5</v>
      </c>
      <c r="E8" t="s">
        <v>26</v>
      </c>
    </row>
    <row r="9" spans="2:5" x14ac:dyDescent="0.3">
      <c r="D9" s="2">
        <v>6</v>
      </c>
      <c r="E9" t="s">
        <v>37</v>
      </c>
    </row>
    <row r="10" spans="2:5" x14ac:dyDescent="0.3">
      <c r="D10" s="2">
        <v>8</v>
      </c>
      <c r="E10" t="s">
        <v>27</v>
      </c>
    </row>
    <row r="11" spans="2:5" x14ac:dyDescent="0.3">
      <c r="D11" s="2">
        <v>9</v>
      </c>
      <c r="E11" t="s">
        <v>107</v>
      </c>
    </row>
    <row r="12" spans="2:5" x14ac:dyDescent="0.3">
      <c r="B12"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81254-35A6-4DE5-8867-BF2A60E14394}">
  <dimension ref="F5:G11"/>
  <sheetViews>
    <sheetView workbookViewId="0">
      <selection activeCell="G21" sqref="G21"/>
    </sheetView>
  </sheetViews>
  <sheetFormatPr defaultRowHeight="14.4" x14ac:dyDescent="0.3"/>
  <cols>
    <col min="6" max="6" width="12.6640625" bestFit="1" customWidth="1"/>
    <col min="7" max="7" width="32.77734375" customWidth="1"/>
  </cols>
  <sheetData>
    <row r="5" spans="6:7" x14ac:dyDescent="0.3">
      <c r="F5" s="105" t="s">
        <v>251</v>
      </c>
      <c r="G5" s="105"/>
    </row>
    <row r="6" spans="6:7" x14ac:dyDescent="0.3">
      <c r="F6" s="105" t="s">
        <v>252</v>
      </c>
      <c r="G6" s="105" t="s">
        <v>253</v>
      </c>
    </row>
    <row r="7" spans="6:7" x14ac:dyDescent="0.3">
      <c r="F7" s="105" t="s">
        <v>252</v>
      </c>
      <c r="G7" s="105" t="s">
        <v>253</v>
      </c>
    </row>
    <row r="8" spans="6:7" x14ac:dyDescent="0.3">
      <c r="F8" s="105" t="s">
        <v>252</v>
      </c>
      <c r="G8" s="105" t="s">
        <v>253</v>
      </c>
    </row>
    <row r="9" spans="6:7" x14ac:dyDescent="0.3">
      <c r="F9" s="105" t="s">
        <v>252</v>
      </c>
      <c r="G9" s="105" t="s">
        <v>253</v>
      </c>
    </row>
    <row r="10" spans="6:7" x14ac:dyDescent="0.3">
      <c r="F10" s="105" t="s">
        <v>252</v>
      </c>
      <c r="G10" s="105" t="s">
        <v>253</v>
      </c>
    </row>
    <row r="11" spans="6:7" x14ac:dyDescent="0.3">
      <c r="F11" s="105" t="s">
        <v>252</v>
      </c>
      <c r="G11" s="105" t="s">
        <v>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2"/>
  <sheetViews>
    <sheetView workbookViewId="0">
      <selection activeCell="D3" sqref="D3:F19"/>
    </sheetView>
  </sheetViews>
  <sheetFormatPr defaultColWidth="9.109375" defaultRowHeight="13.8" x14ac:dyDescent="0.3"/>
  <cols>
    <col min="1" max="1" width="9.109375" style="32"/>
    <col min="2" max="2" width="3" style="32" bestFit="1" customWidth="1"/>
    <col min="3" max="3" width="14.88671875" style="32" bestFit="1" customWidth="1"/>
    <col min="4" max="4" width="12.109375" style="32" bestFit="1" customWidth="1"/>
    <col min="5" max="5" width="11.109375" style="32" bestFit="1" customWidth="1"/>
    <col min="6" max="6" width="11.6640625" style="32" bestFit="1" customWidth="1"/>
    <col min="7" max="7" width="6" style="32" bestFit="1" customWidth="1"/>
    <col min="8" max="8" width="8.44140625" style="32" bestFit="1" customWidth="1"/>
    <col min="9" max="9" width="13.21875" style="32" bestFit="1" customWidth="1"/>
    <col min="10" max="10" width="9.77734375" style="32" bestFit="1" customWidth="1"/>
    <col min="11" max="11" width="14.109375" style="32" bestFit="1" customWidth="1"/>
    <col min="12" max="12" width="7.33203125" style="32" bestFit="1" customWidth="1"/>
    <col min="13" max="13" width="11" style="32" bestFit="1" customWidth="1"/>
    <col min="14" max="14" width="5.5546875" style="32" bestFit="1" customWidth="1"/>
    <col min="15" max="15" width="9.21875" style="32" bestFit="1" customWidth="1"/>
    <col min="16" max="16" width="11.88671875" style="32" bestFit="1" customWidth="1"/>
    <col min="17" max="17" width="16" style="32" bestFit="1" customWidth="1"/>
    <col min="18" max="18" width="10.21875" style="32" bestFit="1" customWidth="1"/>
    <col min="19" max="16384" width="9.109375" style="32"/>
  </cols>
  <sheetData>
    <row r="1" spans="1:19" x14ac:dyDescent="0.3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</row>
    <row r="2" spans="1:19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62" t="s">
        <v>122</v>
      </c>
      <c r="O2" s="63"/>
      <c r="P2" s="49" t="s">
        <v>123</v>
      </c>
      <c r="Q2" s="49" t="s">
        <v>124</v>
      </c>
      <c r="R2" s="49" t="s">
        <v>125</v>
      </c>
      <c r="S2" s="48"/>
    </row>
    <row r="3" spans="1:19" x14ac:dyDescent="0.3">
      <c r="A3" s="48"/>
      <c r="B3" s="50"/>
      <c r="C3" s="110" t="s">
        <v>5</v>
      </c>
      <c r="D3" s="51" t="s">
        <v>8</v>
      </c>
      <c r="E3" s="51" t="s">
        <v>51</v>
      </c>
      <c r="F3" s="51" t="s">
        <v>50</v>
      </c>
      <c r="G3" s="110" t="s">
        <v>39</v>
      </c>
      <c r="H3" s="110" t="s">
        <v>40</v>
      </c>
      <c r="I3" s="110" t="s">
        <v>6</v>
      </c>
      <c r="J3" s="110" t="s">
        <v>41</v>
      </c>
      <c r="K3" s="110" t="s">
        <v>42</v>
      </c>
      <c r="L3" s="110" t="s">
        <v>43</v>
      </c>
      <c r="M3" s="110" t="s">
        <v>44</v>
      </c>
      <c r="N3" s="110" t="s">
        <v>45</v>
      </c>
      <c r="O3" s="110" t="s">
        <v>46</v>
      </c>
      <c r="P3" s="51" t="s">
        <v>47</v>
      </c>
      <c r="Q3" s="51" t="s">
        <v>48</v>
      </c>
      <c r="R3" s="51" t="s">
        <v>49</v>
      </c>
      <c r="S3" s="48"/>
    </row>
    <row r="4" spans="1:19" x14ac:dyDescent="0.3">
      <c r="A4" s="48"/>
      <c r="B4" s="50">
        <v>1</v>
      </c>
      <c r="C4" s="111"/>
      <c r="D4" s="50"/>
      <c r="E4" s="50"/>
      <c r="F4" s="50"/>
      <c r="G4" s="111"/>
      <c r="H4" s="111"/>
      <c r="I4" s="111"/>
      <c r="J4" s="111"/>
      <c r="K4" s="111"/>
      <c r="L4" s="111"/>
      <c r="M4" s="111"/>
      <c r="N4" s="111"/>
      <c r="O4" s="111"/>
      <c r="P4" s="50" t="s">
        <v>226</v>
      </c>
      <c r="Q4" s="50" t="s">
        <v>227</v>
      </c>
      <c r="R4" s="50" t="s">
        <v>228</v>
      </c>
      <c r="S4" s="48"/>
    </row>
    <row r="5" spans="1:19" x14ac:dyDescent="0.3">
      <c r="A5" s="48"/>
      <c r="B5" s="50">
        <v>2</v>
      </c>
      <c r="C5" s="111"/>
      <c r="D5" s="50"/>
      <c r="E5" s="50"/>
      <c r="F5" s="50"/>
      <c r="G5" s="111"/>
      <c r="H5" s="111"/>
      <c r="I5" s="111"/>
      <c r="J5" s="111"/>
      <c r="K5" s="111"/>
      <c r="L5" s="111"/>
      <c r="M5" s="111"/>
      <c r="N5" s="111"/>
      <c r="O5" s="111"/>
      <c r="P5" s="50"/>
      <c r="Q5" s="50"/>
      <c r="R5" s="50" t="s">
        <v>245</v>
      </c>
      <c r="S5" s="48"/>
    </row>
    <row r="6" spans="1:19" x14ac:dyDescent="0.3">
      <c r="A6" s="48"/>
      <c r="B6" s="50">
        <v>3</v>
      </c>
      <c r="C6" s="111"/>
      <c r="D6" s="50"/>
      <c r="E6" s="50"/>
      <c r="F6" s="50"/>
      <c r="G6" s="111"/>
      <c r="H6" s="111"/>
      <c r="I6" s="111"/>
      <c r="J6" s="111"/>
      <c r="K6" s="111"/>
      <c r="L6" s="111"/>
      <c r="M6" s="111"/>
      <c r="N6" s="111"/>
      <c r="O6" s="111"/>
      <c r="P6" s="50"/>
      <c r="Q6" s="50"/>
      <c r="R6" s="50"/>
      <c r="S6" s="48"/>
    </row>
    <row r="7" spans="1:19" x14ac:dyDescent="0.3">
      <c r="A7" s="48"/>
      <c r="B7" s="50">
        <v>4</v>
      </c>
      <c r="C7" s="111"/>
      <c r="D7" s="50"/>
      <c r="E7" s="50"/>
      <c r="F7" s="50"/>
      <c r="G7" s="111"/>
      <c r="H7" s="111"/>
      <c r="I7" s="111"/>
      <c r="J7" s="111"/>
      <c r="K7" s="111"/>
      <c r="L7" s="111"/>
      <c r="M7" s="111"/>
      <c r="N7" s="111"/>
      <c r="O7" s="111"/>
      <c r="P7" s="50"/>
      <c r="Q7" s="50"/>
      <c r="R7" s="50"/>
      <c r="S7" s="48"/>
    </row>
    <row r="8" spans="1:19" x14ac:dyDescent="0.3">
      <c r="A8" s="48"/>
      <c r="B8" s="50">
        <v>5</v>
      </c>
      <c r="C8" s="111"/>
      <c r="D8" s="50"/>
      <c r="E8" s="50"/>
      <c r="F8" s="50"/>
      <c r="G8" s="111"/>
      <c r="H8" s="111"/>
      <c r="I8" s="111"/>
      <c r="J8" s="111"/>
      <c r="K8" s="111"/>
      <c r="L8" s="111"/>
      <c r="M8" s="111"/>
      <c r="N8" s="111"/>
      <c r="O8" s="111"/>
      <c r="P8" s="50"/>
      <c r="Q8" s="50"/>
      <c r="R8" s="50"/>
      <c r="S8" s="48"/>
    </row>
    <row r="9" spans="1:19" x14ac:dyDescent="0.3">
      <c r="A9" s="48"/>
      <c r="B9" s="50">
        <v>6</v>
      </c>
      <c r="C9" s="111"/>
      <c r="D9" s="50"/>
      <c r="E9" s="50"/>
      <c r="F9" s="50"/>
      <c r="G9" s="111"/>
      <c r="H9" s="111"/>
      <c r="I9" s="111"/>
      <c r="J9" s="111"/>
      <c r="K9" s="111"/>
      <c r="L9" s="111"/>
      <c r="M9" s="111"/>
      <c r="N9" s="111"/>
      <c r="O9" s="111"/>
      <c r="P9" s="50"/>
      <c r="Q9" s="50"/>
      <c r="R9" s="50"/>
      <c r="S9" s="48"/>
    </row>
    <row r="10" spans="1:19" x14ac:dyDescent="0.3">
      <c r="A10" s="48"/>
      <c r="B10" s="50">
        <v>7</v>
      </c>
      <c r="C10" s="111"/>
      <c r="D10" s="50"/>
      <c r="E10" s="50"/>
      <c r="F10" s="50"/>
      <c r="G10" s="111"/>
      <c r="H10" s="111"/>
      <c r="I10" s="111"/>
      <c r="J10" s="111"/>
      <c r="K10" s="111"/>
      <c r="L10" s="111"/>
      <c r="M10" s="111"/>
      <c r="N10" s="111"/>
      <c r="O10" s="111"/>
      <c r="P10" s="50"/>
      <c r="Q10" s="50"/>
      <c r="R10" s="50"/>
      <c r="S10" s="48"/>
    </row>
    <row r="11" spans="1:19" x14ac:dyDescent="0.3">
      <c r="A11" s="48"/>
      <c r="B11" s="50">
        <v>8</v>
      </c>
      <c r="C11" s="111"/>
      <c r="D11" s="50"/>
      <c r="E11" s="50"/>
      <c r="F11" s="50"/>
      <c r="G11" s="111"/>
      <c r="H11" s="111"/>
      <c r="I11" s="111"/>
      <c r="J11" s="111"/>
      <c r="K11" s="111"/>
      <c r="L11" s="111"/>
      <c r="M11" s="111"/>
      <c r="N11" s="111"/>
      <c r="O11" s="111"/>
      <c r="P11" s="50"/>
      <c r="Q11" s="50"/>
      <c r="R11" s="50"/>
      <c r="S11" s="48"/>
    </row>
    <row r="12" spans="1:19" x14ac:dyDescent="0.3">
      <c r="A12" s="48"/>
      <c r="B12" s="50">
        <v>9</v>
      </c>
      <c r="C12" s="111"/>
      <c r="D12" s="50"/>
      <c r="E12" s="50"/>
      <c r="F12" s="50"/>
      <c r="G12" s="111"/>
      <c r="H12" s="111"/>
      <c r="I12" s="111"/>
      <c r="J12" s="111"/>
      <c r="K12" s="111"/>
      <c r="L12" s="111"/>
      <c r="M12" s="111"/>
      <c r="N12" s="111"/>
      <c r="O12" s="111"/>
      <c r="P12" s="50"/>
      <c r="Q12" s="50"/>
      <c r="R12" s="50"/>
      <c r="S12" s="48"/>
    </row>
    <row r="13" spans="1:19" x14ac:dyDescent="0.3">
      <c r="A13" s="48"/>
      <c r="B13" s="50">
        <v>10</v>
      </c>
      <c r="C13" s="111"/>
      <c r="D13" s="50"/>
      <c r="E13" s="50"/>
      <c r="F13" s="50"/>
      <c r="G13" s="111"/>
      <c r="H13" s="111"/>
      <c r="I13" s="111"/>
      <c r="J13" s="111"/>
      <c r="K13" s="111"/>
      <c r="L13" s="111"/>
      <c r="M13" s="111"/>
      <c r="N13" s="111"/>
      <c r="O13" s="111"/>
      <c r="P13" s="50"/>
      <c r="Q13" s="50"/>
      <c r="R13" s="50"/>
      <c r="S13" s="48"/>
    </row>
    <row r="14" spans="1:19" x14ac:dyDescent="0.3">
      <c r="A14" s="48"/>
      <c r="B14" s="50">
        <v>11</v>
      </c>
      <c r="C14" s="111"/>
      <c r="D14" s="50"/>
      <c r="E14" s="50"/>
      <c r="F14" s="50"/>
      <c r="G14" s="111"/>
      <c r="H14" s="111"/>
      <c r="I14" s="111"/>
      <c r="J14" s="111"/>
      <c r="K14" s="111"/>
      <c r="L14" s="111"/>
      <c r="M14" s="111"/>
      <c r="N14" s="111"/>
      <c r="O14" s="111"/>
      <c r="P14" s="50"/>
      <c r="Q14" s="50"/>
      <c r="R14" s="50"/>
      <c r="S14" s="48"/>
    </row>
    <row r="15" spans="1:19" x14ac:dyDescent="0.3">
      <c r="A15" s="48"/>
      <c r="B15" s="50">
        <v>12</v>
      </c>
      <c r="C15" s="111"/>
      <c r="D15" s="50"/>
      <c r="E15" s="50"/>
      <c r="F15" s="50"/>
      <c r="G15" s="111"/>
      <c r="H15" s="111"/>
      <c r="I15" s="111"/>
      <c r="J15" s="111"/>
      <c r="K15" s="111"/>
      <c r="L15" s="111"/>
      <c r="M15" s="111"/>
      <c r="N15" s="111"/>
      <c r="O15" s="111"/>
      <c r="P15" s="50"/>
      <c r="Q15" s="50"/>
      <c r="R15" s="50"/>
      <c r="S15" s="48"/>
    </row>
    <row r="16" spans="1:19" x14ac:dyDescent="0.3">
      <c r="A16" s="48"/>
      <c r="B16" s="50">
        <v>13</v>
      </c>
      <c r="C16" s="111"/>
      <c r="D16" s="50"/>
      <c r="E16" s="50"/>
      <c r="F16" s="50"/>
      <c r="G16" s="111"/>
      <c r="H16" s="111"/>
      <c r="I16" s="111"/>
      <c r="J16" s="111"/>
      <c r="K16" s="111"/>
      <c r="L16" s="111"/>
      <c r="M16" s="111"/>
      <c r="N16" s="111"/>
      <c r="O16" s="111"/>
      <c r="P16" s="50"/>
      <c r="Q16" s="50"/>
      <c r="R16" s="50"/>
      <c r="S16" s="48"/>
    </row>
    <row r="17" spans="1:19" x14ac:dyDescent="0.3">
      <c r="A17" s="48"/>
      <c r="B17" s="50">
        <v>14</v>
      </c>
      <c r="C17" s="111"/>
      <c r="D17" s="50"/>
      <c r="E17" s="50"/>
      <c r="F17" s="50"/>
      <c r="G17" s="111"/>
      <c r="H17" s="111"/>
      <c r="I17" s="111"/>
      <c r="J17" s="111"/>
      <c r="K17" s="111"/>
      <c r="L17" s="111"/>
      <c r="M17" s="111"/>
      <c r="N17" s="111"/>
      <c r="O17" s="111"/>
      <c r="P17" s="50"/>
      <c r="Q17" s="50"/>
      <c r="R17" s="50"/>
      <c r="S17" s="48"/>
    </row>
    <row r="18" spans="1:19" x14ac:dyDescent="0.3">
      <c r="A18" s="48"/>
      <c r="B18" s="50">
        <v>15</v>
      </c>
      <c r="C18" s="111"/>
      <c r="D18" s="50"/>
      <c r="E18" s="50"/>
      <c r="F18" s="50"/>
      <c r="G18" s="111"/>
      <c r="H18" s="111"/>
      <c r="I18" s="111"/>
      <c r="J18" s="111"/>
      <c r="K18" s="111"/>
      <c r="L18" s="111"/>
      <c r="M18" s="111"/>
      <c r="N18" s="111"/>
      <c r="O18" s="111"/>
      <c r="P18" s="50"/>
      <c r="Q18" s="50"/>
      <c r="R18" s="50"/>
      <c r="S18" s="48"/>
    </row>
    <row r="19" spans="1:19" x14ac:dyDescent="0.3">
      <c r="A19" s="48"/>
      <c r="B19" s="50">
        <v>16</v>
      </c>
      <c r="C19" s="111"/>
      <c r="D19" s="50"/>
      <c r="E19" s="50"/>
      <c r="F19" s="50"/>
      <c r="G19" s="111"/>
      <c r="H19" s="111"/>
      <c r="I19" s="111"/>
      <c r="J19" s="111"/>
      <c r="K19" s="111"/>
      <c r="L19" s="111"/>
      <c r="M19" s="111"/>
      <c r="N19" s="111"/>
      <c r="O19" s="111"/>
      <c r="P19" s="50"/>
      <c r="Q19" s="50"/>
      <c r="R19" s="50"/>
      <c r="S19" s="48"/>
    </row>
    <row r="20" spans="1:19" x14ac:dyDescent="0.3">
      <c r="A20" s="48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48"/>
    </row>
    <row r="22" spans="1:19" x14ac:dyDescent="0.3">
      <c r="C22" s="64" t="s">
        <v>220</v>
      </c>
      <c r="D22" s="64"/>
    </row>
  </sheetData>
  <mergeCells count="2">
    <mergeCell ref="N2:O2"/>
    <mergeCell ref="C22:D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7"/>
  <sheetViews>
    <sheetView workbookViewId="0">
      <selection activeCell="D22" sqref="D22"/>
    </sheetView>
  </sheetViews>
  <sheetFormatPr defaultRowHeight="14.4" x14ac:dyDescent="0.3"/>
  <cols>
    <col min="1" max="1" width="16.6640625" bestFit="1" customWidth="1"/>
    <col min="2" max="2" width="20.5546875" bestFit="1" customWidth="1"/>
    <col min="3" max="3" width="26.5546875" customWidth="1"/>
    <col min="4" max="4" width="13.5546875" customWidth="1"/>
    <col min="5" max="5" width="11.5546875" bestFit="1" customWidth="1"/>
    <col min="6" max="6" width="11" customWidth="1"/>
    <col min="7" max="7" width="11.44140625" bestFit="1" customWidth="1"/>
    <col min="8" max="8" width="14.6640625" customWidth="1"/>
    <col min="20" max="20" width="11.109375" bestFit="1" customWidth="1"/>
  </cols>
  <sheetData>
    <row r="1" spans="1:21" x14ac:dyDescent="0.3">
      <c r="A1" s="34"/>
      <c r="B1" s="34"/>
      <c r="C1" s="34"/>
      <c r="D1" s="34"/>
      <c r="E1" s="34"/>
      <c r="F1" s="34"/>
      <c r="G1" s="34"/>
      <c r="H1" s="34"/>
      <c r="I1" s="34"/>
      <c r="J1" s="34"/>
    </row>
    <row r="2" spans="1:21" x14ac:dyDescent="0.3">
      <c r="A2" s="34"/>
      <c r="B2" s="34" t="s">
        <v>66</v>
      </c>
      <c r="C2" s="34" t="s">
        <v>67</v>
      </c>
      <c r="D2" s="34"/>
      <c r="E2" s="34"/>
      <c r="F2" s="34"/>
      <c r="G2" s="34"/>
      <c r="H2" s="34"/>
      <c r="I2" s="34"/>
      <c r="J2" s="34"/>
    </row>
    <row r="3" spans="1:21" x14ac:dyDescent="0.3">
      <c r="A3" s="45" t="s">
        <v>13</v>
      </c>
      <c r="B3" s="36" t="s">
        <v>54</v>
      </c>
      <c r="C3" s="36" t="s">
        <v>52</v>
      </c>
      <c r="D3" s="34"/>
      <c r="E3" s="34"/>
      <c r="F3" s="34"/>
      <c r="G3" s="34"/>
      <c r="H3" s="34"/>
      <c r="I3" s="34"/>
      <c r="J3" s="34"/>
    </row>
    <row r="4" spans="1:21" x14ac:dyDescent="0.3">
      <c r="A4" s="34"/>
      <c r="B4" s="45"/>
      <c r="C4" s="45"/>
      <c r="D4" s="45"/>
      <c r="E4" s="45"/>
      <c r="F4" s="65" t="s">
        <v>122</v>
      </c>
      <c r="G4" s="66"/>
      <c r="H4" s="36" t="s">
        <v>123</v>
      </c>
      <c r="I4" s="36" t="s">
        <v>124</v>
      </c>
      <c r="J4" s="36" t="s">
        <v>125</v>
      </c>
    </row>
    <row r="5" spans="1:21" x14ac:dyDescent="0.3">
      <c r="A5" s="45"/>
      <c r="B5" s="46" t="s">
        <v>5</v>
      </c>
      <c r="C5" s="47" t="s">
        <v>68</v>
      </c>
      <c r="D5" s="47" t="s">
        <v>14</v>
      </c>
      <c r="E5" s="47" t="s">
        <v>16</v>
      </c>
      <c r="F5" s="47" t="s">
        <v>15</v>
      </c>
      <c r="G5" s="47" t="s">
        <v>17</v>
      </c>
      <c r="H5" s="47" t="s">
        <v>10</v>
      </c>
      <c r="I5" s="34"/>
      <c r="J5" s="34"/>
    </row>
    <row r="6" spans="1:21" x14ac:dyDescent="0.3">
      <c r="A6" s="45"/>
      <c r="B6" s="46"/>
      <c r="C6" s="46"/>
      <c r="D6" s="46"/>
      <c r="E6" s="46"/>
      <c r="F6" s="46"/>
      <c r="G6" s="46"/>
      <c r="H6" s="46"/>
      <c r="I6" s="34"/>
      <c r="J6" s="34"/>
      <c r="T6" t="s">
        <v>54</v>
      </c>
      <c r="U6">
        <v>2024</v>
      </c>
    </row>
    <row r="7" spans="1:21" x14ac:dyDescent="0.3">
      <c r="A7" s="45"/>
      <c r="B7" s="46"/>
      <c r="C7" s="46"/>
      <c r="D7" s="46"/>
      <c r="E7" s="46"/>
      <c r="F7" s="46"/>
      <c r="G7" s="46"/>
      <c r="H7" s="46"/>
      <c r="I7" s="34"/>
      <c r="J7" s="34"/>
      <c r="T7" t="s">
        <v>55</v>
      </c>
      <c r="U7">
        <v>2025</v>
      </c>
    </row>
    <row r="8" spans="1:21" x14ac:dyDescent="0.3">
      <c r="A8" s="45"/>
      <c r="B8" s="46"/>
      <c r="C8" s="46"/>
      <c r="D8" s="46"/>
      <c r="E8" s="46"/>
      <c r="F8" s="46"/>
      <c r="G8" s="46"/>
      <c r="H8" s="46"/>
      <c r="I8" s="34"/>
      <c r="J8" s="34"/>
      <c r="T8" t="s">
        <v>56</v>
      </c>
      <c r="U8">
        <v>2026</v>
      </c>
    </row>
    <row r="9" spans="1:21" x14ac:dyDescent="0.3">
      <c r="A9" s="45"/>
      <c r="B9" s="46"/>
      <c r="C9" s="46"/>
      <c r="D9" s="46"/>
      <c r="E9" s="46"/>
      <c r="F9" s="46"/>
      <c r="G9" s="46"/>
      <c r="H9" s="46"/>
      <c r="I9" s="34"/>
      <c r="J9" s="34"/>
      <c r="T9" t="s">
        <v>57</v>
      </c>
      <c r="U9">
        <v>2027</v>
      </c>
    </row>
    <row r="10" spans="1:21" x14ac:dyDescent="0.3">
      <c r="A10" s="45"/>
      <c r="B10" s="46"/>
      <c r="C10" s="46"/>
      <c r="D10" s="46"/>
      <c r="E10" s="46"/>
      <c r="F10" s="46"/>
      <c r="G10" s="46"/>
      <c r="H10" s="46"/>
      <c r="I10" s="34"/>
      <c r="J10" s="34"/>
      <c r="T10" t="s">
        <v>58</v>
      </c>
      <c r="U10">
        <v>2028</v>
      </c>
    </row>
    <row r="11" spans="1:21" x14ac:dyDescent="0.3">
      <c r="A11" s="34"/>
      <c r="B11" s="34"/>
      <c r="C11" s="34"/>
      <c r="D11" s="34"/>
      <c r="E11" s="34"/>
      <c r="F11" s="34"/>
      <c r="G11" s="34"/>
      <c r="H11" s="34"/>
      <c r="I11" s="34"/>
      <c r="J11" s="34"/>
    </row>
    <row r="13" spans="1:21" x14ac:dyDescent="0.3">
      <c r="B13" s="67" t="s">
        <v>246</v>
      </c>
      <c r="C13" s="67"/>
    </row>
    <row r="14" spans="1:21" x14ac:dyDescent="0.3">
      <c r="B14" s="67" t="s">
        <v>221</v>
      </c>
      <c r="C14" s="67"/>
    </row>
    <row r="16" spans="1:21" x14ac:dyDescent="0.3">
      <c r="B16" t="s">
        <v>247</v>
      </c>
    </row>
    <row r="17" spans="2:2" x14ac:dyDescent="0.3">
      <c r="B17" t="s">
        <v>248</v>
      </c>
    </row>
  </sheetData>
  <mergeCells count="3">
    <mergeCell ref="F4:G4"/>
    <mergeCell ref="B13:C13"/>
    <mergeCell ref="B14:C14"/>
  </mergeCells>
  <dataValidations count="2">
    <dataValidation type="list" allowBlank="1" showInputMessage="1" showErrorMessage="1" sqref="B3" xr:uid="{00000000-0002-0000-0200-000000000000}">
      <formula1>$T$6:$T$10</formula1>
    </dataValidation>
    <dataValidation type="list" allowBlank="1" showInputMessage="1" showErrorMessage="1" sqref="C3" xr:uid="{00000000-0002-0000-0200-000001000000}">
      <formula1>$U$6:$U$10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0"/>
  <sheetViews>
    <sheetView topLeftCell="C13" workbookViewId="0">
      <selection activeCell="D29" sqref="D29:E30"/>
    </sheetView>
  </sheetViews>
  <sheetFormatPr defaultColWidth="9.109375" defaultRowHeight="14.4" x14ac:dyDescent="0.3"/>
  <cols>
    <col min="1" max="2" width="0" style="3" hidden="1" customWidth="1"/>
    <col min="3" max="3" width="22.44140625" style="3" bestFit="1" customWidth="1"/>
    <col min="4" max="4" width="15.6640625" style="3" bestFit="1" customWidth="1"/>
    <col min="5" max="5" width="20" style="3" bestFit="1" customWidth="1"/>
    <col min="6" max="6" width="17.44140625" style="3" bestFit="1" customWidth="1"/>
    <col min="7" max="7" width="10.5546875" style="3" bestFit="1" customWidth="1"/>
    <col min="8" max="8" width="13.109375" style="3" bestFit="1" customWidth="1"/>
    <col min="9" max="9" width="11.109375" style="3" bestFit="1" customWidth="1"/>
    <col min="10" max="10" width="14.6640625" style="3" bestFit="1" customWidth="1"/>
    <col min="11" max="16384" width="9.109375" style="3"/>
  </cols>
  <sheetData>
    <row r="1" spans="3:14" x14ac:dyDescent="0.3"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3:14" x14ac:dyDescent="0.3">
      <c r="C2" s="44" t="s">
        <v>75</v>
      </c>
      <c r="D2" s="43"/>
      <c r="E2" s="35" t="s">
        <v>69</v>
      </c>
      <c r="F2" s="35" t="s">
        <v>71</v>
      </c>
      <c r="G2" s="43"/>
      <c r="H2" s="43"/>
      <c r="I2" s="43"/>
      <c r="J2" s="69" t="s">
        <v>122</v>
      </c>
      <c r="K2" s="69"/>
      <c r="L2" s="36" t="s">
        <v>123</v>
      </c>
      <c r="M2" s="36" t="s">
        <v>124</v>
      </c>
      <c r="N2" s="36" t="s">
        <v>125</v>
      </c>
    </row>
    <row r="3" spans="3:14" x14ac:dyDescent="0.3"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</row>
    <row r="4" spans="3:14" x14ac:dyDescent="0.3">
      <c r="C4" s="43"/>
      <c r="D4" s="44" t="s">
        <v>18</v>
      </c>
      <c r="E4" s="44" t="s">
        <v>19</v>
      </c>
      <c r="F4" s="44" t="s">
        <v>20</v>
      </c>
      <c r="G4" s="44" t="s">
        <v>23</v>
      </c>
      <c r="H4" s="44" t="s">
        <v>24</v>
      </c>
      <c r="I4" s="44" t="s">
        <v>22</v>
      </c>
      <c r="J4" s="44" t="s">
        <v>21</v>
      </c>
      <c r="K4" s="42"/>
      <c r="L4" s="43"/>
      <c r="M4" s="43"/>
      <c r="N4" s="43"/>
    </row>
    <row r="5" spans="3:14" x14ac:dyDescent="0.3">
      <c r="C5" s="42"/>
      <c r="D5" s="44"/>
      <c r="E5" s="44"/>
      <c r="F5" s="44"/>
      <c r="G5" s="44"/>
      <c r="H5" s="44"/>
      <c r="I5" s="44"/>
      <c r="J5" s="44"/>
      <c r="K5" s="42"/>
      <c r="L5" s="43"/>
      <c r="M5" s="43"/>
      <c r="N5" s="43"/>
    </row>
    <row r="6" spans="3:14" x14ac:dyDescent="0.3">
      <c r="C6" s="42"/>
      <c r="D6" s="44"/>
      <c r="E6" s="44"/>
      <c r="F6" s="44"/>
      <c r="G6" s="44"/>
      <c r="H6" s="44"/>
      <c r="I6" s="44"/>
      <c r="J6" s="44"/>
      <c r="K6" s="42"/>
      <c r="L6" s="43"/>
      <c r="M6" s="43"/>
      <c r="N6" s="43"/>
    </row>
    <row r="7" spans="3:14" x14ac:dyDescent="0.3">
      <c r="C7" s="42"/>
      <c r="D7" s="44"/>
      <c r="E7" s="44"/>
      <c r="F7" s="44"/>
      <c r="G7" s="44"/>
      <c r="H7" s="44"/>
      <c r="I7" s="44"/>
      <c r="J7" s="44"/>
      <c r="K7" s="42"/>
      <c r="L7" s="43"/>
      <c r="M7" s="43"/>
      <c r="N7" s="43"/>
    </row>
    <row r="8" spans="3:14" x14ac:dyDescent="0.3">
      <c r="C8" s="42"/>
      <c r="D8" s="101"/>
      <c r="E8" s="101"/>
      <c r="F8" s="101"/>
      <c r="G8" s="101"/>
      <c r="H8" s="101"/>
      <c r="I8" s="101"/>
      <c r="J8" s="101"/>
      <c r="K8" s="42"/>
      <c r="L8" s="43"/>
      <c r="M8" s="43"/>
      <c r="N8" s="43"/>
    </row>
    <row r="10" spans="3:14" x14ac:dyDescent="0.3">
      <c r="D10" s="102" t="s">
        <v>249</v>
      </c>
    </row>
    <row r="11" spans="3:14" x14ac:dyDescent="0.3">
      <c r="D11" s="102" t="s">
        <v>250</v>
      </c>
    </row>
    <row r="14" spans="3:14" x14ac:dyDescent="0.3"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</row>
    <row r="15" spans="3:14" x14ac:dyDescent="0.3">
      <c r="C15" s="35" t="s">
        <v>76</v>
      </c>
      <c r="D15" s="43"/>
      <c r="E15" s="35" t="s">
        <v>69</v>
      </c>
      <c r="F15" s="35" t="s">
        <v>73</v>
      </c>
      <c r="G15" s="43"/>
      <c r="H15" s="68" t="s">
        <v>78</v>
      </c>
      <c r="I15" s="68"/>
      <c r="J15" s="35" t="s">
        <v>81</v>
      </c>
      <c r="K15" s="43"/>
      <c r="L15" s="43"/>
      <c r="M15" s="43"/>
      <c r="N15" s="43"/>
    </row>
    <row r="16" spans="3:14" x14ac:dyDescent="0.3"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</row>
    <row r="17" spans="1:14" x14ac:dyDescent="0.3">
      <c r="C17" s="43"/>
      <c r="D17" s="43"/>
      <c r="E17" s="43"/>
      <c r="F17" s="43"/>
      <c r="G17" s="43"/>
      <c r="H17" s="43"/>
      <c r="I17" s="65" t="s">
        <v>122</v>
      </c>
      <c r="J17" s="66"/>
      <c r="K17" s="36" t="s">
        <v>123</v>
      </c>
      <c r="L17" s="36" t="s">
        <v>124</v>
      </c>
      <c r="M17" s="36" t="s">
        <v>125</v>
      </c>
      <c r="N17" s="43"/>
    </row>
    <row r="18" spans="1:14" x14ac:dyDescent="0.3">
      <c r="C18" s="43"/>
      <c r="D18" s="35" t="s">
        <v>77</v>
      </c>
      <c r="E18" s="35" t="s">
        <v>18</v>
      </c>
      <c r="F18" s="35" t="s">
        <v>84</v>
      </c>
      <c r="G18" s="35" t="s">
        <v>85</v>
      </c>
      <c r="H18" s="35" t="s">
        <v>31</v>
      </c>
      <c r="I18" s="43"/>
      <c r="J18" s="43"/>
      <c r="K18" s="43"/>
      <c r="L18" s="43"/>
      <c r="M18" s="43"/>
      <c r="N18" s="43"/>
    </row>
    <row r="19" spans="1:14" x14ac:dyDescent="0.3">
      <c r="A19" s="3" t="s">
        <v>79</v>
      </c>
      <c r="B19" s="3" t="s">
        <v>70</v>
      </c>
      <c r="C19" s="43"/>
      <c r="D19" s="35"/>
      <c r="E19" s="31" t="s">
        <v>225</v>
      </c>
      <c r="F19" s="31" t="s">
        <v>224</v>
      </c>
      <c r="G19" s="35"/>
      <c r="H19" s="35"/>
      <c r="I19" s="43"/>
      <c r="J19" s="43"/>
      <c r="K19" s="43"/>
      <c r="L19" s="43"/>
      <c r="M19" s="43"/>
      <c r="N19" s="43"/>
    </row>
    <row r="20" spans="1:14" x14ac:dyDescent="0.3">
      <c r="A20" s="3" t="s">
        <v>80</v>
      </c>
      <c r="B20" s="3" t="s">
        <v>71</v>
      </c>
      <c r="C20" s="43"/>
      <c r="D20" s="35"/>
      <c r="E20" s="35"/>
      <c r="F20" s="35"/>
      <c r="G20" s="35"/>
      <c r="H20" s="35"/>
      <c r="I20" s="43"/>
      <c r="J20" s="43"/>
      <c r="K20" s="43"/>
      <c r="L20" s="43"/>
      <c r="M20" s="43"/>
      <c r="N20" s="43"/>
    </row>
    <row r="21" spans="1:14" x14ac:dyDescent="0.3">
      <c r="A21" s="3" t="s">
        <v>81</v>
      </c>
      <c r="B21" s="3" t="s">
        <v>72</v>
      </c>
      <c r="C21" s="43"/>
      <c r="D21" s="35"/>
      <c r="E21" s="35"/>
      <c r="F21" s="35"/>
      <c r="G21" s="35"/>
      <c r="H21" s="35"/>
      <c r="I21" s="43"/>
      <c r="J21" s="43"/>
      <c r="K21" s="43"/>
      <c r="L21" s="43"/>
      <c r="M21" s="43"/>
      <c r="N21" s="43"/>
    </row>
    <row r="22" spans="1:14" x14ac:dyDescent="0.3">
      <c r="A22" s="3" t="s">
        <v>82</v>
      </c>
      <c r="B22" s="3" t="s">
        <v>73</v>
      </c>
      <c r="C22" s="43"/>
      <c r="D22" s="35"/>
      <c r="E22" s="35"/>
      <c r="F22" s="35"/>
      <c r="G22" s="35"/>
      <c r="H22" s="35"/>
      <c r="I22" s="43"/>
      <c r="J22" s="43"/>
      <c r="K22" s="43"/>
      <c r="L22" s="43"/>
      <c r="M22" s="43"/>
      <c r="N22" s="43"/>
    </row>
    <row r="23" spans="1:14" x14ac:dyDescent="0.3">
      <c r="A23" s="3" t="s">
        <v>83</v>
      </c>
      <c r="B23" s="3" t="s">
        <v>74</v>
      </c>
      <c r="C23" s="43"/>
      <c r="D23" s="35"/>
      <c r="E23" s="35"/>
      <c r="F23" s="35"/>
      <c r="G23" s="35"/>
      <c r="H23" s="35"/>
      <c r="I23" s="43"/>
      <c r="J23" s="43"/>
      <c r="K23" s="43"/>
      <c r="L23" s="43"/>
      <c r="M23" s="43"/>
      <c r="N23" s="43"/>
    </row>
    <row r="24" spans="1:14" x14ac:dyDescent="0.3">
      <c r="C24" s="43"/>
      <c r="D24" s="35"/>
      <c r="E24" s="35"/>
      <c r="F24" s="35"/>
      <c r="G24" s="35"/>
      <c r="H24" s="35"/>
      <c r="I24" s="43"/>
      <c r="J24" s="43"/>
      <c r="K24" s="43"/>
      <c r="L24" s="43"/>
      <c r="M24" s="43"/>
      <c r="N24" s="43"/>
    </row>
    <row r="27" spans="1:14" x14ac:dyDescent="0.3">
      <c r="D27" s="70" t="s">
        <v>222</v>
      </c>
      <c r="E27" s="70"/>
    </row>
    <row r="29" spans="1:14" x14ac:dyDescent="0.3">
      <c r="D29" s="103" t="s">
        <v>249</v>
      </c>
      <c r="E29" s="104"/>
    </row>
    <row r="30" spans="1:14" x14ac:dyDescent="0.3">
      <c r="D30" s="103" t="s">
        <v>250</v>
      </c>
      <c r="E30" s="104"/>
    </row>
  </sheetData>
  <mergeCells count="4">
    <mergeCell ref="H15:I15"/>
    <mergeCell ref="J2:K2"/>
    <mergeCell ref="I17:J17"/>
    <mergeCell ref="D27:E27"/>
  </mergeCells>
  <dataValidations count="2">
    <dataValidation type="list" allowBlank="1" showInputMessage="1" showErrorMessage="1" sqref="F2 F15" xr:uid="{00000000-0002-0000-0300-000000000000}">
      <formula1>$B$19:$B$28</formula1>
    </dataValidation>
    <dataValidation type="list" allowBlank="1" showInputMessage="1" showErrorMessage="1" sqref="J15" xr:uid="{00000000-0002-0000-0300-000001000000}">
      <formula1>$A$19:$A$24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3"/>
  <sheetViews>
    <sheetView topLeftCell="C1" workbookViewId="0">
      <selection activeCell="H23" sqref="H23"/>
    </sheetView>
  </sheetViews>
  <sheetFormatPr defaultColWidth="9.109375" defaultRowHeight="14.4" x14ac:dyDescent="0.3"/>
  <cols>
    <col min="1" max="2" width="0" style="3" hidden="1" customWidth="1"/>
    <col min="3" max="3" width="22.44140625" style="3" bestFit="1" customWidth="1"/>
    <col min="4" max="4" width="15.6640625" style="3" bestFit="1" customWidth="1"/>
    <col min="5" max="5" width="20" style="3" bestFit="1" customWidth="1"/>
    <col min="6" max="6" width="17.44140625" style="3" bestFit="1" customWidth="1"/>
    <col min="7" max="7" width="10.5546875" style="3" bestFit="1" customWidth="1"/>
    <col min="8" max="8" width="13.109375" style="3" bestFit="1" customWidth="1"/>
    <col min="9" max="9" width="11.109375" style="3" bestFit="1" customWidth="1"/>
    <col min="10" max="10" width="14.6640625" style="3" bestFit="1" customWidth="1"/>
    <col min="11" max="16384" width="9.109375" style="3"/>
  </cols>
  <sheetData>
    <row r="1" spans="1:14" x14ac:dyDescent="0.3"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4" x14ac:dyDescent="0.3">
      <c r="C2" s="42" t="s">
        <v>86</v>
      </c>
      <c r="D2" s="43"/>
      <c r="E2" s="35" t="s">
        <v>69</v>
      </c>
      <c r="F2" s="35" t="s">
        <v>71</v>
      </c>
      <c r="G2" s="43"/>
      <c r="H2" s="43"/>
      <c r="I2" s="43"/>
      <c r="J2" s="65" t="s">
        <v>122</v>
      </c>
      <c r="K2" s="66"/>
      <c r="L2" s="36" t="s">
        <v>123</v>
      </c>
      <c r="M2" s="36" t="s">
        <v>124</v>
      </c>
      <c r="N2" s="36" t="s">
        <v>125</v>
      </c>
    </row>
    <row r="3" spans="1:14" x14ac:dyDescent="0.3"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</row>
    <row r="4" spans="1:14" x14ac:dyDescent="0.3">
      <c r="C4" s="43"/>
      <c r="D4" s="44" t="s">
        <v>18</v>
      </c>
      <c r="E4" s="44" t="s">
        <v>19</v>
      </c>
      <c r="F4" s="44" t="s">
        <v>20</v>
      </c>
      <c r="G4" s="44" t="s">
        <v>23</v>
      </c>
      <c r="H4" s="44" t="s">
        <v>24</v>
      </c>
      <c r="I4" s="44" t="s">
        <v>22</v>
      </c>
      <c r="J4" s="44" t="s">
        <v>21</v>
      </c>
      <c r="K4" s="42"/>
      <c r="L4" s="43"/>
      <c r="M4" s="43"/>
      <c r="N4" s="43"/>
    </row>
    <row r="5" spans="1:14" x14ac:dyDescent="0.3">
      <c r="C5" s="42"/>
      <c r="D5" s="44"/>
      <c r="E5" s="44"/>
      <c r="F5" s="44"/>
      <c r="G5" s="44"/>
      <c r="H5" s="44"/>
      <c r="I5" s="44"/>
      <c r="J5" s="44"/>
      <c r="K5" s="42"/>
      <c r="L5" s="43"/>
      <c r="M5" s="43"/>
      <c r="N5" s="43"/>
    </row>
    <row r="6" spans="1:14" x14ac:dyDescent="0.3">
      <c r="C6" s="42"/>
      <c r="D6" s="44"/>
      <c r="E6" s="44"/>
      <c r="F6" s="44"/>
      <c r="G6" s="44"/>
      <c r="H6" s="44"/>
      <c r="I6" s="44"/>
      <c r="J6" s="44"/>
      <c r="K6" s="42"/>
      <c r="L6" s="43"/>
      <c r="M6" s="43"/>
      <c r="N6" s="43"/>
    </row>
    <row r="7" spans="1:14" x14ac:dyDescent="0.3">
      <c r="C7" s="42"/>
      <c r="D7" s="42"/>
      <c r="E7" s="42"/>
      <c r="F7" s="42"/>
      <c r="G7" s="42"/>
      <c r="H7" s="42"/>
      <c r="I7" s="42"/>
      <c r="J7" s="42"/>
      <c r="K7" s="42"/>
      <c r="L7" s="43"/>
      <c r="M7" s="43"/>
      <c r="N7" s="43"/>
    </row>
    <row r="10" spans="1:14" x14ac:dyDescent="0.3"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</row>
    <row r="11" spans="1:14" x14ac:dyDescent="0.3">
      <c r="C11" s="43" t="s">
        <v>87</v>
      </c>
      <c r="D11" s="43"/>
      <c r="E11" s="35" t="s">
        <v>69</v>
      </c>
      <c r="F11" s="35" t="s">
        <v>73</v>
      </c>
      <c r="G11" s="43"/>
      <c r="H11" s="71" t="s">
        <v>78</v>
      </c>
      <c r="I11" s="71"/>
      <c r="J11" s="43" t="s">
        <v>81</v>
      </c>
      <c r="K11" s="43"/>
      <c r="L11" s="43"/>
      <c r="M11" s="43"/>
      <c r="N11" s="43"/>
    </row>
    <row r="12" spans="1:14" x14ac:dyDescent="0.3"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</row>
    <row r="13" spans="1:14" x14ac:dyDescent="0.3">
      <c r="C13" s="43"/>
      <c r="D13" s="43"/>
      <c r="E13" s="43"/>
      <c r="F13" s="43"/>
      <c r="G13" s="43"/>
      <c r="H13" s="43"/>
      <c r="I13" s="43"/>
      <c r="J13" s="65" t="s">
        <v>122</v>
      </c>
      <c r="K13" s="66"/>
      <c r="L13" s="36" t="s">
        <v>123</v>
      </c>
      <c r="M13" s="36" t="s">
        <v>124</v>
      </c>
      <c r="N13" s="36" t="s">
        <v>125</v>
      </c>
    </row>
    <row r="14" spans="1:14" x14ac:dyDescent="0.3">
      <c r="C14" s="43"/>
      <c r="D14" s="35" t="s">
        <v>77</v>
      </c>
      <c r="E14" s="35" t="s">
        <v>18</v>
      </c>
      <c r="F14" s="35" t="s">
        <v>84</v>
      </c>
      <c r="G14" s="35" t="s">
        <v>85</v>
      </c>
      <c r="H14" s="35" t="s">
        <v>31</v>
      </c>
      <c r="I14" s="43"/>
      <c r="J14" s="43"/>
      <c r="K14" s="43"/>
      <c r="L14" s="43"/>
      <c r="M14" s="43"/>
      <c r="N14" s="43"/>
    </row>
    <row r="15" spans="1:14" x14ac:dyDescent="0.3">
      <c r="A15" s="3" t="s">
        <v>79</v>
      </c>
      <c r="B15" s="3" t="s">
        <v>70</v>
      </c>
      <c r="C15" s="43"/>
      <c r="D15" s="35"/>
      <c r="E15" s="35"/>
      <c r="F15" s="35"/>
      <c r="G15" s="35"/>
      <c r="H15" s="35"/>
      <c r="I15" s="43"/>
      <c r="J15" s="43"/>
      <c r="K15" s="43"/>
      <c r="L15" s="43"/>
      <c r="M15" s="43"/>
      <c r="N15" s="43"/>
    </row>
    <row r="16" spans="1:14" x14ac:dyDescent="0.3">
      <c r="A16" s="3" t="s">
        <v>80</v>
      </c>
      <c r="B16" s="3" t="s">
        <v>71</v>
      </c>
      <c r="C16" s="43"/>
      <c r="D16" s="35"/>
      <c r="E16" s="35"/>
      <c r="F16" s="35"/>
      <c r="G16" s="35"/>
      <c r="H16" s="35"/>
      <c r="I16" s="43"/>
      <c r="J16" s="43"/>
      <c r="K16" s="43"/>
      <c r="L16" s="43"/>
      <c r="M16" s="43"/>
      <c r="N16" s="43"/>
    </row>
    <row r="17" spans="3:14" x14ac:dyDescent="0.3"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</row>
    <row r="19" spans="3:14" x14ac:dyDescent="0.3">
      <c r="D19" s="70" t="s">
        <v>222</v>
      </c>
      <c r="E19" s="70"/>
    </row>
    <row r="22" spans="3:14" x14ac:dyDescent="0.3">
      <c r="D22" s="103" t="s">
        <v>249</v>
      </c>
      <c r="E22" s="104"/>
    </row>
    <row r="23" spans="3:14" x14ac:dyDescent="0.3">
      <c r="D23" s="103" t="s">
        <v>250</v>
      </c>
      <c r="E23" s="104"/>
    </row>
  </sheetData>
  <mergeCells count="4">
    <mergeCell ref="H11:I11"/>
    <mergeCell ref="J2:K2"/>
    <mergeCell ref="J13:K13"/>
    <mergeCell ref="D19:E19"/>
  </mergeCells>
  <dataValidations count="2">
    <dataValidation type="list" allowBlank="1" showInputMessage="1" showErrorMessage="1" sqref="J11" xr:uid="{00000000-0002-0000-0400-000000000000}">
      <formula1>$A$15:$A$16</formula1>
    </dataValidation>
    <dataValidation type="list" allowBlank="1" showInputMessage="1" showErrorMessage="1" sqref="F2 F11" xr:uid="{00000000-0002-0000-0400-000001000000}">
      <formula1>$B$15:$B$19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M28"/>
  <sheetViews>
    <sheetView topLeftCell="A10" workbookViewId="0">
      <selection activeCell="J4" sqref="J4:L7"/>
    </sheetView>
  </sheetViews>
  <sheetFormatPr defaultRowHeight="14.4" x14ac:dyDescent="0.3"/>
  <cols>
    <col min="4" max="4" width="17.6640625" customWidth="1"/>
    <col min="5" max="5" width="26.44140625" bestFit="1" customWidth="1"/>
    <col min="6" max="6" width="24.44140625" customWidth="1"/>
    <col min="7" max="7" width="15.6640625" customWidth="1"/>
    <col min="8" max="8" width="26.33203125" bestFit="1" customWidth="1"/>
    <col min="9" max="9" width="11.33203125" bestFit="1" customWidth="1"/>
    <col min="10" max="10" width="13.88671875" customWidth="1"/>
    <col min="12" max="12" width="11.5546875" customWidth="1"/>
  </cols>
  <sheetData>
    <row r="1" spans="2:13" x14ac:dyDescent="0.3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2:13" x14ac:dyDescent="0.3">
      <c r="B2" s="72" t="s">
        <v>92</v>
      </c>
      <c r="C2" s="73"/>
      <c r="D2" s="34"/>
      <c r="E2" s="55" t="s">
        <v>90</v>
      </c>
      <c r="F2" s="74" t="s">
        <v>91</v>
      </c>
      <c r="G2" s="75"/>
      <c r="H2" s="53" t="s">
        <v>34</v>
      </c>
      <c r="I2" s="36"/>
      <c r="J2" s="54" t="s">
        <v>35</v>
      </c>
      <c r="K2" s="36"/>
      <c r="L2" s="34"/>
      <c r="M2" s="34"/>
    </row>
    <row r="3" spans="2:13" x14ac:dyDescent="0.3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</row>
    <row r="4" spans="2:13" x14ac:dyDescent="0.3">
      <c r="B4" s="34"/>
      <c r="C4" s="34"/>
      <c r="D4" s="34"/>
      <c r="E4" s="34"/>
      <c r="F4" s="34"/>
      <c r="G4" s="34"/>
      <c r="H4" s="34"/>
      <c r="I4" s="34"/>
      <c r="J4" s="65" t="s">
        <v>122</v>
      </c>
      <c r="K4" s="65"/>
      <c r="L4" s="56"/>
      <c r="M4" s="34"/>
    </row>
    <row r="5" spans="2:13" x14ac:dyDescent="0.3">
      <c r="B5" s="34"/>
      <c r="C5" s="34"/>
      <c r="D5" s="106" t="s">
        <v>89</v>
      </c>
      <c r="E5" s="41" t="s">
        <v>88</v>
      </c>
      <c r="F5" s="41" t="s">
        <v>93</v>
      </c>
      <c r="G5" s="36" t="s">
        <v>254</v>
      </c>
      <c r="H5" s="41" t="s">
        <v>219</v>
      </c>
      <c r="I5" s="34"/>
      <c r="J5" s="36" t="s">
        <v>123</v>
      </c>
      <c r="K5" s="36" t="s">
        <v>124</v>
      </c>
      <c r="L5" s="36" t="s">
        <v>125</v>
      </c>
      <c r="M5" s="34"/>
    </row>
    <row r="6" spans="2:13" x14ac:dyDescent="0.3">
      <c r="B6" s="34"/>
      <c r="C6" s="34"/>
      <c r="D6" s="107"/>
      <c r="E6" s="36"/>
      <c r="F6" s="36"/>
      <c r="G6" s="36"/>
      <c r="H6" s="36"/>
      <c r="I6" s="34"/>
      <c r="J6" s="34"/>
      <c r="K6" s="34"/>
      <c r="L6" s="34"/>
      <c r="M6" s="34"/>
    </row>
    <row r="7" spans="2:13" x14ac:dyDescent="0.3">
      <c r="B7" s="34"/>
      <c r="C7" s="34"/>
      <c r="D7" s="107"/>
      <c r="E7" s="36"/>
      <c r="F7" s="36"/>
      <c r="G7" s="36"/>
      <c r="H7" s="36"/>
      <c r="I7" s="34"/>
      <c r="J7" s="34"/>
      <c r="K7" s="34"/>
      <c r="L7" s="34"/>
      <c r="M7" s="34"/>
    </row>
    <row r="8" spans="2:13" x14ac:dyDescent="0.3">
      <c r="B8" s="34"/>
      <c r="C8" s="34"/>
      <c r="D8" s="39"/>
      <c r="E8" s="39"/>
      <c r="F8" s="39"/>
      <c r="G8" s="39"/>
      <c r="H8" s="39"/>
      <c r="I8" s="34"/>
      <c r="J8" s="34"/>
      <c r="K8" s="34"/>
      <c r="L8" s="34"/>
      <c r="M8" s="34"/>
    </row>
    <row r="9" spans="2:13" s="108" customFormat="1" x14ac:dyDescent="0.3">
      <c r="D9" s="109"/>
      <c r="E9" s="109"/>
      <c r="F9" s="109"/>
      <c r="G9" s="109"/>
      <c r="H9" s="109"/>
    </row>
    <row r="10" spans="2:13" s="108" customFormat="1" x14ac:dyDescent="0.3">
      <c r="D10" s="109"/>
      <c r="E10" s="109"/>
      <c r="F10" s="109"/>
      <c r="G10" s="109"/>
      <c r="H10" s="109"/>
    </row>
    <row r="12" spans="2:13" x14ac:dyDescent="0.3"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</row>
    <row r="13" spans="2:13" x14ac:dyDescent="0.3">
      <c r="B13" s="34"/>
      <c r="C13" s="34"/>
      <c r="D13" s="34" t="s">
        <v>94</v>
      </c>
      <c r="E13" s="71" t="s">
        <v>90</v>
      </c>
      <c r="F13" s="71"/>
      <c r="G13" s="35" t="s">
        <v>91</v>
      </c>
      <c r="H13" s="34"/>
      <c r="I13" s="71" t="s">
        <v>66</v>
      </c>
      <c r="J13" s="71"/>
      <c r="K13" s="35" t="s">
        <v>91</v>
      </c>
      <c r="L13" s="39"/>
      <c r="M13" s="34"/>
    </row>
    <row r="14" spans="2:13" x14ac:dyDescent="0.3"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</row>
    <row r="15" spans="2:13" x14ac:dyDescent="0.3">
      <c r="B15" s="34"/>
      <c r="C15" s="34"/>
      <c r="D15" s="34"/>
      <c r="E15" s="34" t="s">
        <v>89</v>
      </c>
      <c r="F15" s="36"/>
      <c r="G15" s="34"/>
      <c r="H15" s="34"/>
      <c r="I15" s="34"/>
      <c r="J15" s="34"/>
      <c r="K15" s="34"/>
      <c r="L15" s="34"/>
      <c r="M15" s="34"/>
    </row>
    <row r="16" spans="2:13" x14ac:dyDescent="0.3">
      <c r="B16" s="34"/>
      <c r="C16" s="34"/>
      <c r="D16" s="34"/>
      <c r="E16" s="34" t="s">
        <v>95</v>
      </c>
      <c r="F16" s="36"/>
      <c r="G16" s="34" t="s">
        <v>102</v>
      </c>
      <c r="H16" s="34"/>
      <c r="I16" s="34"/>
      <c r="J16" s="34"/>
      <c r="K16" s="34"/>
      <c r="L16" s="34"/>
      <c r="M16" s="34"/>
    </row>
    <row r="17" spans="2:13" x14ac:dyDescent="0.3">
      <c r="B17" s="34"/>
      <c r="C17" s="34"/>
      <c r="D17" s="34"/>
      <c r="E17" s="34" t="s">
        <v>96</v>
      </c>
      <c r="F17" s="33" t="s">
        <v>229</v>
      </c>
      <c r="G17" s="34" t="s">
        <v>103</v>
      </c>
      <c r="H17" s="34"/>
      <c r="I17" s="34"/>
      <c r="J17" s="34"/>
      <c r="K17" s="34"/>
      <c r="L17" s="34"/>
      <c r="M17" s="34"/>
    </row>
    <row r="18" spans="2:13" x14ac:dyDescent="0.3">
      <c r="B18" s="34"/>
      <c r="C18" s="34"/>
      <c r="D18" s="34"/>
      <c r="E18" s="34" t="s">
        <v>97</v>
      </c>
      <c r="F18" s="33" t="s">
        <v>229</v>
      </c>
      <c r="G18" s="34" t="s">
        <v>104</v>
      </c>
      <c r="H18" s="34"/>
      <c r="I18" s="34"/>
      <c r="J18" s="34"/>
      <c r="K18" s="34"/>
      <c r="L18" s="34"/>
      <c r="M18" s="34"/>
    </row>
    <row r="19" spans="2:13" x14ac:dyDescent="0.3">
      <c r="B19" s="34"/>
      <c r="C19" s="34"/>
      <c r="D19" s="34"/>
      <c r="E19" s="34" t="s">
        <v>98</v>
      </c>
      <c r="F19" s="33" t="s">
        <v>255</v>
      </c>
      <c r="G19" s="34" t="s">
        <v>103</v>
      </c>
      <c r="H19" s="34"/>
      <c r="I19" s="34"/>
      <c r="J19" s="34"/>
      <c r="K19" s="34"/>
      <c r="L19" s="34"/>
      <c r="M19" s="34"/>
    </row>
    <row r="20" spans="2:13" x14ac:dyDescent="0.3">
      <c r="B20" s="34"/>
      <c r="C20" s="34"/>
      <c r="D20" s="34"/>
      <c r="E20" s="34" t="s">
        <v>99</v>
      </c>
      <c r="F20" s="33" t="s">
        <v>255</v>
      </c>
      <c r="G20" s="34" t="s">
        <v>103</v>
      </c>
      <c r="H20" s="34"/>
      <c r="I20" s="34"/>
      <c r="J20" s="34"/>
      <c r="K20" s="34"/>
      <c r="L20" s="34"/>
      <c r="M20" s="34"/>
    </row>
    <row r="21" spans="2:13" x14ac:dyDescent="0.3">
      <c r="B21" s="34"/>
      <c r="C21" s="34"/>
      <c r="D21" s="34"/>
      <c r="E21" s="34" t="s">
        <v>98</v>
      </c>
      <c r="F21" s="33" t="s">
        <v>256</v>
      </c>
      <c r="G21" s="34" t="s">
        <v>103</v>
      </c>
      <c r="H21" s="34"/>
      <c r="I21" s="34"/>
      <c r="J21" s="34"/>
      <c r="K21" s="34"/>
      <c r="L21" s="34"/>
      <c r="M21" s="34"/>
    </row>
    <row r="22" spans="2:13" x14ac:dyDescent="0.3">
      <c r="B22" s="34"/>
      <c r="C22" s="34"/>
      <c r="D22" s="34"/>
      <c r="E22" s="34" t="s">
        <v>100</v>
      </c>
      <c r="F22" s="36"/>
      <c r="G22" s="34" t="s">
        <v>105</v>
      </c>
      <c r="H22" s="34"/>
      <c r="I22" s="34"/>
      <c r="J22" s="34"/>
      <c r="K22" s="34"/>
      <c r="L22" s="34"/>
      <c r="M22" s="34"/>
    </row>
    <row r="23" spans="2:13" x14ac:dyDescent="0.3">
      <c r="B23" s="34"/>
      <c r="C23" s="34"/>
      <c r="D23" s="34"/>
      <c r="E23" s="34" t="s">
        <v>101</v>
      </c>
      <c r="F23" s="36"/>
      <c r="G23" s="34" t="s">
        <v>106</v>
      </c>
      <c r="H23" s="34"/>
      <c r="I23" s="34"/>
      <c r="J23" s="34"/>
      <c r="K23" s="34"/>
      <c r="L23" s="34"/>
      <c r="M23" s="34"/>
    </row>
    <row r="24" spans="2:13" x14ac:dyDescent="0.3"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</row>
    <row r="25" spans="2:13" x14ac:dyDescent="0.3"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</row>
    <row r="26" spans="2:13" x14ac:dyDescent="0.3">
      <c r="B26" s="34"/>
      <c r="C26" s="34"/>
      <c r="D26" s="34"/>
      <c r="E26" s="76" t="s">
        <v>122</v>
      </c>
      <c r="F26" s="77"/>
      <c r="G26" s="41" t="s">
        <v>123</v>
      </c>
      <c r="H26" s="41" t="s">
        <v>124</v>
      </c>
      <c r="I26" s="41" t="s">
        <v>125</v>
      </c>
      <c r="J26" s="34"/>
      <c r="K26" s="34"/>
      <c r="L26" s="34"/>
      <c r="M26" s="34"/>
    </row>
    <row r="28" spans="2:13" x14ac:dyDescent="0.3">
      <c r="E28" s="70" t="s">
        <v>222</v>
      </c>
      <c r="F28" s="70"/>
    </row>
  </sheetData>
  <mergeCells count="7">
    <mergeCell ref="E28:F28"/>
    <mergeCell ref="B2:C2"/>
    <mergeCell ref="F2:G2"/>
    <mergeCell ref="J4:K4"/>
    <mergeCell ref="E13:F13"/>
    <mergeCell ref="I13:J13"/>
    <mergeCell ref="E26:F26"/>
  </mergeCells>
  <dataValidations count="1">
    <dataValidation type="list" allowBlank="1" showInputMessage="1" showErrorMessage="1" sqref="F2 G13 K13" xr:uid="{00000000-0002-0000-0500-000000000000}">
      <formula1>#REF!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1:K30"/>
  <sheetViews>
    <sheetView tabSelected="1" workbookViewId="0">
      <selection activeCell="M22" sqref="M22"/>
    </sheetView>
  </sheetViews>
  <sheetFormatPr defaultRowHeight="14.4" x14ac:dyDescent="0.3"/>
  <cols>
    <col min="3" max="3" width="24.6640625" bestFit="1" customWidth="1"/>
    <col min="4" max="4" width="20" bestFit="1" customWidth="1"/>
    <col min="5" max="5" width="14.5546875" bestFit="1" customWidth="1"/>
    <col min="6" max="6" width="18.44140625" bestFit="1" customWidth="1"/>
    <col min="7" max="7" width="15.6640625" customWidth="1"/>
    <col min="8" max="8" width="20.44140625" bestFit="1" customWidth="1"/>
  </cols>
  <sheetData>
    <row r="1" spans="3:11" x14ac:dyDescent="0.3">
      <c r="C1" s="34" t="s">
        <v>108</v>
      </c>
      <c r="D1" s="34"/>
      <c r="E1" s="34"/>
      <c r="F1" s="34"/>
      <c r="G1" s="34"/>
      <c r="H1" s="34"/>
      <c r="I1" s="34"/>
      <c r="J1" s="34"/>
      <c r="K1" s="34"/>
    </row>
    <row r="2" spans="3:11" x14ac:dyDescent="0.3">
      <c r="C2" s="34"/>
      <c r="D2" s="35" t="s">
        <v>69</v>
      </c>
      <c r="E2" s="35" t="s">
        <v>71</v>
      </c>
      <c r="F2" s="34"/>
      <c r="G2" s="34"/>
      <c r="H2" s="34"/>
      <c r="I2" s="34"/>
      <c r="J2" s="34"/>
      <c r="K2" s="34"/>
    </row>
    <row r="3" spans="3:11" x14ac:dyDescent="0.3">
      <c r="C3" s="34"/>
      <c r="D3" s="34"/>
      <c r="E3" s="34"/>
      <c r="F3" s="34"/>
      <c r="G3" s="34"/>
      <c r="H3" s="34"/>
      <c r="I3" s="34"/>
      <c r="J3" s="34"/>
      <c r="K3" s="34"/>
    </row>
    <row r="4" spans="3:11" x14ac:dyDescent="0.3">
      <c r="C4" s="34"/>
      <c r="D4" s="71" t="s">
        <v>66</v>
      </c>
      <c r="E4" s="71"/>
      <c r="F4" s="35" t="s">
        <v>91</v>
      </c>
      <c r="G4" s="34"/>
      <c r="H4" s="71" t="s">
        <v>67</v>
      </c>
      <c r="I4" s="71"/>
      <c r="J4" s="35" t="s">
        <v>91</v>
      </c>
      <c r="K4" s="34"/>
    </row>
    <row r="5" spans="3:11" x14ac:dyDescent="0.3">
      <c r="C5" s="34"/>
      <c r="D5" s="34"/>
      <c r="E5" s="34"/>
      <c r="F5" s="34"/>
      <c r="G5" s="34"/>
      <c r="H5" s="34"/>
      <c r="I5" s="34"/>
      <c r="J5" s="34"/>
      <c r="K5" s="34"/>
    </row>
    <row r="6" spans="3:11" x14ac:dyDescent="0.3">
      <c r="C6" s="34"/>
      <c r="D6" s="36" t="s">
        <v>18</v>
      </c>
      <c r="E6" s="36" t="s">
        <v>109</v>
      </c>
      <c r="F6" s="36" t="s">
        <v>85</v>
      </c>
      <c r="G6" s="36" t="s">
        <v>110</v>
      </c>
      <c r="H6" s="34"/>
      <c r="I6" s="34"/>
      <c r="J6" s="34"/>
      <c r="K6" s="34"/>
    </row>
    <row r="7" spans="3:11" x14ac:dyDescent="0.3">
      <c r="C7" s="34"/>
      <c r="D7" s="36"/>
      <c r="E7" s="36" t="s">
        <v>257</v>
      </c>
      <c r="F7" s="36"/>
      <c r="G7" s="36"/>
      <c r="H7" s="34"/>
      <c r="I7" s="34"/>
      <c r="J7" s="34"/>
      <c r="K7" s="34"/>
    </row>
    <row r="8" spans="3:11" x14ac:dyDescent="0.3">
      <c r="C8" s="34"/>
      <c r="D8" s="36"/>
      <c r="E8" s="36"/>
      <c r="F8" s="36"/>
      <c r="G8" s="36"/>
      <c r="H8" s="34"/>
      <c r="I8" s="34"/>
      <c r="J8" s="34"/>
      <c r="K8" s="34"/>
    </row>
    <row r="9" spans="3:11" x14ac:dyDescent="0.3">
      <c r="C9" s="34"/>
      <c r="D9" s="34"/>
      <c r="E9" s="34"/>
      <c r="F9" s="34"/>
      <c r="G9" s="34"/>
      <c r="H9" s="34"/>
      <c r="I9" s="34"/>
      <c r="J9" s="34"/>
      <c r="K9" s="34"/>
    </row>
    <row r="10" spans="3:11" x14ac:dyDescent="0.3">
      <c r="C10" s="34"/>
      <c r="D10" s="69" t="s">
        <v>111</v>
      </c>
      <c r="E10" s="69"/>
      <c r="F10" s="69"/>
      <c r="G10" s="36"/>
      <c r="H10" s="34"/>
      <c r="I10" s="34"/>
      <c r="J10" s="34"/>
      <c r="K10" s="34"/>
    </row>
    <row r="11" spans="3:11" x14ac:dyDescent="0.3">
      <c r="C11" s="34"/>
      <c r="D11" s="34"/>
      <c r="E11" s="34"/>
      <c r="F11" s="34"/>
      <c r="G11" s="34"/>
      <c r="H11" s="34"/>
      <c r="I11" s="34"/>
      <c r="J11" s="34"/>
      <c r="K11" s="34"/>
    </row>
    <row r="12" spans="3:11" x14ac:dyDescent="0.3">
      <c r="C12" s="34"/>
      <c r="D12" s="65" t="s">
        <v>122</v>
      </c>
      <c r="E12" s="66"/>
      <c r="F12" s="36" t="s">
        <v>123</v>
      </c>
      <c r="G12" s="36" t="s">
        <v>124</v>
      </c>
      <c r="H12" s="36" t="s">
        <v>125</v>
      </c>
      <c r="I12" s="34"/>
      <c r="J12" s="34"/>
      <c r="K12" s="34"/>
    </row>
    <row r="13" spans="3:11" x14ac:dyDescent="0.3">
      <c r="C13" s="34"/>
      <c r="D13" s="40"/>
      <c r="E13" s="57"/>
      <c r="F13" s="39"/>
      <c r="G13" s="39"/>
      <c r="H13" s="39"/>
      <c r="I13" s="34"/>
      <c r="J13" s="34"/>
      <c r="K13" s="34"/>
    </row>
    <row r="14" spans="3:11" s="108" customFormat="1" x14ac:dyDescent="0.3">
      <c r="D14" s="113"/>
      <c r="E14" s="114"/>
      <c r="F14" s="109"/>
      <c r="G14" s="109"/>
      <c r="H14" s="109"/>
    </row>
    <row r="15" spans="3:11" s="108" customFormat="1" x14ac:dyDescent="0.3">
      <c r="D15" s="113"/>
      <c r="E15" s="114"/>
      <c r="F15" s="109"/>
      <c r="G15" s="109"/>
      <c r="H15" s="109"/>
    </row>
    <row r="17" spans="3:11" x14ac:dyDescent="0.3">
      <c r="C17" s="34"/>
      <c r="D17" s="34"/>
      <c r="E17" s="34"/>
      <c r="F17" s="34"/>
      <c r="G17" s="34"/>
      <c r="H17" s="34"/>
      <c r="I17" s="34"/>
      <c r="J17" s="34"/>
      <c r="K17" s="34"/>
    </row>
    <row r="18" spans="3:11" x14ac:dyDescent="0.3">
      <c r="C18" s="112" t="s">
        <v>112</v>
      </c>
      <c r="D18" s="34"/>
      <c r="E18" s="34"/>
      <c r="F18" s="34"/>
      <c r="G18" s="34"/>
      <c r="H18" s="34"/>
      <c r="I18" s="34"/>
      <c r="J18" s="34"/>
      <c r="K18" s="34"/>
    </row>
    <row r="19" spans="3:11" x14ac:dyDescent="0.3">
      <c r="C19" s="34"/>
      <c r="D19" s="71" t="s">
        <v>66</v>
      </c>
      <c r="E19" s="71"/>
      <c r="F19" s="35" t="s">
        <v>91</v>
      </c>
      <c r="G19" s="34"/>
      <c r="H19" s="71" t="s">
        <v>67</v>
      </c>
      <c r="I19" s="71"/>
      <c r="J19" s="35" t="s">
        <v>91</v>
      </c>
      <c r="K19" s="34"/>
    </row>
    <row r="20" spans="3:11" x14ac:dyDescent="0.3">
      <c r="C20" s="34"/>
      <c r="D20" s="34"/>
      <c r="E20" s="34"/>
      <c r="F20" s="34"/>
      <c r="G20" s="34"/>
      <c r="H20" s="34"/>
      <c r="I20" s="34"/>
      <c r="J20" s="34"/>
      <c r="K20" s="34"/>
    </row>
    <row r="21" spans="3:11" x14ac:dyDescent="0.3">
      <c r="C21" s="34"/>
      <c r="D21" s="36" t="s">
        <v>89</v>
      </c>
      <c r="E21" s="36" t="s">
        <v>113</v>
      </c>
      <c r="F21" s="36" t="s">
        <v>115</v>
      </c>
      <c r="G21" s="37" t="s">
        <v>114</v>
      </c>
      <c r="H21" s="37" t="s">
        <v>118</v>
      </c>
      <c r="I21" s="34"/>
      <c r="J21" s="34"/>
      <c r="K21" s="34"/>
    </row>
    <row r="22" spans="3:11" x14ac:dyDescent="0.3">
      <c r="C22" s="34"/>
      <c r="D22" s="36"/>
      <c r="E22" s="36"/>
      <c r="F22" s="36"/>
      <c r="G22" s="36"/>
      <c r="H22" s="38" t="s">
        <v>119</v>
      </c>
      <c r="I22" s="34"/>
      <c r="J22" s="34"/>
      <c r="K22" s="34"/>
    </row>
    <row r="23" spans="3:11" x14ac:dyDescent="0.3">
      <c r="C23" s="34"/>
      <c r="D23" s="36"/>
      <c r="E23" s="36"/>
      <c r="F23" s="36"/>
      <c r="G23" s="36"/>
      <c r="H23" s="38" t="s">
        <v>119</v>
      </c>
      <c r="I23" s="34"/>
      <c r="J23" s="34"/>
      <c r="K23" s="34"/>
    </row>
    <row r="24" spans="3:11" x14ac:dyDescent="0.3">
      <c r="C24" s="34"/>
      <c r="D24" s="78" t="s">
        <v>111</v>
      </c>
      <c r="E24" s="79"/>
      <c r="F24" s="37" t="s">
        <v>117</v>
      </c>
      <c r="G24" s="36" t="s">
        <v>116</v>
      </c>
      <c r="H24" s="38" t="s">
        <v>119</v>
      </c>
      <c r="I24" s="34"/>
      <c r="J24" s="34"/>
      <c r="K24" s="34"/>
    </row>
    <row r="25" spans="3:11" x14ac:dyDescent="0.3">
      <c r="C25" s="34"/>
      <c r="D25" s="34"/>
      <c r="E25" s="34"/>
      <c r="F25" s="34"/>
      <c r="G25" s="34"/>
      <c r="H25" s="34"/>
      <c r="I25" s="34"/>
      <c r="J25" s="34"/>
      <c r="K25" s="34"/>
    </row>
    <row r="26" spans="3:11" x14ac:dyDescent="0.3">
      <c r="C26" s="34"/>
      <c r="D26" s="65" t="s">
        <v>122</v>
      </c>
      <c r="E26" s="66"/>
      <c r="F26" s="36" t="s">
        <v>123</v>
      </c>
      <c r="G26" s="36" t="s">
        <v>124</v>
      </c>
      <c r="H26" s="36" t="s">
        <v>125</v>
      </c>
      <c r="I26" s="34"/>
      <c r="J26" s="34"/>
      <c r="K26" s="34"/>
    </row>
    <row r="27" spans="3:11" x14ac:dyDescent="0.3">
      <c r="C27" s="34"/>
      <c r="D27" s="34"/>
      <c r="E27" s="34"/>
      <c r="F27" s="34"/>
      <c r="G27" s="34"/>
      <c r="H27" s="34"/>
      <c r="I27" s="34"/>
      <c r="J27" s="34"/>
      <c r="K27" s="34"/>
    </row>
    <row r="28" spans="3:11" x14ac:dyDescent="0.3">
      <c r="C28" s="34"/>
      <c r="D28" s="34"/>
      <c r="E28" s="34"/>
      <c r="F28" s="34"/>
      <c r="G28" s="34"/>
      <c r="H28" s="34"/>
      <c r="I28" s="34"/>
      <c r="J28" s="34"/>
      <c r="K28" s="34"/>
    </row>
    <row r="29" spans="3:11" s="108" customFormat="1" x14ac:dyDescent="0.3"/>
    <row r="30" spans="3:11" x14ac:dyDescent="0.3">
      <c r="D30" s="70" t="s">
        <v>222</v>
      </c>
      <c r="E30" s="70"/>
    </row>
  </sheetData>
  <mergeCells count="9">
    <mergeCell ref="H4:I4"/>
    <mergeCell ref="D19:E19"/>
    <mergeCell ref="H19:I19"/>
    <mergeCell ref="D24:E24"/>
    <mergeCell ref="D30:E30"/>
    <mergeCell ref="D26:E26"/>
    <mergeCell ref="D12:E12"/>
    <mergeCell ref="D4:E4"/>
    <mergeCell ref="D10:F10"/>
  </mergeCells>
  <dataValidations count="2">
    <dataValidation type="list" allowBlank="1" showInputMessage="1" showErrorMessage="1" sqref="F4 J19 F19 J4" xr:uid="{00000000-0002-0000-0600-000001000000}">
      <formula1>#REF!</formula1>
    </dataValidation>
    <dataValidation type="list" allowBlank="1" showInputMessage="1" showErrorMessage="1" sqref="E2" xr:uid="{00000000-0002-0000-0600-000000000000}">
      <formula1>#REF!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15"/>
  <sheetViews>
    <sheetView workbookViewId="0">
      <selection activeCell="D21" sqref="D21"/>
    </sheetView>
  </sheetViews>
  <sheetFormatPr defaultRowHeight="14.4" x14ac:dyDescent="0.3"/>
  <cols>
    <col min="3" max="3" width="20" bestFit="1" customWidth="1"/>
    <col min="4" max="4" width="16.33203125" customWidth="1"/>
    <col min="5" max="5" width="17.88671875" bestFit="1" customWidth="1"/>
    <col min="6" max="6" width="14.109375" bestFit="1" customWidth="1"/>
    <col min="8" max="8" width="11.88671875" customWidth="1"/>
    <col min="9" max="9" width="14.109375" bestFit="1" customWidth="1"/>
    <col min="10" max="10" width="17.88671875" customWidth="1"/>
  </cols>
  <sheetData>
    <row r="2" spans="2:11" x14ac:dyDescent="0.3">
      <c r="B2" s="34"/>
      <c r="C2" s="34"/>
      <c r="D2" s="34"/>
      <c r="E2" s="34"/>
      <c r="F2" s="34"/>
      <c r="G2" s="34"/>
      <c r="H2" s="34"/>
      <c r="I2" s="34"/>
      <c r="J2" s="34"/>
      <c r="K2" s="34"/>
    </row>
    <row r="3" spans="2:11" x14ac:dyDescent="0.3">
      <c r="B3" s="34"/>
      <c r="C3" s="35" t="s">
        <v>69</v>
      </c>
      <c r="D3" s="35" t="s">
        <v>71</v>
      </c>
      <c r="E3" s="34"/>
      <c r="F3" s="34"/>
      <c r="G3" s="34"/>
      <c r="H3" s="34"/>
      <c r="I3" s="34"/>
      <c r="J3" s="34"/>
      <c r="K3" s="34"/>
    </row>
    <row r="4" spans="2:11" x14ac:dyDescent="0.3">
      <c r="B4" s="34"/>
      <c r="C4" s="34"/>
      <c r="D4" s="34"/>
      <c r="E4" s="34"/>
      <c r="F4" s="34"/>
      <c r="G4" s="34"/>
      <c r="H4" s="34"/>
      <c r="I4" s="34"/>
      <c r="J4" s="34"/>
      <c r="K4" s="34"/>
    </row>
    <row r="5" spans="2:11" x14ac:dyDescent="0.3">
      <c r="B5" s="34"/>
      <c r="C5" s="34"/>
      <c r="D5" s="34"/>
      <c r="E5" s="34"/>
      <c r="F5" s="65" t="s">
        <v>122</v>
      </c>
      <c r="G5" s="66"/>
      <c r="H5" s="36" t="s">
        <v>123</v>
      </c>
      <c r="I5" s="36" t="s">
        <v>124</v>
      </c>
      <c r="J5" s="36" t="s">
        <v>125</v>
      </c>
      <c r="K5" s="34"/>
    </row>
    <row r="6" spans="2:11" x14ac:dyDescent="0.3">
      <c r="B6" s="34"/>
      <c r="C6" s="34"/>
      <c r="D6" s="34"/>
      <c r="E6" s="34"/>
      <c r="F6" s="34"/>
      <c r="G6" s="34"/>
      <c r="H6" s="34"/>
      <c r="I6" s="34"/>
      <c r="J6" s="34"/>
      <c r="K6" s="34"/>
    </row>
    <row r="7" spans="2:11" x14ac:dyDescent="0.3">
      <c r="B7" s="34"/>
      <c r="C7" s="36" t="s">
        <v>28</v>
      </c>
      <c r="D7" s="36" t="s">
        <v>120</v>
      </c>
      <c r="E7" s="36" t="s">
        <v>29</v>
      </c>
      <c r="F7" s="36" t="s">
        <v>6</v>
      </c>
      <c r="G7" s="36" t="s">
        <v>30</v>
      </c>
      <c r="H7" s="36" t="s">
        <v>121</v>
      </c>
      <c r="I7" s="36"/>
      <c r="J7" s="36"/>
      <c r="K7" s="34"/>
    </row>
    <row r="8" spans="2:11" x14ac:dyDescent="0.3">
      <c r="B8" s="34"/>
      <c r="C8" s="36"/>
      <c r="D8" s="36"/>
      <c r="E8" s="36"/>
      <c r="F8" s="36"/>
      <c r="G8" s="36"/>
      <c r="H8" s="36"/>
      <c r="I8" s="36" t="s">
        <v>11</v>
      </c>
      <c r="J8" s="36" t="s">
        <v>12</v>
      </c>
      <c r="K8" s="34"/>
    </row>
    <row r="9" spans="2:11" x14ac:dyDescent="0.3">
      <c r="B9" s="34"/>
      <c r="C9" s="36"/>
      <c r="D9" s="36"/>
      <c r="E9" s="36"/>
      <c r="F9" s="36"/>
      <c r="G9" s="36"/>
      <c r="H9" s="36"/>
      <c r="I9" s="36" t="s">
        <v>11</v>
      </c>
      <c r="J9" s="36" t="s">
        <v>12</v>
      </c>
      <c r="K9" s="34"/>
    </row>
    <row r="10" spans="2:11" x14ac:dyDescent="0.3">
      <c r="B10" s="34"/>
      <c r="C10" s="36"/>
      <c r="D10" s="36"/>
      <c r="E10" s="36"/>
      <c r="F10" s="36"/>
      <c r="G10" s="36"/>
      <c r="H10" s="36"/>
      <c r="I10" s="36" t="s">
        <v>11</v>
      </c>
      <c r="J10" s="36" t="s">
        <v>12</v>
      </c>
      <c r="K10" s="34"/>
    </row>
    <row r="11" spans="2:11" x14ac:dyDescent="0.3">
      <c r="B11" s="34"/>
      <c r="C11" s="34"/>
      <c r="D11" s="34"/>
      <c r="E11" s="34"/>
      <c r="F11" s="34"/>
      <c r="G11" s="34"/>
      <c r="H11" s="34"/>
      <c r="I11" s="34"/>
      <c r="J11" s="34"/>
      <c r="K11" s="34"/>
    </row>
    <row r="14" spans="2:11" x14ac:dyDescent="0.3">
      <c r="C14" s="67" t="s">
        <v>223</v>
      </c>
      <c r="D14" s="67"/>
      <c r="E14" s="67"/>
    </row>
    <row r="15" spans="2:11" x14ac:dyDescent="0.3">
      <c r="C15" t="s">
        <v>230</v>
      </c>
    </row>
  </sheetData>
  <mergeCells count="2">
    <mergeCell ref="F5:G5"/>
    <mergeCell ref="C14:E14"/>
  </mergeCells>
  <dataValidations count="1">
    <dataValidation type="list" allowBlank="1" showInputMessage="1" showErrorMessage="1" sqref="D3" xr:uid="{00000000-0002-0000-0700-000000000000}">
      <formula1>$B$11:$B$16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Z46"/>
  <sheetViews>
    <sheetView workbookViewId="0">
      <selection activeCell="J15" sqref="J15"/>
    </sheetView>
  </sheetViews>
  <sheetFormatPr defaultColWidth="9.109375" defaultRowHeight="14.4" x14ac:dyDescent="0.3"/>
  <cols>
    <col min="1" max="1" width="3.5546875" style="4" customWidth="1"/>
    <col min="2" max="2" width="15.6640625" style="23" bestFit="1" customWidth="1"/>
    <col min="3" max="3" width="13" style="23" bestFit="1" customWidth="1"/>
    <col min="4" max="4" width="20.6640625" style="23" bestFit="1" customWidth="1"/>
    <col min="5" max="5" width="18.44140625" style="23" bestFit="1" customWidth="1"/>
    <col min="6" max="6" width="13.33203125" style="23" bestFit="1" customWidth="1"/>
    <col min="7" max="7" width="11.5546875" style="23" bestFit="1" customWidth="1"/>
    <col min="8" max="8" width="15.88671875" style="23" bestFit="1" customWidth="1"/>
    <col min="9" max="9" width="17.33203125" style="23" bestFit="1" customWidth="1"/>
    <col min="10" max="10" width="9" style="23" customWidth="1"/>
    <col min="11" max="11" width="6.5546875" style="23" bestFit="1" customWidth="1"/>
    <col min="12" max="12" width="10" style="23" bestFit="1" customWidth="1"/>
    <col min="13" max="13" width="16.88671875" style="23" customWidth="1"/>
    <col min="14" max="14" width="20.6640625" style="23" customWidth="1"/>
    <col min="15" max="15" width="26.88671875" style="4" customWidth="1"/>
    <col min="16" max="16" width="15" style="5" hidden="1" customWidth="1"/>
    <col min="17" max="17" width="9.109375" style="5" hidden="1" customWidth="1"/>
    <col min="18" max="18" width="22.6640625" style="5" hidden="1" customWidth="1"/>
    <col min="19" max="19" width="8.44140625" style="5" hidden="1" customWidth="1"/>
    <col min="20" max="20" width="9.44140625" style="5" hidden="1" customWidth="1"/>
    <col min="21" max="21" width="6.44140625" style="5" hidden="1" customWidth="1"/>
    <col min="22" max="22" width="9.5546875" style="5" hidden="1" customWidth="1"/>
    <col min="23" max="26" width="9.109375" style="5" hidden="1" customWidth="1"/>
    <col min="27" max="16384" width="9.109375" style="4"/>
  </cols>
  <sheetData>
    <row r="2" spans="2:26" x14ac:dyDescent="0.3">
      <c r="B2" s="96" t="s">
        <v>218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</row>
    <row r="3" spans="2:26" x14ac:dyDescent="0.3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P3" s="5" t="s">
        <v>126</v>
      </c>
    </row>
    <row r="4" spans="2:26" ht="26.25" customHeight="1" x14ac:dyDescent="0.3">
      <c r="B4" s="97" t="s">
        <v>127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P4" s="6" t="s">
        <v>121</v>
      </c>
    </row>
    <row r="5" spans="2:26" s="10" customFormat="1" ht="26.25" customHeight="1" x14ac:dyDescent="0.3">
      <c r="B5" s="98" t="s">
        <v>258</v>
      </c>
      <c r="C5" s="98"/>
      <c r="D5" s="7">
        <f>SUM(M10:M40)</f>
        <v>6940</v>
      </c>
      <c r="E5" s="8" t="s">
        <v>128</v>
      </c>
      <c r="F5" s="99"/>
      <c r="G5" s="99"/>
      <c r="H5" s="99"/>
      <c r="I5" s="8" t="s">
        <v>129</v>
      </c>
      <c r="J5" s="100"/>
      <c r="K5" s="99"/>
      <c r="L5" s="98" t="s">
        <v>7</v>
      </c>
      <c r="M5" s="98"/>
      <c r="N5" s="9"/>
      <c r="P5" s="11" t="s">
        <v>131</v>
      </c>
      <c r="Q5" s="11"/>
      <c r="R5" s="11"/>
      <c r="S5" s="11"/>
      <c r="T5" s="11"/>
      <c r="U5" s="11"/>
      <c r="V5" s="11"/>
      <c r="W5" s="11"/>
      <c r="X5" s="11"/>
      <c r="Y5" s="12" t="s">
        <v>132</v>
      </c>
      <c r="Z5" s="11"/>
    </row>
    <row r="6" spans="2:26" s="10" customFormat="1" ht="24" customHeight="1" x14ac:dyDescent="0.3">
      <c r="B6" s="8" t="s">
        <v>241</v>
      </c>
      <c r="C6" s="8">
        <f>SUM(J10:J40)</f>
        <v>3420</v>
      </c>
      <c r="D6" s="8" t="s">
        <v>240</v>
      </c>
      <c r="E6" s="8">
        <f>SUM(K10:K40)</f>
        <v>3320</v>
      </c>
      <c r="F6" s="8" t="s">
        <v>135</v>
      </c>
      <c r="G6" s="8">
        <f>SUM(L10:L40)</f>
        <v>200</v>
      </c>
      <c r="H6" s="8" t="s">
        <v>50</v>
      </c>
      <c r="I6" s="86"/>
      <c r="J6" s="86"/>
      <c r="K6" s="86"/>
      <c r="L6" s="8" t="s">
        <v>53</v>
      </c>
      <c r="M6" s="9" t="s">
        <v>57</v>
      </c>
      <c r="N6" s="9">
        <v>2023</v>
      </c>
      <c r="P6" s="11" t="s">
        <v>136</v>
      </c>
      <c r="Q6" s="11"/>
      <c r="R6" s="11"/>
      <c r="S6" s="11"/>
      <c r="T6" s="11"/>
      <c r="U6" s="11"/>
      <c r="V6" s="11"/>
      <c r="W6" s="11"/>
      <c r="X6" s="11"/>
      <c r="Y6" s="12" t="s">
        <v>137</v>
      </c>
      <c r="Z6" s="11"/>
    </row>
    <row r="7" spans="2:26" x14ac:dyDescent="0.3"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P7" s="6" t="s">
        <v>138</v>
      </c>
      <c r="Y7" s="14" t="s">
        <v>139</v>
      </c>
    </row>
    <row r="8" spans="2:26" s="10" customFormat="1" ht="27.75" customHeight="1" x14ac:dyDescent="0.3">
      <c r="B8" s="15" t="s">
        <v>31</v>
      </c>
      <c r="C8" s="15" t="s">
        <v>32</v>
      </c>
      <c r="D8" s="15" t="s">
        <v>121</v>
      </c>
      <c r="E8" s="15" t="s">
        <v>140</v>
      </c>
      <c r="F8" s="15" t="s">
        <v>141</v>
      </c>
      <c r="G8" s="15" t="s">
        <v>126</v>
      </c>
      <c r="H8" s="15" t="s">
        <v>142</v>
      </c>
      <c r="I8" s="15" t="s">
        <v>143</v>
      </c>
      <c r="J8" s="15" t="s">
        <v>144</v>
      </c>
      <c r="K8" s="15" t="s">
        <v>134</v>
      </c>
      <c r="L8" s="15" t="s">
        <v>135</v>
      </c>
      <c r="M8" s="15" t="s">
        <v>231</v>
      </c>
      <c r="N8" s="15" t="s">
        <v>145</v>
      </c>
      <c r="P8" s="11" t="s">
        <v>146</v>
      </c>
      <c r="Q8" s="11"/>
      <c r="R8" s="16" t="s">
        <v>30</v>
      </c>
      <c r="S8" s="16" t="s">
        <v>147</v>
      </c>
      <c r="T8" s="16" t="s">
        <v>148</v>
      </c>
      <c r="U8" s="16" t="s">
        <v>133</v>
      </c>
      <c r="V8" s="16" t="s">
        <v>134</v>
      </c>
      <c r="W8" s="11"/>
      <c r="X8" s="11"/>
      <c r="Y8" s="12" t="s">
        <v>149</v>
      </c>
      <c r="Z8" s="11"/>
    </row>
    <row r="9" spans="2:26" s="3" customFormat="1" x14ac:dyDescent="0.3">
      <c r="B9" s="60" t="s">
        <v>232</v>
      </c>
      <c r="C9" s="60" t="s">
        <v>233</v>
      </c>
      <c r="D9" s="60" t="s">
        <v>234</v>
      </c>
      <c r="E9" s="60" t="s">
        <v>235</v>
      </c>
      <c r="F9" s="60" t="s">
        <v>236</v>
      </c>
      <c r="G9" s="60" t="s">
        <v>237</v>
      </c>
      <c r="H9" s="60"/>
      <c r="I9" s="60" t="s">
        <v>238</v>
      </c>
      <c r="J9" s="60"/>
      <c r="K9" s="60"/>
      <c r="L9" s="60" t="s">
        <v>239</v>
      </c>
      <c r="M9" s="60"/>
      <c r="N9" s="60"/>
      <c r="P9" s="6" t="s">
        <v>9</v>
      </c>
      <c r="Q9" s="58"/>
      <c r="R9" s="59"/>
      <c r="S9" s="59"/>
      <c r="T9" s="59"/>
      <c r="U9" s="59"/>
      <c r="V9" s="59"/>
      <c r="W9" s="58"/>
      <c r="X9" s="58"/>
      <c r="Y9" s="58"/>
      <c r="Z9" s="58"/>
    </row>
    <row r="10" spans="2:26" ht="20.100000000000001" customHeight="1" x14ac:dyDescent="0.4">
      <c r="B10" s="18" t="s">
        <v>150</v>
      </c>
      <c r="C10" s="17" t="s">
        <v>151</v>
      </c>
      <c r="D10" s="19" t="s">
        <v>152</v>
      </c>
      <c r="E10" s="20" t="s">
        <v>153</v>
      </c>
      <c r="F10" s="17"/>
      <c r="G10" s="19" t="str">
        <f>VLOOKUP(E10,R10:V30,3,FALSE)</f>
        <v>EX HQ</v>
      </c>
      <c r="H10" s="19">
        <f>VLOOKUP(E10,R10:V30,2,FALSE)</f>
        <v>50</v>
      </c>
      <c r="I10" s="17">
        <v>0</v>
      </c>
      <c r="J10" s="19">
        <f>VLOOKUP(E10,R10:V30,4,FALSE)</f>
        <v>190</v>
      </c>
      <c r="K10" s="19">
        <f>IF(G10="HQ",0,IF(H10&lt;25,0,H10*2*2))</f>
        <v>200</v>
      </c>
      <c r="L10" s="19"/>
      <c r="M10" s="19">
        <f>IF(G10="LEAVE",0,IF(G10="SUNDAY",0,IF(G10="HOLIDAY",0,J10+K10+L10)))</f>
        <v>390</v>
      </c>
      <c r="N10" s="21" t="s">
        <v>154</v>
      </c>
      <c r="P10" s="6" t="s">
        <v>155</v>
      </c>
      <c r="Q10" s="5">
        <v>1</v>
      </c>
      <c r="R10" s="22" t="s">
        <v>153</v>
      </c>
      <c r="S10" s="22">
        <v>50</v>
      </c>
      <c r="T10" s="22" t="s">
        <v>131</v>
      </c>
      <c r="U10" s="22">
        <v>190</v>
      </c>
      <c r="V10" s="22">
        <f t="shared" ref="V10:V30" si="0">S10*2*2</f>
        <v>200</v>
      </c>
    </row>
    <row r="11" spans="2:26" ht="20.100000000000001" customHeight="1" x14ac:dyDescent="0.4">
      <c r="B11" s="18" t="s">
        <v>156</v>
      </c>
      <c r="C11" s="17" t="s">
        <v>157</v>
      </c>
      <c r="D11" s="19" t="s">
        <v>152</v>
      </c>
      <c r="E11" s="20" t="s">
        <v>153</v>
      </c>
      <c r="F11" s="17"/>
      <c r="G11" s="19" t="str">
        <f>VLOOKUP(E11,R10:V30,3,FALSE)</f>
        <v>EX HQ</v>
      </c>
      <c r="H11" s="19">
        <f>VLOOKUP(E11,R10:V30,2,FALSE)</f>
        <v>50</v>
      </c>
      <c r="I11" s="17">
        <v>0</v>
      </c>
      <c r="J11" s="19">
        <f>VLOOKUP(E11,R10:V30,4,FALSE)</f>
        <v>190</v>
      </c>
      <c r="K11" s="19">
        <f>IF(G11="HQ",0,IF(H11&lt;25,0,H11*2*2))</f>
        <v>200</v>
      </c>
      <c r="L11" s="19"/>
      <c r="M11" s="19">
        <f t="shared" ref="M11:M40" si="1">IF(G11="LEAVE",0,IF(G11="SUNDAY",0,IF(G11="HOLIDAY",0,J11+K11+L11)))</f>
        <v>390</v>
      </c>
      <c r="N11" s="21" t="s">
        <v>154</v>
      </c>
      <c r="Q11" s="5">
        <v>2</v>
      </c>
      <c r="R11" s="22" t="s">
        <v>158</v>
      </c>
      <c r="S11" s="22">
        <v>28</v>
      </c>
      <c r="T11" s="22" t="s">
        <v>131</v>
      </c>
      <c r="U11" s="22">
        <v>190</v>
      </c>
      <c r="V11" s="22">
        <f t="shared" si="0"/>
        <v>112</v>
      </c>
    </row>
    <row r="12" spans="2:26" ht="20.100000000000001" customHeight="1" x14ac:dyDescent="0.4">
      <c r="B12" s="18" t="s">
        <v>159</v>
      </c>
      <c r="C12" s="17" t="s">
        <v>160</v>
      </c>
      <c r="D12" s="19" t="s">
        <v>152</v>
      </c>
      <c r="E12" s="20" t="s">
        <v>153</v>
      </c>
      <c r="F12" s="17"/>
      <c r="G12" s="19" t="str">
        <f>VLOOKUP(E12,R10:V30,3,FALSE)</f>
        <v>EX HQ</v>
      </c>
      <c r="H12" s="19">
        <f>VLOOKUP(E12,R10:V30,2,FALSE)</f>
        <v>50</v>
      </c>
      <c r="I12" s="17">
        <v>0</v>
      </c>
      <c r="J12" s="19">
        <f>VLOOKUP(E12,R10:V30,4,FALSE)</f>
        <v>190</v>
      </c>
      <c r="K12" s="19">
        <f>IF(G12="HQ",0,IF(H12&lt;25,0,H12*2*2))</f>
        <v>200</v>
      </c>
      <c r="L12" s="19"/>
      <c r="M12" s="19">
        <f t="shared" si="1"/>
        <v>390</v>
      </c>
      <c r="N12" s="21" t="s">
        <v>154</v>
      </c>
      <c r="Q12" s="5">
        <v>3</v>
      </c>
      <c r="R12" s="22" t="s">
        <v>161</v>
      </c>
      <c r="S12" s="22">
        <v>25</v>
      </c>
      <c r="T12" s="22" t="s">
        <v>131</v>
      </c>
      <c r="U12" s="22">
        <v>190</v>
      </c>
      <c r="V12" s="22">
        <f t="shared" si="0"/>
        <v>100</v>
      </c>
      <c r="Y12" s="14" t="s">
        <v>54</v>
      </c>
    </row>
    <row r="13" spans="2:26" ht="20.100000000000001" customHeight="1" x14ac:dyDescent="0.4">
      <c r="B13" s="18" t="s">
        <v>162</v>
      </c>
      <c r="C13" s="17" t="s">
        <v>163</v>
      </c>
      <c r="D13" s="19" t="s">
        <v>152</v>
      </c>
      <c r="E13" s="20" t="s">
        <v>146</v>
      </c>
      <c r="F13" s="17"/>
      <c r="G13" s="19" t="str">
        <f>VLOOKUP(E13,R10:V30,3,FALSE)</f>
        <v>NA</v>
      </c>
      <c r="H13" s="19">
        <f>VLOOKUP(E13,R10:V30,2,FALSE)</f>
        <v>0</v>
      </c>
      <c r="I13" s="17">
        <v>0</v>
      </c>
      <c r="J13" s="19">
        <f>VLOOKUP(E13,R10:V30,4,FALSE)</f>
        <v>0</v>
      </c>
      <c r="K13" s="19">
        <f>IF(G13="HQ",0,IF(H13&lt;25,0,H13*2*2))</f>
        <v>0</v>
      </c>
      <c r="L13" s="19"/>
      <c r="M13" s="19">
        <f t="shared" si="1"/>
        <v>0</v>
      </c>
      <c r="N13" s="21" t="s">
        <v>154</v>
      </c>
      <c r="Q13" s="5">
        <v>4</v>
      </c>
      <c r="R13" s="22" t="s">
        <v>164</v>
      </c>
      <c r="S13" s="22">
        <v>21</v>
      </c>
      <c r="T13" s="22" t="s">
        <v>131</v>
      </c>
      <c r="U13" s="22">
        <v>190</v>
      </c>
      <c r="V13" s="22">
        <f t="shared" si="0"/>
        <v>84</v>
      </c>
      <c r="Y13" s="14" t="s">
        <v>55</v>
      </c>
    </row>
    <row r="14" spans="2:26" ht="20.100000000000001" customHeight="1" x14ac:dyDescent="0.4">
      <c r="B14" s="18" t="s">
        <v>165</v>
      </c>
      <c r="C14" s="17" t="s">
        <v>166</v>
      </c>
      <c r="D14" s="19" t="s">
        <v>152</v>
      </c>
      <c r="E14" s="20" t="s">
        <v>153</v>
      </c>
      <c r="F14" s="17"/>
      <c r="G14" s="19" t="str">
        <f>VLOOKUP(E14,R10:V30,3,FALSE)</f>
        <v>EX HQ</v>
      </c>
      <c r="H14" s="19">
        <f>VLOOKUP(E14,R10:V30,2,FALSE)</f>
        <v>50</v>
      </c>
      <c r="I14" s="17">
        <v>0</v>
      </c>
      <c r="J14" s="19">
        <f>VLOOKUP(E14,R10:V30,4,FALSE)</f>
        <v>190</v>
      </c>
      <c r="K14" s="19">
        <f t="shared" ref="K14:K40" si="2">IF(G14="HQ",0,IF(H14&lt;25,0,H14*2*2))</f>
        <v>200</v>
      </c>
      <c r="L14" s="19"/>
      <c r="M14" s="19">
        <f t="shared" si="1"/>
        <v>390</v>
      </c>
      <c r="N14" s="21" t="s">
        <v>154</v>
      </c>
      <c r="Q14" s="5">
        <v>5</v>
      </c>
      <c r="R14" s="22" t="s">
        <v>167</v>
      </c>
      <c r="S14" s="22">
        <v>0</v>
      </c>
      <c r="T14" s="22" t="s">
        <v>121</v>
      </c>
      <c r="U14" s="22">
        <v>200</v>
      </c>
      <c r="V14" s="22">
        <f t="shared" si="0"/>
        <v>0</v>
      </c>
      <c r="Y14" s="14" t="s">
        <v>56</v>
      </c>
    </row>
    <row r="15" spans="2:26" ht="20.100000000000001" customHeight="1" x14ac:dyDescent="0.4">
      <c r="B15" s="18" t="s">
        <v>168</v>
      </c>
      <c r="C15" s="17" t="s">
        <v>169</v>
      </c>
      <c r="D15" s="19" t="s">
        <v>152</v>
      </c>
      <c r="E15" s="20" t="s">
        <v>153</v>
      </c>
      <c r="F15" s="17"/>
      <c r="G15" s="19" t="str">
        <f>VLOOKUP(E15,R10:V30,3,FALSE)</f>
        <v>EX HQ</v>
      </c>
      <c r="H15" s="19">
        <f>VLOOKUP(E15,R10:V30,2,FALSE)</f>
        <v>50</v>
      </c>
      <c r="I15" s="17">
        <v>0</v>
      </c>
      <c r="J15" s="19">
        <f>VLOOKUP(E15,R10:V30,4,FALSE)</f>
        <v>190</v>
      </c>
      <c r="K15" s="19">
        <f t="shared" si="2"/>
        <v>200</v>
      </c>
      <c r="L15" s="19"/>
      <c r="M15" s="19">
        <f t="shared" si="1"/>
        <v>390</v>
      </c>
      <c r="N15" s="21" t="s">
        <v>154</v>
      </c>
      <c r="Q15" s="5">
        <v>6</v>
      </c>
      <c r="R15" s="22" t="s">
        <v>170</v>
      </c>
      <c r="S15" s="22">
        <v>0</v>
      </c>
      <c r="T15" s="22" t="s">
        <v>121</v>
      </c>
      <c r="U15" s="22">
        <v>200</v>
      </c>
      <c r="V15" s="22">
        <f t="shared" si="0"/>
        <v>0</v>
      </c>
      <c r="Y15" s="14" t="s">
        <v>57</v>
      </c>
    </row>
    <row r="16" spans="2:26" ht="20.100000000000001" customHeight="1" x14ac:dyDescent="0.4">
      <c r="B16" s="18" t="s">
        <v>171</v>
      </c>
      <c r="C16" s="17" t="s">
        <v>172</v>
      </c>
      <c r="D16" s="19" t="s">
        <v>152</v>
      </c>
      <c r="E16" s="20" t="s">
        <v>153</v>
      </c>
      <c r="F16" s="17"/>
      <c r="G16" s="19" t="str">
        <f>VLOOKUP(E16,R10:V30,3,FALSE)</f>
        <v>EX HQ</v>
      </c>
      <c r="H16" s="19">
        <f>VLOOKUP(E16,R10:V30,2,FALSE)</f>
        <v>50</v>
      </c>
      <c r="I16" s="17">
        <v>0</v>
      </c>
      <c r="J16" s="19">
        <f>VLOOKUP(E16,R10:V30,4,FALSE)</f>
        <v>190</v>
      </c>
      <c r="K16" s="19">
        <f t="shared" si="2"/>
        <v>200</v>
      </c>
      <c r="L16" s="19"/>
      <c r="M16" s="19">
        <f t="shared" si="1"/>
        <v>390</v>
      </c>
      <c r="N16" s="21" t="s">
        <v>154</v>
      </c>
      <c r="Q16" s="5">
        <v>7</v>
      </c>
      <c r="R16" s="22" t="s">
        <v>173</v>
      </c>
      <c r="S16" s="22">
        <v>0</v>
      </c>
      <c r="T16" s="22" t="s">
        <v>121</v>
      </c>
      <c r="U16" s="22">
        <v>200</v>
      </c>
      <c r="V16" s="22">
        <f t="shared" si="0"/>
        <v>0</v>
      </c>
      <c r="Y16" s="14" t="s">
        <v>58</v>
      </c>
    </row>
    <row r="17" spans="2:25" ht="20.100000000000001" customHeight="1" x14ac:dyDescent="0.4">
      <c r="B17" s="18" t="s">
        <v>174</v>
      </c>
      <c r="C17" s="17" t="s">
        <v>151</v>
      </c>
      <c r="D17" s="19" t="s">
        <v>152</v>
      </c>
      <c r="E17" s="20" t="s">
        <v>153</v>
      </c>
      <c r="F17" s="17"/>
      <c r="G17" s="19" t="str">
        <f>VLOOKUP(E17,R10:V30,3,FALSE)</f>
        <v>EX HQ</v>
      </c>
      <c r="H17" s="19">
        <f>VLOOKUP(E17,R10:V30,2,FALSE)</f>
        <v>50</v>
      </c>
      <c r="I17" s="17">
        <v>0</v>
      </c>
      <c r="J17" s="19">
        <f>VLOOKUP(E17,R10:V30,4,FALSE)</f>
        <v>190</v>
      </c>
      <c r="K17" s="19">
        <f t="shared" si="2"/>
        <v>200</v>
      </c>
      <c r="L17" s="19">
        <v>200</v>
      </c>
      <c r="M17" s="19">
        <f t="shared" si="1"/>
        <v>590</v>
      </c>
      <c r="N17" s="21" t="s">
        <v>154</v>
      </c>
      <c r="Q17" s="5">
        <v>8</v>
      </c>
      <c r="R17" s="22" t="s">
        <v>175</v>
      </c>
      <c r="S17" s="22">
        <v>0</v>
      </c>
      <c r="T17" s="22" t="s">
        <v>121</v>
      </c>
      <c r="U17" s="22">
        <v>200</v>
      </c>
      <c r="V17" s="22">
        <f t="shared" si="0"/>
        <v>0</v>
      </c>
      <c r="Y17" s="14" t="s">
        <v>59</v>
      </c>
    </row>
    <row r="18" spans="2:25" ht="20.100000000000001" customHeight="1" x14ac:dyDescent="0.4">
      <c r="B18" s="18" t="s">
        <v>176</v>
      </c>
      <c r="C18" s="17" t="s">
        <v>157</v>
      </c>
      <c r="D18" s="19" t="s">
        <v>152</v>
      </c>
      <c r="E18" s="20" t="s">
        <v>146</v>
      </c>
      <c r="F18" s="17"/>
      <c r="G18" s="19" t="str">
        <f>VLOOKUP(E18,R10:V30,3,FALSE)</f>
        <v>NA</v>
      </c>
      <c r="H18" s="19">
        <f>VLOOKUP(E18,R10:V30,2,FALSE)</f>
        <v>0</v>
      </c>
      <c r="I18" s="17">
        <v>0</v>
      </c>
      <c r="J18" s="19">
        <f>VLOOKUP(E18,R10:V30,4,FALSE)</f>
        <v>0</v>
      </c>
      <c r="K18" s="19">
        <f t="shared" si="2"/>
        <v>0</v>
      </c>
      <c r="L18" s="19"/>
      <c r="M18" s="19">
        <f t="shared" si="1"/>
        <v>0</v>
      </c>
      <c r="N18" s="21" t="s">
        <v>154</v>
      </c>
      <c r="Q18" s="5">
        <v>9</v>
      </c>
      <c r="R18" s="22" t="s">
        <v>152</v>
      </c>
      <c r="S18" s="22">
        <v>0</v>
      </c>
      <c r="T18" s="22" t="s">
        <v>121</v>
      </c>
      <c r="U18" s="22">
        <v>200</v>
      </c>
      <c r="V18" s="22">
        <f t="shared" si="0"/>
        <v>0</v>
      </c>
      <c r="Y18" s="14" t="s">
        <v>60</v>
      </c>
    </row>
    <row r="19" spans="2:25" ht="20.100000000000001" customHeight="1" x14ac:dyDescent="0.4">
      <c r="B19" s="18" t="s">
        <v>177</v>
      </c>
      <c r="C19" s="17" t="s">
        <v>160</v>
      </c>
      <c r="D19" s="19" t="s">
        <v>152</v>
      </c>
      <c r="E19" s="20" t="s">
        <v>153</v>
      </c>
      <c r="F19" s="17"/>
      <c r="G19" s="19" t="str">
        <f>VLOOKUP(E19,R10:V30,3,FALSE)</f>
        <v>EX HQ</v>
      </c>
      <c r="H19" s="19">
        <f>VLOOKUP(E19,R10:V30,2,FALSE)</f>
        <v>50</v>
      </c>
      <c r="I19" s="17">
        <v>0</v>
      </c>
      <c r="J19" s="19">
        <f>VLOOKUP(E19,R10:V30,4,FALSE)</f>
        <v>190</v>
      </c>
      <c r="K19" s="19">
        <f t="shared" si="2"/>
        <v>200</v>
      </c>
      <c r="L19" s="19"/>
      <c r="M19" s="19">
        <f t="shared" si="1"/>
        <v>390</v>
      </c>
      <c r="N19" s="21" t="s">
        <v>154</v>
      </c>
      <c r="Q19" s="5">
        <v>10</v>
      </c>
      <c r="R19" s="22" t="s">
        <v>178</v>
      </c>
      <c r="S19" s="22">
        <v>0</v>
      </c>
      <c r="T19" s="22" t="s">
        <v>121</v>
      </c>
      <c r="U19" s="22">
        <v>200</v>
      </c>
      <c r="V19" s="22">
        <f t="shared" si="0"/>
        <v>0</v>
      </c>
      <c r="Y19" s="14" t="s">
        <v>61</v>
      </c>
    </row>
    <row r="20" spans="2:25" ht="20.100000000000001" customHeight="1" x14ac:dyDescent="0.4">
      <c r="B20" s="18" t="s">
        <v>179</v>
      </c>
      <c r="C20" s="17" t="s">
        <v>163</v>
      </c>
      <c r="D20" s="19" t="s">
        <v>152</v>
      </c>
      <c r="E20" s="20" t="s">
        <v>153</v>
      </c>
      <c r="F20" s="17"/>
      <c r="G20" s="19" t="str">
        <f>VLOOKUP(E20,R10:V30,3,FALSE)</f>
        <v>EX HQ</v>
      </c>
      <c r="H20" s="19">
        <f>VLOOKUP(E20,R10:V30,2,FALSE)</f>
        <v>50</v>
      </c>
      <c r="I20" s="17">
        <v>0</v>
      </c>
      <c r="J20" s="19">
        <f>VLOOKUP(E20,R10:V30,4,FALSE)</f>
        <v>190</v>
      </c>
      <c r="K20" s="19">
        <f t="shared" si="2"/>
        <v>200</v>
      </c>
      <c r="L20" s="19"/>
      <c r="M20" s="19">
        <f t="shared" si="1"/>
        <v>390</v>
      </c>
      <c r="N20" s="21" t="s">
        <v>154</v>
      </c>
      <c r="Q20" s="5">
        <v>11</v>
      </c>
      <c r="R20" s="22" t="s">
        <v>180</v>
      </c>
      <c r="S20" s="22">
        <v>21</v>
      </c>
      <c r="T20" s="22" t="s">
        <v>131</v>
      </c>
      <c r="U20" s="22">
        <v>190</v>
      </c>
      <c r="V20" s="22">
        <f t="shared" si="0"/>
        <v>84</v>
      </c>
      <c r="Y20" s="14" t="s">
        <v>62</v>
      </c>
    </row>
    <row r="21" spans="2:25" ht="20.100000000000001" customHeight="1" x14ac:dyDescent="0.4">
      <c r="B21" s="18" t="s">
        <v>181</v>
      </c>
      <c r="C21" s="17" t="s">
        <v>166</v>
      </c>
      <c r="D21" s="19" t="s">
        <v>152</v>
      </c>
      <c r="E21" s="20" t="s">
        <v>153</v>
      </c>
      <c r="F21" s="17"/>
      <c r="G21" s="19" t="str">
        <f>VLOOKUP(E21,R10:V30,3,FALSE)</f>
        <v>EX HQ</v>
      </c>
      <c r="H21" s="19">
        <f>VLOOKUP(E21,R10:V30,2,FALSE)</f>
        <v>50</v>
      </c>
      <c r="I21" s="17">
        <v>0</v>
      </c>
      <c r="J21" s="19">
        <f>VLOOKUP(E21,R10:V30,4,FALSE)</f>
        <v>190</v>
      </c>
      <c r="K21" s="19">
        <f t="shared" si="2"/>
        <v>200</v>
      </c>
      <c r="L21" s="19"/>
      <c r="M21" s="19">
        <f t="shared" si="1"/>
        <v>390</v>
      </c>
      <c r="N21" s="21" t="s">
        <v>154</v>
      </c>
      <c r="Q21" s="5">
        <v>12</v>
      </c>
      <c r="R21" s="22" t="s">
        <v>9</v>
      </c>
      <c r="S21" s="22">
        <v>0</v>
      </c>
      <c r="T21" s="22" t="s">
        <v>0</v>
      </c>
      <c r="U21" s="22">
        <v>0</v>
      </c>
      <c r="V21" s="22">
        <f t="shared" si="0"/>
        <v>0</v>
      </c>
      <c r="Y21" s="14" t="s">
        <v>63</v>
      </c>
    </row>
    <row r="22" spans="2:25" ht="20.100000000000001" customHeight="1" x14ac:dyDescent="0.4">
      <c r="B22" s="18" t="s">
        <v>182</v>
      </c>
      <c r="C22" s="17" t="s">
        <v>169</v>
      </c>
      <c r="D22" s="19" t="s">
        <v>152</v>
      </c>
      <c r="E22" s="20" t="s">
        <v>146</v>
      </c>
      <c r="F22" s="17"/>
      <c r="G22" s="19" t="str">
        <f>VLOOKUP(E22,R10:V30,3,FALSE)</f>
        <v>NA</v>
      </c>
      <c r="H22" s="19">
        <f>VLOOKUP(E22,R10:V30,2,FALSE)</f>
        <v>0</v>
      </c>
      <c r="I22" s="17">
        <v>0</v>
      </c>
      <c r="J22" s="19">
        <f>VLOOKUP(E22,R10:V30,4,FALSE)</f>
        <v>0</v>
      </c>
      <c r="K22" s="19">
        <f t="shared" si="2"/>
        <v>0</v>
      </c>
      <c r="L22" s="19"/>
      <c r="M22" s="19">
        <f t="shared" si="1"/>
        <v>0</v>
      </c>
      <c r="N22" s="21" t="s">
        <v>154</v>
      </c>
      <c r="Q22" s="5">
        <v>13</v>
      </c>
      <c r="R22" s="22" t="s">
        <v>183</v>
      </c>
      <c r="S22" s="22">
        <v>0</v>
      </c>
      <c r="T22" s="22" t="s">
        <v>0</v>
      </c>
      <c r="U22" s="22">
        <v>200</v>
      </c>
      <c r="V22" s="22">
        <f t="shared" si="0"/>
        <v>0</v>
      </c>
      <c r="Y22" s="14" t="s">
        <v>64</v>
      </c>
    </row>
    <row r="23" spans="2:25" ht="20.100000000000001" customHeight="1" x14ac:dyDescent="0.4">
      <c r="B23" s="18" t="s">
        <v>184</v>
      </c>
      <c r="C23" s="17" t="s">
        <v>172</v>
      </c>
      <c r="D23" s="19" t="s">
        <v>152</v>
      </c>
      <c r="E23" s="20" t="s">
        <v>153</v>
      </c>
      <c r="F23" s="17"/>
      <c r="G23" s="19" t="str">
        <f>VLOOKUP(E23,R10:V30,3,FALSE)</f>
        <v>EX HQ</v>
      </c>
      <c r="H23" s="19">
        <f>VLOOKUP(E23,R10:V30,2,FALSE)</f>
        <v>50</v>
      </c>
      <c r="I23" s="17">
        <v>0</v>
      </c>
      <c r="J23" s="19">
        <f>VLOOKUP(E23,R10:V30,4,FALSE)</f>
        <v>190</v>
      </c>
      <c r="K23" s="19">
        <f t="shared" si="2"/>
        <v>200</v>
      </c>
      <c r="L23" s="19"/>
      <c r="M23" s="19">
        <f t="shared" si="1"/>
        <v>390</v>
      </c>
      <c r="N23" s="21" t="s">
        <v>154</v>
      </c>
      <c r="Q23" s="5">
        <v>14</v>
      </c>
      <c r="R23" s="22" t="s">
        <v>185</v>
      </c>
      <c r="S23" s="22">
        <v>0</v>
      </c>
      <c r="T23" s="22" t="s">
        <v>121</v>
      </c>
      <c r="U23" s="22">
        <v>200</v>
      </c>
      <c r="V23" s="22">
        <f t="shared" si="0"/>
        <v>0</v>
      </c>
      <c r="Y23" s="14" t="s">
        <v>65</v>
      </c>
    </row>
    <row r="24" spans="2:25" ht="20.100000000000001" customHeight="1" x14ac:dyDescent="0.4">
      <c r="B24" s="18" t="s">
        <v>186</v>
      </c>
      <c r="C24" s="17" t="s">
        <v>151</v>
      </c>
      <c r="D24" s="19" t="s">
        <v>152</v>
      </c>
      <c r="E24" s="20" t="s">
        <v>146</v>
      </c>
      <c r="F24" s="17"/>
      <c r="G24" s="19" t="str">
        <f>VLOOKUP(E24,R10:V30,3,FALSE)</f>
        <v>NA</v>
      </c>
      <c r="H24" s="19">
        <f>VLOOKUP(E24,R10:V30,2,FALSE)</f>
        <v>0</v>
      </c>
      <c r="I24" s="17">
        <v>0</v>
      </c>
      <c r="J24" s="19">
        <f>VLOOKUP(E24,R10:V30,4,FALSE)</f>
        <v>0</v>
      </c>
      <c r="K24" s="19">
        <f t="shared" si="2"/>
        <v>0</v>
      </c>
      <c r="L24" s="19"/>
      <c r="M24" s="19">
        <f t="shared" si="1"/>
        <v>0</v>
      </c>
      <c r="N24" s="21" t="s">
        <v>154</v>
      </c>
      <c r="Q24" s="5">
        <v>15</v>
      </c>
      <c r="R24" s="22" t="s">
        <v>187</v>
      </c>
      <c r="S24" s="22">
        <v>0</v>
      </c>
      <c r="T24" s="22" t="s">
        <v>0</v>
      </c>
      <c r="U24" s="22">
        <v>0</v>
      </c>
      <c r="V24" s="22">
        <f t="shared" si="0"/>
        <v>0</v>
      </c>
    </row>
    <row r="25" spans="2:25" ht="20.100000000000001" customHeight="1" x14ac:dyDescent="0.4">
      <c r="B25" s="18" t="s">
        <v>188</v>
      </c>
      <c r="C25" s="17" t="s">
        <v>157</v>
      </c>
      <c r="D25" s="19" t="s">
        <v>152</v>
      </c>
      <c r="E25" s="20" t="s">
        <v>146</v>
      </c>
      <c r="F25" s="17"/>
      <c r="G25" s="19" t="str">
        <f>VLOOKUP(E25,R10:V30,3,FALSE)</f>
        <v>NA</v>
      </c>
      <c r="H25" s="19">
        <f>VLOOKUP(E25,R10:V30,2,FALSE)</f>
        <v>0</v>
      </c>
      <c r="I25" s="17">
        <v>0</v>
      </c>
      <c r="J25" s="19">
        <f>VLOOKUP(E25,R10:V30,4,FALSE)</f>
        <v>0</v>
      </c>
      <c r="K25" s="19">
        <f t="shared" si="2"/>
        <v>0</v>
      </c>
      <c r="L25" s="19"/>
      <c r="M25" s="19">
        <f t="shared" si="1"/>
        <v>0</v>
      </c>
      <c r="N25" s="21" t="s">
        <v>154</v>
      </c>
      <c r="Q25" s="5">
        <v>16</v>
      </c>
      <c r="R25" s="22" t="s">
        <v>189</v>
      </c>
      <c r="S25" s="22">
        <v>40</v>
      </c>
      <c r="T25" s="22" t="s">
        <v>131</v>
      </c>
      <c r="U25" s="22">
        <v>190</v>
      </c>
      <c r="V25" s="22">
        <f t="shared" si="0"/>
        <v>160</v>
      </c>
      <c r="Y25" s="14">
        <v>2021</v>
      </c>
    </row>
    <row r="26" spans="2:25" ht="20.100000000000001" customHeight="1" x14ac:dyDescent="0.4">
      <c r="B26" s="18" t="s">
        <v>190</v>
      </c>
      <c r="C26" s="17" t="s">
        <v>160</v>
      </c>
      <c r="D26" s="19" t="s">
        <v>152</v>
      </c>
      <c r="E26" s="20" t="s">
        <v>153</v>
      </c>
      <c r="F26" s="17"/>
      <c r="G26" s="19" t="str">
        <f>VLOOKUP(E26,R10:V30,3,FALSE)</f>
        <v>EX HQ</v>
      </c>
      <c r="H26" s="19">
        <f>VLOOKUP(E26,R10:V30,2,FALSE)</f>
        <v>50</v>
      </c>
      <c r="I26" s="17">
        <v>0</v>
      </c>
      <c r="J26" s="19">
        <f>VLOOKUP(E26,R10:V30,4,FALSE)</f>
        <v>190</v>
      </c>
      <c r="K26" s="19">
        <f t="shared" si="2"/>
        <v>200</v>
      </c>
      <c r="L26" s="19"/>
      <c r="M26" s="19">
        <f t="shared" si="1"/>
        <v>390</v>
      </c>
      <c r="N26" s="21" t="s">
        <v>154</v>
      </c>
      <c r="Q26" s="5">
        <v>17</v>
      </c>
      <c r="R26" s="22" t="s">
        <v>191</v>
      </c>
      <c r="S26" s="22">
        <v>25</v>
      </c>
      <c r="T26" s="22" t="s">
        <v>131</v>
      </c>
      <c r="U26" s="22">
        <v>190</v>
      </c>
      <c r="V26" s="22">
        <f t="shared" si="0"/>
        <v>100</v>
      </c>
      <c r="Y26" s="14">
        <v>2022</v>
      </c>
    </row>
    <row r="27" spans="2:25" ht="20.100000000000001" customHeight="1" x14ac:dyDescent="0.4">
      <c r="B27" s="18" t="s">
        <v>192</v>
      </c>
      <c r="C27" s="17" t="s">
        <v>163</v>
      </c>
      <c r="D27" s="19" t="s">
        <v>152</v>
      </c>
      <c r="E27" s="20" t="s">
        <v>161</v>
      </c>
      <c r="F27" s="17"/>
      <c r="G27" s="19" t="str">
        <f>VLOOKUP(E27,R10:V30,3,FALSE)</f>
        <v>EX HQ</v>
      </c>
      <c r="H27" s="19">
        <f>VLOOKUP(E27,R10:V30,2,FALSE)</f>
        <v>25</v>
      </c>
      <c r="I27" s="17">
        <v>0</v>
      </c>
      <c r="J27" s="19">
        <f>VLOOKUP(E27,R10:V30,4,FALSE)</f>
        <v>190</v>
      </c>
      <c r="K27" s="19">
        <f t="shared" si="2"/>
        <v>100</v>
      </c>
      <c r="L27" s="19"/>
      <c r="M27" s="19">
        <f t="shared" si="1"/>
        <v>290</v>
      </c>
      <c r="N27" s="21" t="s">
        <v>154</v>
      </c>
      <c r="Q27" s="5">
        <v>18</v>
      </c>
      <c r="R27" s="22" t="s">
        <v>193</v>
      </c>
      <c r="S27" s="22">
        <v>45</v>
      </c>
      <c r="T27" s="22" t="s">
        <v>131</v>
      </c>
      <c r="U27" s="22">
        <v>190</v>
      </c>
      <c r="V27" s="22">
        <f t="shared" si="0"/>
        <v>180</v>
      </c>
      <c r="Y27" s="5">
        <v>2023</v>
      </c>
    </row>
    <row r="28" spans="2:25" ht="20.100000000000001" customHeight="1" x14ac:dyDescent="0.4">
      <c r="B28" s="18" t="s">
        <v>194</v>
      </c>
      <c r="C28" s="17" t="s">
        <v>166</v>
      </c>
      <c r="D28" s="19" t="s">
        <v>152</v>
      </c>
      <c r="E28" s="20" t="s">
        <v>146</v>
      </c>
      <c r="F28" s="17"/>
      <c r="G28" s="19" t="str">
        <f>VLOOKUP(E28,R10:V30,3,FALSE)</f>
        <v>NA</v>
      </c>
      <c r="H28" s="19">
        <f>VLOOKUP(E28,R10:V30,2,FALSE)</f>
        <v>0</v>
      </c>
      <c r="I28" s="17">
        <v>0</v>
      </c>
      <c r="J28" s="19">
        <f>VLOOKUP(E28,R10:V30,4,FALSE)</f>
        <v>0</v>
      </c>
      <c r="K28" s="19">
        <f t="shared" si="2"/>
        <v>0</v>
      </c>
      <c r="L28" s="19"/>
      <c r="M28" s="19">
        <f t="shared" si="1"/>
        <v>0</v>
      </c>
      <c r="N28" s="21" t="s">
        <v>154</v>
      </c>
      <c r="Q28" s="5">
        <v>19</v>
      </c>
      <c r="R28" s="22" t="s">
        <v>146</v>
      </c>
      <c r="S28" s="22">
        <v>0</v>
      </c>
      <c r="T28" s="22" t="s">
        <v>0</v>
      </c>
      <c r="U28" s="22">
        <v>0</v>
      </c>
      <c r="V28" s="22">
        <f t="shared" si="0"/>
        <v>0</v>
      </c>
      <c r="Y28" s="5">
        <v>2024</v>
      </c>
    </row>
    <row r="29" spans="2:25" ht="20.100000000000001" customHeight="1" x14ac:dyDescent="0.4">
      <c r="B29" s="18" t="s">
        <v>195</v>
      </c>
      <c r="C29" s="17" t="s">
        <v>169</v>
      </c>
      <c r="D29" s="19" t="s">
        <v>152</v>
      </c>
      <c r="E29" s="20" t="s">
        <v>161</v>
      </c>
      <c r="F29" s="17"/>
      <c r="G29" s="19" t="str">
        <f>VLOOKUP(E29,R10:V30,3,FALSE)</f>
        <v>EX HQ</v>
      </c>
      <c r="H29" s="19">
        <f>VLOOKUP(E29,R10:V30,2,FALSE)</f>
        <v>25</v>
      </c>
      <c r="I29" s="17">
        <v>0</v>
      </c>
      <c r="J29" s="19">
        <f>VLOOKUP(E29,R10:V30,4,FALSE)</f>
        <v>190</v>
      </c>
      <c r="K29" s="19">
        <f t="shared" si="2"/>
        <v>100</v>
      </c>
      <c r="L29" s="19"/>
      <c r="M29" s="19">
        <f t="shared" si="1"/>
        <v>290</v>
      </c>
      <c r="N29" s="21" t="s">
        <v>154</v>
      </c>
      <c r="Q29" s="5">
        <v>20</v>
      </c>
      <c r="R29" s="22" t="s">
        <v>196</v>
      </c>
      <c r="S29" s="22">
        <v>35</v>
      </c>
      <c r="T29" s="22" t="s">
        <v>131</v>
      </c>
      <c r="U29" s="22">
        <v>190</v>
      </c>
      <c r="V29" s="22">
        <f t="shared" si="0"/>
        <v>140</v>
      </c>
    </row>
    <row r="30" spans="2:25" ht="20.100000000000001" customHeight="1" x14ac:dyDescent="0.4">
      <c r="B30" s="18" t="s">
        <v>197</v>
      </c>
      <c r="C30" s="17" t="s">
        <v>172</v>
      </c>
      <c r="D30" s="19" t="s">
        <v>152</v>
      </c>
      <c r="E30" s="20" t="s">
        <v>146</v>
      </c>
      <c r="F30" s="17"/>
      <c r="G30" s="19" t="str">
        <f>VLOOKUP(E30,R10:V30,3,FALSE)</f>
        <v>NA</v>
      </c>
      <c r="H30" s="19">
        <f>VLOOKUP(E30,R10:V30,2,FALSE)</f>
        <v>0</v>
      </c>
      <c r="I30" s="17">
        <v>0</v>
      </c>
      <c r="J30" s="19">
        <f>VLOOKUP(E30,R10:V30,4,FALSE)</f>
        <v>0</v>
      </c>
      <c r="K30" s="19">
        <f t="shared" si="2"/>
        <v>0</v>
      </c>
      <c r="L30" s="19"/>
      <c r="M30" s="19">
        <f t="shared" si="1"/>
        <v>0</v>
      </c>
      <c r="N30" s="21" t="s">
        <v>154</v>
      </c>
      <c r="Q30" s="5">
        <v>0</v>
      </c>
      <c r="R30" s="22" t="s">
        <v>198</v>
      </c>
      <c r="S30" s="22">
        <v>0</v>
      </c>
      <c r="T30" s="22" t="s">
        <v>0</v>
      </c>
      <c r="U30" s="22">
        <v>0</v>
      </c>
      <c r="V30" s="22">
        <f t="shared" si="0"/>
        <v>0</v>
      </c>
    </row>
    <row r="31" spans="2:25" ht="20.100000000000001" customHeight="1" x14ac:dyDescent="0.3">
      <c r="B31" s="18" t="s">
        <v>199</v>
      </c>
      <c r="C31" s="17" t="s">
        <v>151</v>
      </c>
      <c r="D31" s="19" t="s">
        <v>152</v>
      </c>
      <c r="E31" s="20" t="s">
        <v>196</v>
      </c>
      <c r="F31" s="17"/>
      <c r="G31" s="19" t="str">
        <f>VLOOKUP(E31,R10:V30,3,FALSE)</f>
        <v>EX HQ</v>
      </c>
      <c r="H31" s="19">
        <f>VLOOKUP(E31,R10:V30,2,FALSE)</f>
        <v>35</v>
      </c>
      <c r="I31" s="17">
        <v>0</v>
      </c>
      <c r="J31" s="19">
        <f>VLOOKUP(E31,R10:V30,4,FALSE)</f>
        <v>190</v>
      </c>
      <c r="K31" s="19">
        <f t="shared" si="2"/>
        <v>140</v>
      </c>
      <c r="L31" s="19"/>
      <c r="M31" s="19">
        <f t="shared" si="1"/>
        <v>330</v>
      </c>
      <c r="N31" s="21" t="s">
        <v>154</v>
      </c>
    </row>
    <row r="32" spans="2:25" ht="20.100000000000001" customHeight="1" x14ac:dyDescent="0.3">
      <c r="B32" s="18" t="s">
        <v>200</v>
      </c>
      <c r="C32" s="17" t="s">
        <v>157</v>
      </c>
      <c r="D32" s="19" t="s">
        <v>152</v>
      </c>
      <c r="E32" s="20" t="s">
        <v>146</v>
      </c>
      <c r="F32" s="17"/>
      <c r="G32" s="19" t="str">
        <f>VLOOKUP(E32,R10:V30,3,FALSE)</f>
        <v>NA</v>
      </c>
      <c r="H32" s="19">
        <f>VLOOKUP(E32,R10:V30,2,FALSE)</f>
        <v>0</v>
      </c>
      <c r="I32" s="17">
        <v>0</v>
      </c>
      <c r="J32" s="19">
        <f>VLOOKUP(E32,R10:V30,4,FALSE)</f>
        <v>0</v>
      </c>
      <c r="K32" s="19">
        <f t="shared" si="2"/>
        <v>0</v>
      </c>
      <c r="L32" s="19"/>
      <c r="M32" s="19">
        <f t="shared" si="1"/>
        <v>0</v>
      </c>
      <c r="N32" s="21" t="s">
        <v>154</v>
      </c>
    </row>
    <row r="33" spans="2:22" ht="20.100000000000001" customHeight="1" x14ac:dyDescent="0.3">
      <c r="B33" s="18" t="s">
        <v>201</v>
      </c>
      <c r="C33" s="17" t="s">
        <v>160</v>
      </c>
      <c r="D33" s="19" t="s">
        <v>152</v>
      </c>
      <c r="E33" s="20" t="s">
        <v>187</v>
      </c>
      <c r="F33" s="17"/>
      <c r="G33" s="19" t="str">
        <f>VLOOKUP(E33,R10:V30,3,FALSE)</f>
        <v>NA</v>
      </c>
      <c r="H33" s="19">
        <f>VLOOKUP(E33,R10:V30,2,FALSE)</f>
        <v>0</v>
      </c>
      <c r="I33" s="17">
        <v>0</v>
      </c>
      <c r="J33" s="19">
        <f>VLOOKUP(E33,R10:V30,4,FALSE)</f>
        <v>0</v>
      </c>
      <c r="K33" s="19">
        <f t="shared" si="2"/>
        <v>0</v>
      </c>
      <c r="L33" s="19"/>
      <c r="M33" s="19">
        <f t="shared" si="1"/>
        <v>0</v>
      </c>
      <c r="N33" s="21" t="s">
        <v>154</v>
      </c>
    </row>
    <row r="34" spans="2:22" ht="20.100000000000001" customHeight="1" x14ac:dyDescent="0.3">
      <c r="B34" s="18" t="s">
        <v>202</v>
      </c>
      <c r="C34" s="17" t="s">
        <v>163</v>
      </c>
      <c r="D34" s="19" t="s">
        <v>152</v>
      </c>
      <c r="E34" s="20" t="s">
        <v>146</v>
      </c>
      <c r="F34" s="17"/>
      <c r="G34" s="19" t="str">
        <f>VLOOKUP(E34,R10:V30,3,FALSE)</f>
        <v>NA</v>
      </c>
      <c r="H34" s="19">
        <f>VLOOKUP(E34,R10:V30,2,FALSE)</f>
        <v>0</v>
      </c>
      <c r="I34" s="17">
        <v>0</v>
      </c>
      <c r="J34" s="19">
        <f>VLOOKUP(E34,R10:V30,4,FALSE)</f>
        <v>0</v>
      </c>
      <c r="K34" s="19">
        <f t="shared" si="2"/>
        <v>0</v>
      </c>
      <c r="L34" s="19"/>
      <c r="M34" s="19">
        <f t="shared" si="1"/>
        <v>0</v>
      </c>
      <c r="N34" s="21" t="s">
        <v>154</v>
      </c>
      <c r="R34" s="14"/>
      <c r="S34" s="14" t="s">
        <v>130</v>
      </c>
      <c r="T34" s="14"/>
      <c r="U34" s="14"/>
      <c r="V34" s="14" t="s">
        <v>3</v>
      </c>
    </row>
    <row r="35" spans="2:22" ht="20.100000000000001" customHeight="1" x14ac:dyDescent="0.3">
      <c r="B35" s="18" t="s">
        <v>203</v>
      </c>
      <c r="C35" s="17" t="s">
        <v>166</v>
      </c>
      <c r="D35" s="19" t="s">
        <v>152</v>
      </c>
      <c r="E35" s="20" t="s">
        <v>146</v>
      </c>
      <c r="F35" s="17"/>
      <c r="G35" s="19" t="str">
        <f>VLOOKUP(E35,R10:V30,3,FALSE)</f>
        <v>NA</v>
      </c>
      <c r="H35" s="19">
        <f>VLOOKUP(E35,R10:V30,2,FALSE)</f>
        <v>0</v>
      </c>
      <c r="I35" s="17">
        <v>0</v>
      </c>
      <c r="J35" s="19">
        <f>VLOOKUP(E35,R10:V30,4,FALSE)</f>
        <v>0</v>
      </c>
      <c r="K35" s="19">
        <f t="shared" si="2"/>
        <v>0</v>
      </c>
      <c r="L35" s="19"/>
      <c r="M35" s="19">
        <f t="shared" si="1"/>
        <v>0</v>
      </c>
      <c r="N35" s="21" t="s">
        <v>154</v>
      </c>
      <c r="R35" s="14"/>
      <c r="S35" s="14" t="s">
        <v>130</v>
      </c>
      <c r="T35" s="14"/>
      <c r="U35" s="14"/>
      <c r="V35" s="14" t="s">
        <v>2</v>
      </c>
    </row>
    <row r="36" spans="2:22" ht="20.100000000000001" customHeight="1" x14ac:dyDescent="0.3">
      <c r="B36" s="18" t="s">
        <v>204</v>
      </c>
      <c r="C36" s="17" t="s">
        <v>169</v>
      </c>
      <c r="D36" s="19" t="s">
        <v>152</v>
      </c>
      <c r="E36" s="20" t="s">
        <v>193</v>
      </c>
      <c r="F36" s="17"/>
      <c r="G36" s="19" t="str">
        <f>VLOOKUP(E36,R10:V30,3,FALSE)</f>
        <v>EX HQ</v>
      </c>
      <c r="H36" s="19">
        <f>VLOOKUP(E36,R10:V30,2,FALSE)</f>
        <v>45</v>
      </c>
      <c r="I36" s="17">
        <v>0</v>
      </c>
      <c r="J36" s="19">
        <f>VLOOKUP(E36,R10:V30,4,FALSE)</f>
        <v>190</v>
      </c>
      <c r="K36" s="19">
        <f t="shared" si="2"/>
        <v>180</v>
      </c>
      <c r="L36" s="19"/>
      <c r="M36" s="19">
        <f t="shared" si="1"/>
        <v>370</v>
      </c>
      <c r="N36" s="21" t="s">
        <v>154</v>
      </c>
      <c r="R36" s="14"/>
      <c r="S36" s="14"/>
      <c r="T36" s="14"/>
      <c r="U36" s="14"/>
      <c r="V36" s="14" t="s">
        <v>1</v>
      </c>
    </row>
    <row r="37" spans="2:22" ht="20.100000000000001" customHeight="1" x14ac:dyDescent="0.3">
      <c r="B37" s="18" t="s">
        <v>205</v>
      </c>
      <c r="C37" s="17" t="s">
        <v>172</v>
      </c>
      <c r="D37" s="19" t="s">
        <v>152</v>
      </c>
      <c r="E37" s="20" t="s">
        <v>153</v>
      </c>
      <c r="F37" s="17"/>
      <c r="G37" s="19" t="str">
        <f>VLOOKUP(E37,R10:V30,3,FALSE)</f>
        <v>EX HQ</v>
      </c>
      <c r="H37" s="19">
        <f>VLOOKUP(E37,R10:V30,2,FALSE)</f>
        <v>50</v>
      </c>
      <c r="I37" s="17">
        <v>0</v>
      </c>
      <c r="J37" s="19">
        <f>VLOOKUP(E37,R10:V30,4,FALSE)</f>
        <v>190</v>
      </c>
      <c r="K37" s="19">
        <f t="shared" si="2"/>
        <v>200</v>
      </c>
      <c r="L37" s="19"/>
      <c r="M37" s="19">
        <f t="shared" si="1"/>
        <v>390</v>
      </c>
      <c r="N37" s="21" t="s">
        <v>154</v>
      </c>
      <c r="R37" s="14"/>
      <c r="S37" s="14"/>
      <c r="T37" s="14"/>
      <c r="U37" s="14"/>
      <c r="V37" s="14" t="s">
        <v>206</v>
      </c>
    </row>
    <row r="38" spans="2:22" ht="20.100000000000001" customHeight="1" x14ac:dyDescent="0.3">
      <c r="B38" s="18" t="s">
        <v>207</v>
      </c>
      <c r="C38" s="17" t="s">
        <v>151</v>
      </c>
      <c r="D38" s="19" t="s">
        <v>208</v>
      </c>
      <c r="E38" s="20" t="s">
        <v>198</v>
      </c>
      <c r="F38" s="17"/>
      <c r="G38" s="19" t="str">
        <f>VLOOKUP(E38,R10:V30,3,FALSE)</f>
        <v>NA</v>
      </c>
      <c r="H38" s="19">
        <f>VLOOKUP(E38,R10:V30,2,FALSE)</f>
        <v>0</v>
      </c>
      <c r="I38" s="17">
        <v>0</v>
      </c>
      <c r="J38" s="19">
        <f>VLOOKUP(E38,R10:V30,4,FALSE)</f>
        <v>0</v>
      </c>
      <c r="K38" s="19">
        <f t="shared" si="2"/>
        <v>0</v>
      </c>
      <c r="L38" s="19"/>
      <c r="M38" s="19">
        <f t="shared" si="1"/>
        <v>0</v>
      </c>
      <c r="N38" s="21" t="s">
        <v>154</v>
      </c>
      <c r="R38" s="14"/>
      <c r="S38" s="14"/>
      <c r="T38" s="14"/>
      <c r="U38" s="14"/>
      <c r="V38" s="14" t="s">
        <v>4</v>
      </c>
    </row>
    <row r="39" spans="2:22" ht="20.100000000000001" customHeight="1" x14ac:dyDescent="0.3">
      <c r="B39" s="18" t="s">
        <v>209</v>
      </c>
      <c r="C39" s="17" t="s">
        <v>157</v>
      </c>
      <c r="D39" s="19" t="s">
        <v>208</v>
      </c>
      <c r="E39" s="20" t="s">
        <v>153</v>
      </c>
      <c r="F39" s="17"/>
      <c r="G39" s="19" t="str">
        <f>VLOOKUP(E39,R10:V30,3,FALSE)</f>
        <v>EX HQ</v>
      </c>
      <c r="H39" s="19">
        <f>VLOOKUP(E39,R10:V31,2,FALSE)</f>
        <v>50</v>
      </c>
      <c r="I39" s="17">
        <v>0</v>
      </c>
      <c r="J39" s="19">
        <f>VLOOKUP(E39,R10:V30,4,FALSE)</f>
        <v>190</v>
      </c>
      <c r="K39" s="19">
        <f>IF(G39="HQ",0,IF(H39&lt;25,0,H39*2*2))</f>
        <v>200</v>
      </c>
      <c r="L39" s="19"/>
      <c r="M39" s="19">
        <f t="shared" si="1"/>
        <v>390</v>
      </c>
      <c r="N39" s="21" t="s">
        <v>154</v>
      </c>
      <c r="R39" s="14"/>
      <c r="S39" s="14"/>
      <c r="T39" s="14"/>
      <c r="U39" s="14"/>
      <c r="V39" s="14"/>
    </row>
    <row r="40" spans="2:22" ht="20.100000000000001" customHeight="1" x14ac:dyDescent="0.3">
      <c r="B40" s="18" t="s">
        <v>210</v>
      </c>
      <c r="C40" s="17" t="s">
        <v>160</v>
      </c>
      <c r="D40" s="19" t="s">
        <v>208</v>
      </c>
      <c r="E40" s="20" t="s">
        <v>146</v>
      </c>
      <c r="F40" s="17"/>
      <c r="G40" s="19" t="str">
        <f>VLOOKUP(E40,R10:V30,3,FALSE)</f>
        <v>NA</v>
      </c>
      <c r="H40" s="19">
        <f>VLOOKUP(E40,R10:V30,2,FALSE)</f>
        <v>0</v>
      </c>
      <c r="I40" s="17">
        <v>0</v>
      </c>
      <c r="J40" s="19">
        <f>VLOOKUP(E40,R10:V30,4,FALSE)</f>
        <v>0</v>
      </c>
      <c r="K40" s="19">
        <f t="shared" si="2"/>
        <v>0</v>
      </c>
      <c r="L40" s="19"/>
      <c r="M40" s="19">
        <f t="shared" si="1"/>
        <v>0</v>
      </c>
      <c r="N40" s="21" t="s">
        <v>154</v>
      </c>
      <c r="R40" s="14" t="s">
        <v>154</v>
      </c>
      <c r="S40" s="14"/>
      <c r="T40" s="14"/>
      <c r="U40" s="14"/>
      <c r="V40" s="14"/>
    </row>
    <row r="41" spans="2:22" ht="20.100000000000001" customHeight="1" thickBot="1" x14ac:dyDescent="0.35">
      <c r="E41" s="24"/>
      <c r="H41" s="25"/>
      <c r="I41" s="25"/>
      <c r="J41" s="24"/>
      <c r="K41" s="24"/>
      <c r="L41" s="25"/>
      <c r="M41" s="24"/>
      <c r="R41" s="14" t="s">
        <v>211</v>
      </c>
      <c r="S41" s="14"/>
      <c r="T41" s="14"/>
      <c r="U41" s="14"/>
      <c r="V41" s="14"/>
    </row>
    <row r="42" spans="2:22" ht="15" thickBot="1" x14ac:dyDescent="0.35">
      <c r="B42" s="26"/>
      <c r="C42" s="27"/>
      <c r="D42" s="27"/>
      <c r="E42" s="27"/>
      <c r="F42" s="27"/>
      <c r="G42" s="27"/>
      <c r="H42" s="27"/>
      <c r="I42" s="87" t="s">
        <v>212</v>
      </c>
      <c r="J42" s="87"/>
      <c r="K42" s="87"/>
      <c r="L42" s="87"/>
      <c r="M42" s="87"/>
      <c r="N42" s="88"/>
      <c r="R42" s="14"/>
      <c r="S42" s="14"/>
      <c r="T42" s="14"/>
      <c r="U42" s="14"/>
      <c r="V42" s="14"/>
    </row>
    <row r="43" spans="2:22" ht="31.5" customHeight="1" thickBot="1" x14ac:dyDescent="0.35">
      <c r="B43" s="28" t="s">
        <v>213</v>
      </c>
      <c r="C43" s="89" t="s">
        <v>242</v>
      </c>
      <c r="D43" s="90"/>
      <c r="E43" s="91"/>
      <c r="F43" s="92" t="s">
        <v>214</v>
      </c>
      <c r="G43" s="93"/>
      <c r="H43" s="29"/>
      <c r="I43" s="30" t="s">
        <v>215</v>
      </c>
      <c r="J43" s="94"/>
      <c r="K43" s="94"/>
      <c r="L43" s="95" t="s">
        <v>216</v>
      </c>
      <c r="M43" s="95"/>
      <c r="N43" s="61" t="s">
        <v>244</v>
      </c>
    </row>
    <row r="44" spans="2:22" ht="18" x14ac:dyDescent="0.3">
      <c r="B44" s="80" t="s">
        <v>217</v>
      </c>
      <c r="C44" s="81"/>
      <c r="D44" s="81"/>
      <c r="E44" s="81"/>
      <c r="F44" s="82" t="s">
        <v>243</v>
      </c>
      <c r="G44" s="82"/>
      <c r="H44" s="82"/>
      <c r="I44" s="82"/>
      <c r="J44" s="82"/>
      <c r="K44" s="82"/>
      <c r="L44" s="82"/>
      <c r="M44" s="82"/>
      <c r="N44" s="83"/>
    </row>
    <row r="45" spans="2:22" x14ac:dyDescent="0.3"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</row>
    <row r="46" spans="2:22" ht="57.75" customHeight="1" thickBot="1" x14ac:dyDescent="0.35"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</row>
  </sheetData>
  <mergeCells count="15">
    <mergeCell ref="B2:N3"/>
    <mergeCell ref="B4:N4"/>
    <mergeCell ref="B5:C5"/>
    <mergeCell ref="F5:H5"/>
    <mergeCell ref="J5:K5"/>
    <mergeCell ref="L5:M5"/>
    <mergeCell ref="B44:E44"/>
    <mergeCell ref="F44:N44"/>
    <mergeCell ref="B45:N46"/>
    <mergeCell ref="I6:K6"/>
    <mergeCell ref="I42:N42"/>
    <mergeCell ref="C43:E43"/>
    <mergeCell ref="F43:G43"/>
    <mergeCell ref="J43:K43"/>
    <mergeCell ref="L43:M43"/>
  </mergeCells>
  <conditionalFormatting sqref="G10:G40">
    <cfRule type="dataBar" priority="1">
      <dataBar>
        <cfvo type="percentile" val="0"/>
        <cfvo type="num" val="160"/>
        <color rgb="FF638EC6"/>
      </dataBar>
    </cfRule>
  </conditionalFormatting>
  <dataValidations count="11">
    <dataValidation type="list" allowBlank="1" showInputMessage="1" showErrorMessage="1" sqref="E10:E40" xr:uid="{00000000-0002-0000-0800-000000000000}">
      <formula1>$R$9:$R$30</formula1>
    </dataValidation>
    <dataValidation type="list" allowBlank="1" showInputMessage="1" showErrorMessage="1" sqref="N6" xr:uid="{00000000-0002-0000-0800-000001000000}">
      <formula1>",2021,2022,2023"</formula1>
    </dataValidation>
    <dataValidation type="list" allowBlank="1" showInputMessage="1" showErrorMessage="1" sqref="M6" xr:uid="{00000000-0002-0000-0800-000002000000}">
      <formula1>$Y$12:$Y$23</formula1>
    </dataValidation>
    <dataValidation type="list" allowBlank="1" showInputMessage="1" showErrorMessage="1" sqref="N10:N40" xr:uid="{00000000-0002-0000-0800-000003000000}">
      <formula1>$R$40:$R$41</formula1>
    </dataValidation>
    <dataValidation type="list" allowBlank="1" showInputMessage="1" showErrorMessage="1" sqref="N5" xr:uid="{00000000-0002-0000-0800-000004000000}">
      <formula1>$S$34:$S$35</formula1>
    </dataValidation>
    <dataValidation type="list" allowBlank="1" showInputMessage="1" showErrorMessage="1" sqref="P4:P11" xr:uid="{00000000-0002-0000-0800-000005000000}">
      <formula1>$P$4:$P$11</formula1>
    </dataValidation>
    <dataValidation type="list" showDropDown="1" showInputMessage="1" showErrorMessage="1" promptTitle="HQ" sqref="G10:G40" xr:uid="{00000000-0002-0000-0800-000006000000}">
      <formula1>$P$4:$P$11</formula1>
    </dataValidation>
    <dataValidation type="list" allowBlank="1" showInputMessage="1" showErrorMessage="1" sqref="E41" xr:uid="{00000000-0002-0000-0800-000007000000}">
      <formula1>$P$13:$P$23</formula1>
    </dataValidation>
    <dataValidation type="list" allowBlank="1" showInputMessage="1" showErrorMessage="1" sqref="I10:I40" xr:uid="{00000000-0002-0000-0800-000008000000}">
      <formula1>$Q$9:$Q$30</formula1>
    </dataValidation>
    <dataValidation type="list" allowBlank="1" showInputMessage="1" showErrorMessage="1" sqref="F10:F40" xr:uid="{00000000-0002-0000-0800-000009000000}">
      <formula1>$V$34:$V$39</formula1>
    </dataValidation>
    <dataValidation type="list" allowBlank="1" showInputMessage="1" showErrorMessage="1" sqref="J43:K43" xr:uid="{00000000-0002-0000-0800-00000A000000}">
      <formula1>$Y$5:$Y$9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VIEW INDEX</vt:lpstr>
      <vt:lpstr>EMP</vt:lpstr>
      <vt:lpstr>LEAVE</vt:lpstr>
      <vt:lpstr>SAMPLE_Q</vt:lpstr>
      <vt:lpstr>INPUTS_Q</vt:lpstr>
      <vt:lpstr>DCR_Q</vt:lpstr>
      <vt:lpstr>SALES REPORT_Q</vt:lpstr>
      <vt:lpstr>DOCTOR_Q</vt:lpstr>
      <vt:lpstr>EXPENSES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Manabendra Jha</dc:creator>
  <cp:lastModifiedBy>Sanajy Sarkar</cp:lastModifiedBy>
  <dcterms:created xsi:type="dcterms:W3CDTF">2015-06-05T18:17:20Z</dcterms:created>
  <dcterms:modified xsi:type="dcterms:W3CDTF">2024-02-23T09:53:09Z</dcterms:modified>
</cp:coreProperties>
</file>