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<sst xmlns="http://schemas.openxmlformats.org/spreadsheetml/2006/main" count="139" uniqueCount="110">
  <si>
    <t>Job Title</t>
  </si>
  <si>
    <t>Company</t>
  </si>
  <si>
    <t>Location</t>
  </si>
  <si>
    <t>Link</t>
  </si>
  <si>
    <t>Software Engineer</t>
  </si>
  <si>
    <t>Principal Software Engineer - Automations ((Python, Kubernetes, Microservices)</t>
  </si>
  <si>
    <t>R&amp;D Engineer II - Software Development - Remote</t>
  </si>
  <si>
    <t>Web Developer</t>
  </si>
  <si>
    <t>(Level Up) Software Engineer I</t>
  </si>
  <si>
    <t>Graduate Software Engineer</t>
  </si>
  <si>
    <t>Software Engineer, Backend II</t>
  </si>
  <si>
    <t>Software Engineer- Recent Graduate</t>
  </si>
  <si>
    <t>Software Engineer (Early Career)</t>
  </si>
  <si>
    <t>Entry Level System Programmer</t>
  </si>
  <si>
    <t>Software Engineer in Test</t>
  </si>
  <si>
    <t>Software Support Engineer, Cell Software</t>
  </si>
  <si>
    <t>Software Engineering Apprentice (Code2College) - Summer 2023 RDSS Compute Farm</t>
  </si>
  <si>
    <t>Backend Engineer</t>
  </si>
  <si>
    <t>Principal Software Engineer - Java, Hadoop, AWS [REMOTE in Austin, TX]</t>
  </si>
  <si>
    <t>Software Engineer – Automations (Python, Kubernetes, Microservices)</t>
  </si>
  <si>
    <t>Sr. Software Engineer (C#)</t>
  </si>
  <si>
    <t>Software Quality Engineer, Apple Pay</t>
  </si>
  <si>
    <t>Software Development Engineer</t>
  </si>
  <si>
    <t>Software Developer - Remote</t>
  </si>
  <si>
    <t>Software Engineer I</t>
  </si>
  <si>
    <t>Junior Software Engineer, Full-Stack</t>
  </si>
  <si>
    <t>Junior Backend Software Engineer</t>
  </si>
  <si>
    <t>Cloud Software Engineer</t>
  </si>
  <si>
    <t>C++ Software Engineer</t>
  </si>
  <si>
    <t>IOT Architect / Engineer</t>
  </si>
  <si>
    <t>Back End Engineer, BuildAI</t>
  </si>
  <si>
    <t>Software Developer</t>
  </si>
  <si>
    <t>.NET /Angular Developer</t>
  </si>
  <si>
    <t>Client-Facing Software Engineer</t>
  </si>
  <si>
    <t>Full Stack Software Engineer - JavaScript/TypeScript - REMOTE</t>
  </si>
  <si>
    <t>Software Support Engineer (Partially Remote)</t>
  </si>
  <si>
    <t>Remote Digital Content Specialist - Magento</t>
  </si>
  <si>
    <t>Creative Director- AAA Game Developer</t>
  </si>
  <si>
    <t>Senior Software Engineer II</t>
  </si>
  <si>
    <t>Machine Learning Software Engineer (Entry Level)</t>
  </si>
  <si>
    <t>Backend Node js Software Engineer</t>
  </si>
  <si>
    <t>Staff Software Engineer, Backend</t>
  </si>
  <si>
    <t>CBRE</t>
  </si>
  <si>
    <t>Dell</t>
  </si>
  <si>
    <t>Ansys</t>
  </si>
  <si>
    <t>Masonry</t>
  </si>
  <si>
    <t>HEB</t>
  </si>
  <si>
    <t>Wise</t>
  </si>
  <si>
    <t>Shopmonkey</t>
  </si>
  <si>
    <t>PayPal</t>
  </si>
  <si>
    <t>Apple</t>
  </si>
  <si>
    <t>Kyndryl, Inc.</t>
  </si>
  <si>
    <t>Osano, Inc., A Public Benefit Corporation</t>
  </si>
  <si>
    <t>Tesla</t>
  </si>
  <si>
    <t>National Instruments</t>
  </si>
  <si>
    <t>Shipwell</t>
  </si>
  <si>
    <t>Technology Navigators</t>
  </si>
  <si>
    <t>Emergent Space Technologies</t>
  </si>
  <si>
    <t>SpyCloud</t>
  </si>
  <si>
    <t>Engtal</t>
  </si>
  <si>
    <t>Amazon.com Services LLC</t>
  </si>
  <si>
    <t>Navitus Health Solutions LLC</t>
  </si>
  <si>
    <t>University of Texas at Austin</t>
  </si>
  <si>
    <t>Total Aviation Staffing, LLC</t>
  </si>
  <si>
    <t>CharterUP</t>
  </si>
  <si>
    <t>Banyan Water</t>
  </si>
  <si>
    <t>Kane Partners LLC</t>
  </si>
  <si>
    <t>Selby Jennings</t>
  </si>
  <si>
    <t>Boutique Recruiting</t>
  </si>
  <si>
    <t>ICON</t>
  </si>
  <si>
    <t>Emerson</t>
  </si>
  <si>
    <t>The Judge Group</t>
  </si>
  <si>
    <t>CyberCoders</t>
  </si>
  <si>
    <t>Paradigm Manufacturing</t>
  </si>
  <si>
    <t>Latitude Inc.</t>
  </si>
  <si>
    <t>Phoenix LiDAR Systems</t>
  </si>
  <si>
    <t>Blizzard Entertainment</t>
  </si>
  <si>
    <t>Ethos Group</t>
  </si>
  <si>
    <t>NXP Semiconductors</t>
  </si>
  <si>
    <t>Digital Turbine</t>
  </si>
  <si>
    <t>iNovate Solutions</t>
  </si>
  <si>
    <t>MyFitnessPal</t>
  </si>
  <si>
    <t>Austin, TX 78701  (Downtown area)</t>
  </si>
  <si>
    <t xml:space="preserve">Round Rock, TX 78682 </t>
  </si>
  <si>
    <t xml:space="preserve">Remote in Austin, TX 78746 </t>
  </si>
  <si>
    <t>Austin, TX 78702  (Govalle area)</t>
  </si>
  <si>
    <t>Austin, TX 78702  (Holly area)</t>
  </si>
  <si>
    <t xml:space="preserve">Austin, TX </t>
  </si>
  <si>
    <t xml:space="preserve">Remote in Austin, TX </t>
  </si>
  <si>
    <t>Austin, TX</t>
  </si>
  <si>
    <t>Remote in Austin, TX</t>
  </si>
  <si>
    <t>Remote in Austin, TX 78704</t>
  </si>
  <si>
    <t>Hybrid remote in Georgetown, TX 78626</t>
  </si>
  <si>
    <t>Remote in Austin, TX 78759</t>
  </si>
  <si>
    <t xml:space="preserve">Austin, TX 78712  (University of Texas area) </t>
  </si>
  <si>
    <t>Jonestown, TX 78645</t>
  </si>
  <si>
    <t>Hybrid remote in Austin, TX 78681</t>
  </si>
  <si>
    <t>Austin, TX 78758  (The Domain area)</t>
  </si>
  <si>
    <t xml:space="preserve">Austin, TX 78703 </t>
  </si>
  <si>
    <t xml:space="preserve">Remote in Austin, TX 78703 </t>
  </si>
  <si>
    <t>Hutto, TX 78634</t>
  </si>
  <si>
    <t>Remote in Austin, TX 78701</t>
  </si>
  <si>
    <t>Remote in Austin, TX 78703</t>
  </si>
  <si>
    <t>Austin, TX 78746</t>
  </si>
  <si>
    <t>Austin, TX 78728  (Wells Branch area)</t>
  </si>
  <si>
    <t xml:space="preserve">Austin, TX 78717 </t>
  </si>
  <si>
    <t>Remote in Texas</t>
  </si>
  <si>
    <t xml:space="preserve">Austin, TX 78735  (West Oak Hill area) </t>
  </si>
  <si>
    <t>Hybrid remote in Austin, TX</t>
  </si>
  <si>
    <t>Hybrid remote in Austin, TX 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</si>
</sst>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width="79.7109375" customWidth="1"/>
    <col min="2" max="2" width="42.7109375" customWidth="1"/>
    <col min="3" max="3" width="46.7109375" customWidth="1"/>
    <col min="4" max="4" width="5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82</v>
      </c>
      <c r="D2">
        <f>HYPERLINK("https://www.indeed.com/viewjob?jk=2dd88a57cffe14c8","https://www.indeed.com/viewjob?jk=2dd88a57cffe14c8")</f>
        <v>0</v>
      </c>
    </row>
    <row r="3" spans="1:4">
      <c r="A3" t="s">
        <v>5</v>
      </c>
      <c r="B3" t="s">
        <v>43</v>
      </c>
      <c r="C3" t="s">
        <v>83</v>
      </c>
      <c r="D3">
        <f>HYPERLINK("https://www.indeed.com/viewjob?jk=89135f2121e6dd93","https://www.indeed.com/viewjob?jk=89135f2121e6dd93")</f>
        <v>0</v>
      </c>
    </row>
    <row r="4" spans="1:4">
      <c r="A4" t="s">
        <v>6</v>
      </c>
      <c r="B4" t="s">
        <v>44</v>
      </c>
      <c r="C4" t="s">
        <v>84</v>
      </c>
      <c r="D4">
        <f>HYPERLINK("https://www.indeed.com/viewjob?jk=9539b0c8232ddf3c","https://www.indeed.com/viewjob?jk=9539b0c8232ddf3c")</f>
        <v>0</v>
      </c>
    </row>
    <row r="5" spans="1:4">
      <c r="A5" t="s">
        <v>7</v>
      </c>
      <c r="B5" t="s">
        <v>45</v>
      </c>
      <c r="C5" t="s">
        <v>85</v>
      </c>
      <c r="D5">
        <f>HYPERLINK("https://www.indeed.com/viewjob?jk=19e2860dcdd5d016","https://www.indeed.com/viewjob?jk=19e2860dcdd5d016")</f>
        <v>0</v>
      </c>
    </row>
    <row r="6" spans="1:4">
      <c r="A6" t="s">
        <v>8</v>
      </c>
      <c r="B6" t="s">
        <v>46</v>
      </c>
      <c r="C6" t="s">
        <v>86</v>
      </c>
      <c r="D6">
        <f>HYPERLINK("https://www.indeed.com/viewjob?jk=d82283e1bc5c73f7","https://www.indeed.com/viewjob?jk=d82283e1bc5c73f7")</f>
        <v>0</v>
      </c>
    </row>
    <row r="7" spans="1:4">
      <c r="A7" t="s">
        <v>9</v>
      </c>
      <c r="B7" t="s">
        <v>47</v>
      </c>
      <c r="C7" t="s">
        <v>87</v>
      </c>
      <c r="D7">
        <f>HYPERLINK("https://www.indeed.com/viewjob?jk=ab60705252c6059d","https://www.indeed.com/viewjob?jk=ab60705252c6059d")</f>
        <v>0</v>
      </c>
    </row>
    <row r="8" spans="1:4">
      <c r="A8" t="s">
        <v>10</v>
      </c>
      <c r="B8" t="s">
        <v>48</v>
      </c>
      <c r="C8" t="s">
        <v>88</v>
      </c>
      <c r="D8">
        <f>HYPERLINK("https://www.indeed.com/viewjob?jk=ec99bbf65ee99307","https://www.indeed.com/viewjob?jk=ec99bbf65ee99307")</f>
        <v>0</v>
      </c>
    </row>
    <row r="9" spans="1:4">
      <c r="A9" t="s">
        <v>11</v>
      </c>
      <c r="B9" t="s">
        <v>49</v>
      </c>
      <c r="C9" t="s">
        <v>87</v>
      </c>
      <c r="D9">
        <f>HYPERLINK("https://www.indeed.com/viewjob?jk=80d9dfcb506f47e1","https://www.indeed.com/viewjob?jk=80d9dfcb506f47e1")</f>
        <v>0</v>
      </c>
    </row>
    <row r="10" spans="1:4">
      <c r="A10" t="s">
        <v>12</v>
      </c>
      <c r="B10" t="s">
        <v>50</v>
      </c>
      <c r="C10" t="s">
        <v>87</v>
      </c>
      <c r="D10">
        <f>HYPERLINK("https://www.indeed.com/viewjob?jk=e58b3be4c2ba0505","https://www.indeed.com/viewjob?jk=e58b3be4c2ba0505")</f>
        <v>0</v>
      </c>
    </row>
    <row r="11" spans="1:4">
      <c r="A11" t="s">
        <v>13</v>
      </c>
      <c r="B11" t="s">
        <v>51</v>
      </c>
      <c r="C11" t="s">
        <v>89</v>
      </c>
      <c r="D11">
        <f>HYPERLINK("https://www.indeed.com/viewjob?jk=82db130071235af3","https://www.indeed.com/viewjob?jk=82db130071235af3")</f>
        <v>0</v>
      </c>
    </row>
    <row r="12" spans="1:4">
      <c r="A12" t="s">
        <v>14</v>
      </c>
      <c r="B12" t="s">
        <v>52</v>
      </c>
      <c r="C12" t="s">
        <v>90</v>
      </c>
      <c r="D12">
        <f>HYPERLINK("https://www.indeed.com/viewjob?jk=1e2a9aa9e17aa9f7","https://www.indeed.com/viewjob?jk=1e2a9aa9e17aa9f7")</f>
        <v>0</v>
      </c>
    </row>
    <row r="13" spans="1:4">
      <c r="A13" t="s">
        <v>15</v>
      </c>
      <c r="B13" t="s">
        <v>53</v>
      </c>
      <c r="C13" t="s">
        <v>87</v>
      </c>
      <c r="D13">
        <f>HYPERLINK("https://www.indeed.com/viewjob?jk=cb94cd460027cd6b","https://www.indeed.com/viewjob?jk=cb94cd460027cd6b")</f>
        <v>0</v>
      </c>
    </row>
    <row r="14" spans="1:4">
      <c r="A14" t="s">
        <v>16</v>
      </c>
      <c r="B14" t="s">
        <v>54</v>
      </c>
      <c r="C14" t="s">
        <v>89</v>
      </c>
      <c r="D14">
        <f>HYPERLINK("https://www.indeed.com/viewjob?jk=7772def989bd6625","https://www.indeed.com/viewjob?jk=7772def989bd6625")</f>
        <v>0</v>
      </c>
    </row>
    <row r="15" spans="1:4">
      <c r="A15" t="s">
        <v>17</v>
      </c>
      <c r="B15" t="s">
        <v>55</v>
      </c>
      <c r="C15" t="s">
        <v>90</v>
      </c>
      <c r="D15">
        <f>HYPERLINK("https://www.indeed.com/viewjob?jk=4e7876c3a1e03532","https://www.indeed.com/viewjob?jk=4e7876c3a1e03532")</f>
        <v>0</v>
      </c>
    </row>
    <row r="16" spans="1:4">
      <c r="A16" t="s">
        <v>18</v>
      </c>
      <c r="B16" t="s">
        <v>56</v>
      </c>
      <c r="C16" t="s">
        <v>90</v>
      </c>
      <c r="D16">
        <f>HYPERLINK("https://www.indeed.com/viewjob?jk=2b52957170b7d770","https://www.indeed.com/viewjob?jk=2b52957170b7d770")</f>
        <v>0</v>
      </c>
    </row>
    <row r="17" spans="1:4">
      <c r="A17" t="s">
        <v>19</v>
      </c>
      <c r="B17" t="s">
        <v>43</v>
      </c>
      <c r="C17" t="s">
        <v>83</v>
      </c>
      <c r="D17">
        <f>HYPERLINK("https://www.indeed.com/viewjob?jk=a45ea76975a37792","https://www.indeed.com/viewjob?jk=a45ea76975a37792")</f>
        <v>0</v>
      </c>
    </row>
    <row r="18" spans="1:4">
      <c r="A18" t="s">
        <v>4</v>
      </c>
      <c r="B18" t="s">
        <v>57</v>
      </c>
      <c r="C18" t="s">
        <v>90</v>
      </c>
      <c r="D18">
        <f>HYPERLINK("https://www.indeed.com/viewjob?jk=d4d320daa7268b67","https://www.indeed.com/viewjob?jk=d4d320daa7268b67")</f>
        <v>0</v>
      </c>
    </row>
    <row r="19" spans="1:4">
      <c r="A19" t="s">
        <v>4</v>
      </c>
      <c r="B19" t="s">
        <v>58</v>
      </c>
      <c r="C19" t="s">
        <v>91</v>
      </c>
      <c r="D19">
        <f>HYPERLINK("https://www.indeed.com/viewjob?jk=88afa5f8884f7615","https://www.indeed.com/viewjob?jk=88afa5f8884f7615")</f>
        <v>0</v>
      </c>
    </row>
    <row r="20" spans="1:4">
      <c r="A20" t="s">
        <v>20</v>
      </c>
      <c r="B20" t="s">
        <v>59</v>
      </c>
      <c r="C20" t="s">
        <v>92</v>
      </c>
      <c r="D20">
        <f>HYPERLINK("https://www.indeed.com/viewjob?jk=19fa59077c993c14","https://www.indeed.com/viewjob?jk=19fa59077c993c14")</f>
        <v>0</v>
      </c>
    </row>
    <row r="21" spans="1:4">
      <c r="A21" t="s">
        <v>21</v>
      </c>
      <c r="B21" t="s">
        <v>50</v>
      </c>
      <c r="C21" t="s">
        <v>87</v>
      </c>
      <c r="D21">
        <f>HYPERLINK("https://www.indeed.com/viewjob?jk=3fb5fd2565763289","https://www.indeed.com/viewjob?jk=3fb5fd2565763289")</f>
        <v>0</v>
      </c>
    </row>
    <row r="22" spans="1:4">
      <c r="A22" t="s">
        <v>22</v>
      </c>
      <c r="B22" t="s">
        <v>60</v>
      </c>
      <c r="C22" t="s">
        <v>88</v>
      </c>
      <c r="D22">
        <f>HYPERLINK("https://www.indeed.com/viewjob?jk=48995c5e2a57ab6d","https://www.indeed.com/viewjob?jk=48995c5e2a57ab6d")</f>
        <v>0</v>
      </c>
    </row>
    <row r="23" spans="1:4">
      <c r="A23" t="s">
        <v>23</v>
      </c>
      <c r="B23" t="s">
        <v>61</v>
      </c>
      <c r="C23" t="s">
        <v>93</v>
      </c>
      <c r="D23">
        <f>HYPERLINK("https://www.indeed.com/viewjob?jk=a24b937c856967c2","https://www.indeed.com/viewjob?jk=a24b937c856967c2")</f>
        <v>0</v>
      </c>
    </row>
    <row r="24" spans="1:4">
      <c r="A24" t="s">
        <v>4</v>
      </c>
      <c r="B24" t="s">
        <v>62</v>
      </c>
      <c r="C24" t="s">
        <v>94</v>
      </c>
      <c r="D24">
        <f>HYPERLINK("https://www.indeed.com/viewjob?jk=646d69c708e7779d","https://www.indeed.com/viewjob?jk=646d69c708e7779d")</f>
        <v>0</v>
      </c>
    </row>
    <row r="25" spans="1:4">
      <c r="A25" t="s">
        <v>24</v>
      </c>
      <c r="B25" t="s">
        <v>63</v>
      </c>
      <c r="C25" t="s">
        <v>82</v>
      </c>
      <c r="D25">
        <f>HYPERLINK("https://www.indeed.com/viewjob?jk=e16edd3bdc0ec710","https://www.indeed.com/viewjob?jk=e16edd3bdc0ec710")</f>
        <v>0</v>
      </c>
    </row>
    <row r="26" spans="1:4">
      <c r="A26" t="s">
        <v>25</v>
      </c>
      <c r="B26" t="s">
        <v>64</v>
      </c>
      <c r="C26" t="s">
        <v>82</v>
      </c>
      <c r="D26">
        <f>HYPERLINK("https://www.indeed.com/viewjob?jk=54114754f80e7303","https://www.indeed.com/viewjob?jk=54114754f80e7303")</f>
        <v>0</v>
      </c>
    </row>
    <row r="27" spans="1:4">
      <c r="A27" t="s">
        <v>26</v>
      </c>
      <c r="B27" t="s">
        <v>65</v>
      </c>
      <c r="C27" t="s">
        <v>89</v>
      </c>
      <c r="D27">
        <f>HYPERLINK("https://www.indeed.com/viewjob?jk=f9eafdb65fced19e","https://www.indeed.com/viewjob?jk=f9eafdb65fced19e")</f>
        <v>0</v>
      </c>
    </row>
    <row r="28" spans="1:4">
      <c r="A28" t="s">
        <v>27</v>
      </c>
      <c r="B28" t="s">
        <v>66</v>
      </c>
      <c r="C28" t="s">
        <v>89</v>
      </c>
      <c r="D28">
        <f>HYPERLINK("https://www.indeed.com/viewjob?jk=e87288eea592041d","https://www.indeed.com/viewjob?jk=e87288eea592041d")</f>
        <v>0</v>
      </c>
    </row>
    <row r="29" spans="1:4">
      <c r="A29" t="s">
        <v>28</v>
      </c>
      <c r="B29" t="s">
        <v>67</v>
      </c>
      <c r="C29" t="s">
        <v>89</v>
      </c>
      <c r="D29">
        <f>HYPERLINK("https://www.indeed.com/viewjob?jk=c4a47261f95f8a4b","https://www.indeed.com/viewjob?jk=c4a47261f95f8a4b")</f>
        <v>0</v>
      </c>
    </row>
    <row r="30" spans="1:4">
      <c r="A30" t="s">
        <v>29</v>
      </c>
      <c r="B30" t="s">
        <v>68</v>
      </c>
      <c r="C30" t="s">
        <v>95</v>
      </c>
      <c r="D30">
        <f>HYPERLINK("https://www.indeed.com/viewjob?jk=0b9626f87074c259","https://www.indeed.com/viewjob?jk=0b9626f87074c259")</f>
        <v>0</v>
      </c>
    </row>
    <row r="31" spans="1:4">
      <c r="A31" t="s">
        <v>30</v>
      </c>
      <c r="B31" t="s">
        <v>69</v>
      </c>
      <c r="C31" t="s">
        <v>90</v>
      </c>
      <c r="D31">
        <f>HYPERLINK("https://www.indeed.com/viewjob?jk=87279fd4626795db","https://www.indeed.com/viewjob?jk=87279fd4626795db")</f>
        <v>0</v>
      </c>
    </row>
    <row r="32" spans="1:4">
      <c r="A32" t="s">
        <v>31</v>
      </c>
      <c r="B32" t="s">
        <v>70</v>
      </c>
      <c r="C32" t="s">
        <v>96</v>
      </c>
      <c r="D32">
        <f>HYPERLINK("https://www.indeed.com/viewjob?jk=3bbd15ba416fd676","https://www.indeed.com/viewjob?jk=3bbd15ba416fd676")</f>
        <v>0</v>
      </c>
    </row>
    <row r="33" spans="1:4">
      <c r="A33" t="s">
        <v>32</v>
      </c>
      <c r="B33" t="s">
        <v>71</v>
      </c>
      <c r="C33" t="s">
        <v>97</v>
      </c>
      <c r="D33">
        <f>HYPERLINK("https://www.indeed.com/viewjob?jk=fce321ccf4e663ff","https://www.indeed.com/viewjob?jk=fce321ccf4e663ff")</f>
        <v>0</v>
      </c>
    </row>
    <row r="34" spans="1:4">
      <c r="A34" t="s">
        <v>33</v>
      </c>
      <c r="B34" t="s">
        <v>72</v>
      </c>
      <c r="C34" t="s">
        <v>98</v>
      </c>
      <c r="D34">
        <f>HYPERLINK("https://www.indeed.com/viewjob?jk=88dd461628dd4164","https://www.indeed.com/viewjob?jk=88dd461628dd4164")</f>
        <v>0</v>
      </c>
    </row>
    <row r="35" spans="1:4">
      <c r="A35" t="s">
        <v>34</v>
      </c>
      <c r="B35" t="s">
        <v>72</v>
      </c>
      <c r="C35" t="s">
        <v>99</v>
      </c>
      <c r="D35">
        <f>HYPERLINK("https://www.indeed.com/viewjob?jk=8deff4a979c351e8","https://www.indeed.com/viewjob?jk=8deff4a979c351e8")</f>
        <v>0</v>
      </c>
    </row>
    <row r="36" spans="1:4">
      <c r="A36" t="s">
        <v>4</v>
      </c>
      <c r="B36" t="s">
        <v>73</v>
      </c>
      <c r="C36" t="s">
        <v>100</v>
      </c>
      <c r="D36">
        <f>HYPERLINK("https://www.indeed.com/viewjob?jk=bfa6a4db912b3433","https://www.indeed.com/viewjob?jk=bfa6a4db912b3433")</f>
        <v>0</v>
      </c>
    </row>
    <row r="37" spans="1:4">
      <c r="A37" t="s">
        <v>35</v>
      </c>
      <c r="B37" t="s">
        <v>74</v>
      </c>
      <c r="C37" t="s">
        <v>101</v>
      </c>
      <c r="D37">
        <f>HYPERLINK("https://www.indeed.com/viewjob?jk=8ff1659e1642f52a","https://www.indeed.com/viewjob?jk=8ff1659e1642f52a")</f>
        <v>0</v>
      </c>
    </row>
    <row r="38" spans="1:4">
      <c r="A38" t="s">
        <v>36</v>
      </c>
      <c r="B38" t="s">
        <v>72</v>
      </c>
      <c r="C38" t="s">
        <v>102</v>
      </c>
      <c r="D38">
        <f>HYPERLINK("https://www.indeed.com/viewjob?jk=22b1d7e4363effd1","https://www.indeed.com/viewjob?jk=22b1d7e4363effd1")</f>
        <v>0</v>
      </c>
    </row>
    <row r="39" spans="1:4">
      <c r="A39" t="s">
        <v>37</v>
      </c>
      <c r="B39" t="s">
        <v>72</v>
      </c>
      <c r="C39" t="s">
        <v>103</v>
      </c>
      <c r="D39">
        <f>HYPERLINK("https://www.indeed.com/viewjob?jk=169ac2a041f359a8","https://www.indeed.com/viewjob?jk=169ac2a041f359a8")</f>
        <v>0</v>
      </c>
    </row>
    <row r="40" spans="1:4">
      <c r="A40" t="s">
        <v>4</v>
      </c>
      <c r="B40" t="s">
        <v>75</v>
      </c>
      <c r="C40" t="s">
        <v>104</v>
      </c>
      <c r="D40">
        <f>HYPERLINK("https://www.indeed.com/viewjob?jk=c3217112b344653d","https://www.indeed.com/viewjob?jk=c3217112b344653d")</f>
        <v>0</v>
      </c>
    </row>
    <row r="41" spans="1:4">
      <c r="A41" t="s">
        <v>38</v>
      </c>
      <c r="B41" t="s">
        <v>76</v>
      </c>
      <c r="C41" t="s">
        <v>105</v>
      </c>
      <c r="D41">
        <f>HYPERLINK("https://www.indeed.com/viewjob?jk=034c255a45840e6c","https://www.indeed.com/viewjob?jk=034c255a45840e6c")</f>
        <v>0</v>
      </c>
    </row>
    <row r="42" spans="1:4">
      <c r="A42" t="s">
        <v>4</v>
      </c>
      <c r="B42" t="s">
        <v>77</v>
      </c>
      <c r="C42" t="s">
        <v>106</v>
      </c>
      <c r="D42">
        <f>HYPERLINK("https://www.indeed.com/viewjob?jk=efca2bcc9037c348","https://www.indeed.com/viewjob?jk=efca2bcc9037c348")</f>
        <v>0</v>
      </c>
    </row>
    <row r="43" spans="1:4">
      <c r="A43" t="s">
        <v>39</v>
      </c>
      <c r="B43" t="s">
        <v>78</v>
      </c>
      <c r="C43" t="s">
        <v>107</v>
      </c>
      <c r="D43">
        <f>HYPERLINK("https://www.indeed.com/viewjob?jk=d9fcc178b6d2db80","https://www.indeed.com/viewjob?jk=d9fcc178b6d2db80")</f>
        <v>0</v>
      </c>
    </row>
    <row r="44" spans="1:4">
      <c r="A44" t="s">
        <v>40</v>
      </c>
      <c r="B44" t="s">
        <v>79</v>
      </c>
      <c r="C44" t="s">
        <v>108</v>
      </c>
      <c r="D44">
        <f>HYPERLINK("https://www.indeed.com/viewjob?jk=f1c1249168bbae2d","https://www.indeed.com/viewjob?jk=f1c1249168bbae2d")</f>
        <v>0</v>
      </c>
    </row>
    <row r="45" spans="1:4">
      <c r="A45" t="s">
        <v>4</v>
      </c>
      <c r="B45" t="s">
        <v>80</v>
      </c>
      <c r="C45" t="s">
        <v>109</v>
      </c>
      <c r="D45">
        <f>HYPERLINK("https://www.indeed.com/viewjob?jk=f01e33178b32dff7","https://www.indeed.com/viewjob?jk=f01e33178b32dff7")</f>
        <v>0</v>
      </c>
    </row>
    <row r="46" spans="1:4">
      <c r="A46" t="s">
        <v>41</v>
      </c>
      <c r="B46" t="s">
        <v>81</v>
      </c>
      <c r="C46" t="s">
        <v>88</v>
      </c>
      <c r="D46">
        <f>HYPERLINK("https://www.indeed.com/viewjob?jk=9bff56cc9f37fefe","https://www.indeed.com/viewjob?jk=9bff56cc9f37fefe")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2022-12-07T05:53:11Z</dcterms:created>
  <dcterms:modified xsi:type="dcterms:W3CDTF">2022-12-07T05:53:11Z</dcterms:modified>
</cp:coreProperties>
</file>