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obs" sheetId="1" r:id="rId1"/>
  </sheets>
  <calcPr calcId="124519" fullCalcOnLoad="1"/>
</workbook>
</file>

<file path=xl/sharedStrings.xml><?xml version="1.0" encoding="utf-8"?>
<sst xmlns="http://schemas.openxmlformats.org/spreadsheetml/2006/main" count="94" uniqueCount="75">
  <si>
    <t>Job Title</t>
  </si>
  <si>
    <t>Company</t>
  </si>
  <si>
    <t>Location</t>
  </si>
  <si>
    <t>Link</t>
  </si>
  <si>
    <t>Software Engineer</t>
  </si>
  <si>
    <t>Senior Software Engineer - Automations (Python, Kubernetes, Microservices) -Telco</t>
  </si>
  <si>
    <t>Principal Software Engineer - Automations ((Python, Kubernetes, Microservices)</t>
  </si>
  <si>
    <t>Senior Software Engineer</t>
  </si>
  <si>
    <t>Industrial Programmer (MES)</t>
  </si>
  <si>
    <t>Associate Build Engineer (Devops, Azure)</t>
  </si>
  <si>
    <t>Software Developer</t>
  </si>
  <si>
    <t>Graduate Software Engineer</t>
  </si>
  <si>
    <t>(Level Up) Software Engineer I</t>
  </si>
  <si>
    <t>Software Engineer, Backend II</t>
  </si>
  <si>
    <t>Software Support Engineer, Cell Software</t>
  </si>
  <si>
    <t>Software Engineer- Recent Graduate</t>
  </si>
  <si>
    <t>Software Engineer (Early Career)</t>
  </si>
  <si>
    <t>Technical Project Manager</t>
  </si>
  <si>
    <t>Entry Level System Programmer</t>
  </si>
  <si>
    <t>Sr Software Engineer</t>
  </si>
  <si>
    <t>Software Developer (.Net)</t>
  </si>
  <si>
    <t>SDET - (C# .NET)</t>
  </si>
  <si>
    <t>C++ Software Engineer</t>
  </si>
  <si>
    <t>Software Engineer I</t>
  </si>
  <si>
    <t>Software Engineer in Test</t>
  </si>
  <si>
    <t>Sr. .Net Software Engineer - OptumInsight Technology - Remote</t>
  </si>
  <si>
    <t>.NET /Angular Developer</t>
  </si>
  <si>
    <t>Software Engineering Apprentice (Code2College) - Summer 2023 RDSS Compute Farm</t>
  </si>
  <si>
    <t>Software Quality Engineer, Apple Pay</t>
  </si>
  <si>
    <t>Software Developer - Remote</t>
  </si>
  <si>
    <t>Backend Engineer</t>
  </si>
  <si>
    <t>CBRE</t>
  </si>
  <si>
    <t>Dell</t>
  </si>
  <si>
    <t>Trident Research</t>
  </si>
  <si>
    <t>Vertech</t>
  </si>
  <si>
    <t>Connecttel Inc.</t>
  </si>
  <si>
    <t>Emerson</t>
  </si>
  <si>
    <t>Wise</t>
  </si>
  <si>
    <t>HEB</t>
  </si>
  <si>
    <t>Shopmonkey</t>
  </si>
  <si>
    <t>Tesla</t>
  </si>
  <si>
    <t>PayPal</t>
  </si>
  <si>
    <t>Apple</t>
  </si>
  <si>
    <t>Infosys</t>
  </si>
  <si>
    <t>Kyndryl, Inc.</t>
  </si>
  <si>
    <t>The Judge Group</t>
  </si>
  <si>
    <t>Emergent Space Technologies</t>
  </si>
  <si>
    <t>SpyCloud</t>
  </si>
  <si>
    <t>Newsmax Media, Inc.</t>
  </si>
  <si>
    <t>The HT Group</t>
  </si>
  <si>
    <t>Selby Jennings</t>
  </si>
  <si>
    <t>Total Aviation Staffing, LLC</t>
  </si>
  <si>
    <t>Osano, Inc., A Public Benefit Corporation</t>
  </si>
  <si>
    <t>UnitedHealth Group</t>
  </si>
  <si>
    <t>National Instruments</t>
  </si>
  <si>
    <t>University of Texas at Austin</t>
  </si>
  <si>
    <t>Navitus Health Solutions LLC</t>
  </si>
  <si>
    <t>Shipwell</t>
  </si>
  <si>
    <t>Austin, TX 78701  (Downtown area)</t>
  </si>
  <si>
    <t xml:space="preserve">Round Rock, TX 78682 </t>
  </si>
  <si>
    <t>Austin, TX 78758  (North Burnet area)</t>
  </si>
  <si>
    <t>Temporarily Remote in Austin, TX 78759</t>
  </si>
  <si>
    <t>Austin, TX</t>
  </si>
  <si>
    <t>Hybrid remote in Austin, TX 78681</t>
  </si>
  <si>
    <t xml:space="preserve">Austin, TX </t>
  </si>
  <si>
    <t>Austin, TX 78702  (Holly area)</t>
  </si>
  <si>
    <t xml:space="preserve">Remote in Austin, TX </t>
  </si>
  <si>
    <t>Austin, TX 78754</t>
  </si>
  <si>
    <t>Austin, TX 78758  (The Domain area)</t>
  </si>
  <si>
    <t>Remote in Austin, TX</t>
  </si>
  <si>
    <t>Remote in Austin, TX 78704</t>
  </si>
  <si>
    <t>Austin, TX 78759  (Arboretum area)</t>
  </si>
  <si>
    <t>Remote in Austin, TX 78701</t>
  </si>
  <si>
    <t xml:space="preserve">Austin, TX 78712  (University of Texas area) </t>
  </si>
  <si>
    <t>Remote in Austin, TX 78759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</si>
</sst>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31"/>
  <sheetViews>
    <sheetView tabSelected="1" workbookViewId="0"/>
  </sheetViews>
  <sheetFormatPr defaultRowHeight="15"/>
  <cols>
    <col min="1" max="1" width="82.7109375" customWidth="1"/>
    <col min="2" max="2" width="42.7109375" customWidth="1"/>
    <col min="3" max="3" width="46.7109375" customWidth="1"/>
    <col min="4" max="4" width="59.7109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31</v>
      </c>
      <c r="C2" t="s">
        <v>58</v>
      </c>
      <c r="D2">
        <f>HYPERLINK("https://www.indeed.com/viewjob?jk=2dd88a57cffe14c8","https://www.indeed.com/viewjob?jk=2dd88a57cffe14c8")</f>
        <v>0</v>
      </c>
    </row>
    <row r="3" spans="1:4">
      <c r="A3" t="s">
        <v>5</v>
      </c>
      <c r="B3" t="s">
        <v>32</v>
      </c>
      <c r="C3" t="s">
        <v>59</v>
      </c>
      <c r="D3">
        <f>HYPERLINK("https://www.indeed.com/viewjob?jk=d46dd5fb9e44a06c","https://www.indeed.com/viewjob?jk=d46dd5fb9e44a06c")</f>
        <v>0</v>
      </c>
    </row>
    <row r="4" spans="1:4">
      <c r="A4" t="s">
        <v>6</v>
      </c>
      <c r="B4" t="s">
        <v>32</v>
      </c>
      <c r="C4" t="s">
        <v>59</v>
      </c>
      <c r="D4">
        <f>HYPERLINK("https://www.indeed.com/viewjob?jk=89135f2121e6dd93","https://www.indeed.com/viewjob?jk=89135f2121e6dd93")</f>
        <v>0</v>
      </c>
    </row>
    <row r="5" spans="1:4">
      <c r="A5" t="s">
        <v>7</v>
      </c>
      <c r="B5" t="s">
        <v>33</v>
      </c>
      <c r="C5" t="s">
        <v>60</v>
      </c>
      <c r="D5">
        <f>HYPERLINK("https://www.indeed.com/viewjob?jk=f9ff590d747667fb","https://www.indeed.com/viewjob?jk=f9ff590d747667fb")</f>
        <v>0</v>
      </c>
    </row>
    <row r="6" spans="1:4">
      <c r="A6" t="s">
        <v>8</v>
      </c>
      <c r="B6" t="s">
        <v>34</v>
      </c>
      <c r="C6" t="s">
        <v>61</v>
      </c>
      <c r="D6">
        <f>HYPERLINK("https://www.indeed.com/viewjob?jk=71d4aca85c2825e5","https://www.indeed.com/viewjob?jk=71d4aca85c2825e5")</f>
        <v>0</v>
      </c>
    </row>
    <row r="7" spans="1:4">
      <c r="A7" t="s">
        <v>9</v>
      </c>
      <c r="B7" t="s">
        <v>35</v>
      </c>
      <c r="C7" t="s">
        <v>62</v>
      </c>
      <c r="D7">
        <f>HYPERLINK("https://www.indeed.com/viewjob?jk=954176f960389df0","https://www.indeed.com/viewjob?jk=954176f960389df0")</f>
        <v>0</v>
      </c>
    </row>
    <row r="8" spans="1:4">
      <c r="A8" t="s">
        <v>10</v>
      </c>
      <c r="B8" t="s">
        <v>36</v>
      </c>
      <c r="C8" t="s">
        <v>63</v>
      </c>
      <c r="D8">
        <f>HYPERLINK("https://www.indeed.com/viewjob?jk=3bbd15ba416fd676","https://www.indeed.com/viewjob?jk=3bbd15ba416fd676")</f>
        <v>0</v>
      </c>
    </row>
    <row r="9" spans="1:4">
      <c r="A9" t="s">
        <v>11</v>
      </c>
      <c r="B9" t="s">
        <v>37</v>
      </c>
      <c r="C9" t="s">
        <v>64</v>
      </c>
      <c r="D9">
        <f>HYPERLINK("https://www.indeed.com/viewjob?jk=ab60705252c6059d","https://www.indeed.com/viewjob?jk=ab60705252c6059d")</f>
        <v>0</v>
      </c>
    </row>
    <row r="10" spans="1:4">
      <c r="A10" t="s">
        <v>12</v>
      </c>
      <c r="B10" t="s">
        <v>38</v>
      </c>
      <c r="C10" t="s">
        <v>65</v>
      </c>
      <c r="D10">
        <f>HYPERLINK("https://www.indeed.com/viewjob?jk=d82283e1bc5c73f7","https://www.indeed.com/viewjob?jk=d82283e1bc5c73f7")</f>
        <v>0</v>
      </c>
    </row>
    <row r="11" spans="1:4">
      <c r="A11" t="s">
        <v>13</v>
      </c>
      <c r="B11" t="s">
        <v>39</v>
      </c>
      <c r="C11" t="s">
        <v>66</v>
      </c>
      <c r="D11">
        <f>HYPERLINK("https://www.indeed.com/viewjob?jk=ec99bbf65ee99307","https://www.indeed.com/viewjob?jk=ec99bbf65ee99307")</f>
        <v>0</v>
      </c>
    </row>
    <row r="12" spans="1:4">
      <c r="A12" t="s">
        <v>14</v>
      </c>
      <c r="B12" t="s">
        <v>40</v>
      </c>
      <c r="C12" t="s">
        <v>64</v>
      </c>
      <c r="D12">
        <f>HYPERLINK("https://www.indeed.com/viewjob?jk=cb94cd460027cd6b","https://www.indeed.com/viewjob?jk=cb94cd460027cd6b")</f>
        <v>0</v>
      </c>
    </row>
    <row r="13" spans="1:4">
      <c r="A13" t="s">
        <v>15</v>
      </c>
      <c r="B13" t="s">
        <v>41</v>
      </c>
      <c r="C13" t="s">
        <v>64</v>
      </c>
      <c r="D13">
        <f>HYPERLINK("https://www.indeed.com/viewjob?jk=80d9dfcb506f47e1","https://www.indeed.com/viewjob?jk=80d9dfcb506f47e1")</f>
        <v>0</v>
      </c>
    </row>
    <row r="14" spans="1:4">
      <c r="A14" t="s">
        <v>16</v>
      </c>
      <c r="B14" t="s">
        <v>42</v>
      </c>
      <c r="C14" t="s">
        <v>64</v>
      </c>
      <c r="D14">
        <f>HYPERLINK("https://www.indeed.com/viewjob?jk=e58b3be4c2ba0505","https://www.indeed.com/viewjob?jk=e58b3be4c2ba0505")</f>
        <v>0</v>
      </c>
    </row>
    <row r="15" spans="1:4">
      <c r="A15" t="s">
        <v>17</v>
      </c>
      <c r="B15" t="s">
        <v>43</v>
      </c>
      <c r="C15" t="s">
        <v>67</v>
      </c>
      <c r="D15">
        <f>HYPERLINK("https://www.indeed.com/viewjob?jk=36d3c75a80664dcf","https://www.indeed.com/viewjob?jk=36d3c75a80664dcf")</f>
        <v>0</v>
      </c>
    </row>
    <row r="16" spans="1:4">
      <c r="A16" t="s">
        <v>18</v>
      </c>
      <c r="B16" t="s">
        <v>44</v>
      </c>
      <c r="C16" t="s">
        <v>62</v>
      </c>
      <c r="D16">
        <f>HYPERLINK("https://www.indeed.com/viewjob?jk=82db130071235af3","https://www.indeed.com/viewjob?jk=82db130071235af3")</f>
        <v>0</v>
      </c>
    </row>
    <row r="17" spans="1:4">
      <c r="A17" t="s">
        <v>19</v>
      </c>
      <c r="B17" t="s">
        <v>45</v>
      </c>
      <c r="C17" t="s">
        <v>68</v>
      </c>
      <c r="D17">
        <f>HYPERLINK("https://www.indeed.com/viewjob?jk=87b8ade4e30930b4","https://www.indeed.com/viewjob?jk=87b8ade4e30930b4")</f>
        <v>0</v>
      </c>
    </row>
    <row r="18" spans="1:4">
      <c r="A18" t="s">
        <v>4</v>
      </c>
      <c r="B18" t="s">
        <v>46</v>
      </c>
      <c r="C18" t="s">
        <v>69</v>
      </c>
      <c r="D18">
        <f>HYPERLINK("https://www.indeed.com/viewjob?jk=d4d320daa7268b67","https://www.indeed.com/viewjob?jk=d4d320daa7268b67")</f>
        <v>0</v>
      </c>
    </row>
    <row r="19" spans="1:4">
      <c r="A19" t="s">
        <v>4</v>
      </c>
      <c r="B19" t="s">
        <v>47</v>
      </c>
      <c r="C19" t="s">
        <v>70</v>
      </c>
      <c r="D19">
        <f>HYPERLINK("https://www.indeed.com/viewjob?jk=88afa5f8884f7615","https://www.indeed.com/viewjob?jk=88afa5f8884f7615")</f>
        <v>0</v>
      </c>
    </row>
    <row r="20" spans="1:4">
      <c r="A20" t="s">
        <v>20</v>
      </c>
      <c r="B20" t="s">
        <v>48</v>
      </c>
      <c r="C20" t="s">
        <v>69</v>
      </c>
      <c r="D20">
        <f>HYPERLINK("https://www.indeed.com/viewjob?jk=a603348d79ee8601","https://www.indeed.com/viewjob?jk=a603348d79ee8601")</f>
        <v>0</v>
      </c>
    </row>
    <row r="21" spans="1:4">
      <c r="A21" t="s">
        <v>21</v>
      </c>
      <c r="B21" t="s">
        <v>49</v>
      </c>
      <c r="C21" t="s">
        <v>71</v>
      </c>
      <c r="D21">
        <f>HYPERLINK("https://www.indeed.com/viewjob?jk=22b12123f063212b","https://www.indeed.com/viewjob?jk=22b12123f063212b")</f>
        <v>0</v>
      </c>
    </row>
    <row r="22" spans="1:4">
      <c r="A22" t="s">
        <v>22</v>
      </c>
      <c r="B22" t="s">
        <v>50</v>
      </c>
      <c r="C22" t="s">
        <v>62</v>
      </c>
      <c r="D22">
        <f>HYPERLINK("https://www.indeed.com/viewjob?jk=c4a47261f95f8a4b","https://www.indeed.com/viewjob?jk=c4a47261f95f8a4b")</f>
        <v>0</v>
      </c>
    </row>
    <row r="23" spans="1:4">
      <c r="A23" t="s">
        <v>23</v>
      </c>
      <c r="B23" t="s">
        <v>51</v>
      </c>
      <c r="C23" t="s">
        <v>58</v>
      </c>
      <c r="D23">
        <f>HYPERLINK("https://www.indeed.com/viewjob?jk=e16edd3bdc0ec710","https://www.indeed.com/viewjob?jk=e16edd3bdc0ec710")</f>
        <v>0</v>
      </c>
    </row>
    <row r="24" spans="1:4">
      <c r="A24" t="s">
        <v>24</v>
      </c>
      <c r="B24" t="s">
        <v>52</v>
      </c>
      <c r="C24" t="s">
        <v>69</v>
      </c>
      <c r="D24">
        <f>HYPERLINK("https://www.indeed.com/viewjob?jk=1e2a9aa9e17aa9f7","https://www.indeed.com/viewjob?jk=1e2a9aa9e17aa9f7")</f>
        <v>0</v>
      </c>
    </row>
    <row r="25" spans="1:4">
      <c r="A25" t="s">
        <v>25</v>
      </c>
      <c r="B25" t="s">
        <v>53</v>
      </c>
      <c r="C25" t="s">
        <v>72</v>
      </c>
      <c r="D25">
        <f>HYPERLINK("https://www.indeed.com/viewjob?jk=331d2faa06594643","https://www.indeed.com/viewjob?jk=331d2faa06594643")</f>
        <v>0</v>
      </c>
    </row>
    <row r="26" spans="1:4">
      <c r="A26" t="s">
        <v>26</v>
      </c>
      <c r="B26" t="s">
        <v>45</v>
      </c>
      <c r="C26" t="s">
        <v>68</v>
      </c>
      <c r="D26">
        <f>HYPERLINK("https://www.indeed.com/viewjob?jk=fce321ccf4e663ff","https://www.indeed.com/viewjob?jk=fce321ccf4e663ff")</f>
        <v>0</v>
      </c>
    </row>
    <row r="27" spans="1:4">
      <c r="A27" t="s">
        <v>27</v>
      </c>
      <c r="B27" t="s">
        <v>54</v>
      </c>
      <c r="C27" t="s">
        <v>62</v>
      </c>
      <c r="D27">
        <f>HYPERLINK("https://www.indeed.com/viewjob?jk=7772def989bd6625","https://www.indeed.com/viewjob?jk=7772def989bd6625")</f>
        <v>0</v>
      </c>
    </row>
    <row r="28" spans="1:4">
      <c r="A28" t="s">
        <v>28</v>
      </c>
      <c r="B28" t="s">
        <v>42</v>
      </c>
      <c r="C28" t="s">
        <v>64</v>
      </c>
      <c r="D28">
        <f>HYPERLINK("https://www.indeed.com/viewjob?jk=3fb5fd2565763289","https://www.indeed.com/viewjob?jk=3fb5fd2565763289")</f>
        <v>0</v>
      </c>
    </row>
    <row r="29" spans="1:4">
      <c r="A29" t="s">
        <v>4</v>
      </c>
      <c r="B29" t="s">
        <v>55</v>
      </c>
      <c r="C29" t="s">
        <v>73</v>
      </c>
      <c r="D29">
        <f>HYPERLINK("https://www.indeed.com/viewjob?jk=646d69c708e7779d","https://www.indeed.com/viewjob?jk=646d69c708e7779d")</f>
        <v>0</v>
      </c>
    </row>
    <row r="30" spans="1:4">
      <c r="A30" t="s">
        <v>29</v>
      </c>
      <c r="B30" t="s">
        <v>56</v>
      </c>
      <c r="C30" t="s">
        <v>74</v>
      </c>
      <c r="D30">
        <f>HYPERLINK("https://www.indeed.com/viewjob?jk=a24b937c856967c2","https://www.indeed.com/viewjob?jk=a24b937c856967c2")</f>
        <v>0</v>
      </c>
    </row>
    <row r="31" spans="1:4">
      <c r="A31" t="s">
        <v>30</v>
      </c>
      <c r="B31" t="s">
        <v>57</v>
      </c>
      <c r="C31" t="s">
        <v>69</v>
      </c>
      <c r="D31">
        <f>HYPERLINK("https://www.indeed.com/viewjob?jk=4e7876c3a1e03532","https://www.indeed.com/viewjob?jk=4e7876c3a1e03532")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2022-12-07T16:02:10Z</dcterms:created>
  <dcterms:modified xsi:type="dcterms:W3CDTF">2022-12-07T16:02:10Z</dcterms:modified>
</cp:coreProperties>
</file>