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omanzolli/Documents/UC/PhD/Math models/Electric Bus Smart Charging/Robust/Instances/"/>
    </mc:Choice>
  </mc:AlternateContent>
  <xr:revisionPtr revIDLastSave="0" documentId="13_ncr:1_{B0BAB133-4B93-2446-BD91-E2FFB742F4C5}" xr6:coauthVersionLast="47" xr6:coauthVersionMax="47" xr10:uidLastSave="{00000000-0000-0000-0000-000000000000}"/>
  <bookViews>
    <workbookView xWindow="0" yWindow="760" windowWidth="30240" windowHeight="18880" activeTab="5" xr2:uid="{933CD496-2CE3-3447-B44F-7F4C3643C8B9}"/>
  </bookViews>
  <sheets>
    <sheet name="Buses" sheetId="1" r:id="rId1"/>
    <sheet name="Chargers" sheetId="2" r:id="rId2"/>
    <sheet name="Trip time" sheetId="6" r:id="rId3"/>
    <sheet name="Energy consumption" sheetId="5" r:id="rId4"/>
    <sheet name="Energy price" sheetId="4" r:id="rId5"/>
    <sheet name="Power pric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2" i="6"/>
  <c r="A3" i="6"/>
  <c r="A2" i="6"/>
  <c r="H2" i="5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A3" i="2" l="1"/>
  <c r="A2" i="7"/>
  <c r="B25" i="4"/>
  <c r="K3" i="5"/>
  <c r="C3" i="5"/>
  <c r="A3" i="5" s="1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K2" i="5" l="1"/>
  <c r="C2" i="5"/>
  <c r="A2" i="5" s="1"/>
  <c r="F2" i="7"/>
  <c r="F3" i="7"/>
  <c r="D2" i="7"/>
  <c r="D3" i="7" s="1"/>
  <c r="B2" i="7" s="1"/>
  <c r="B3" i="7" l="1"/>
  <c r="A3" i="7"/>
  <c r="A2" i="2"/>
  <c r="I2" i="2" s="1"/>
</calcChain>
</file>

<file path=xl/sharedStrings.xml><?xml version="1.0" encoding="utf-8"?>
<sst xmlns="http://schemas.openxmlformats.org/spreadsheetml/2006/main" count="26" uniqueCount="24">
  <si>
    <t>Bus (kWh)</t>
  </si>
  <si>
    <t>Charger (kW)</t>
  </si>
  <si>
    <t>Time begin</t>
  </si>
  <si>
    <t>Time finish</t>
  </si>
  <si>
    <t>Scale factor</t>
  </si>
  <si>
    <t>Uncertain energy (kWh/km)</t>
  </si>
  <si>
    <t>Uncertain energy (kWh/km*min)</t>
  </si>
  <si>
    <t>Energy selling price (per minute)</t>
  </si>
  <si>
    <t>Energy buying price (per minute)</t>
  </si>
  <si>
    <t>percentage (%)</t>
  </si>
  <si>
    <t>Time begin (min)</t>
  </si>
  <si>
    <t>Time finish (min)</t>
  </si>
  <si>
    <t>Charger (kWh/min)</t>
  </si>
  <si>
    <t>Nominal value (kWh/km)</t>
  </si>
  <si>
    <t>Maximum deviation (kWh/km)</t>
  </si>
  <si>
    <t>Deviation percentage (%)</t>
  </si>
  <si>
    <t>Gama</t>
  </si>
  <si>
    <t>Average velocity (km/min)</t>
  </si>
  <si>
    <t>Power</t>
  </si>
  <si>
    <t>Price</t>
  </si>
  <si>
    <t>Peak price - 40 KVA (€/day)</t>
  </si>
  <si>
    <t>ratio</t>
  </si>
  <si>
    <t>Max Power (kW)</t>
  </si>
  <si>
    <t>Maximum deviation (kWh/km*min)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</si>
</sst>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1" fillId="0" borderId="0" xfId="0" applyFont="1" applyAlignment="1">
      <alignment horizontal="center" wrapText="1" readingOrder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 wrapText="1" readingOrder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F405-04BD-9A44-923D-D0B1D0915781}">
  <dimension ref="A1:A3"/>
  <sheetViews>
    <sheetView workbookViewId="0">
      <selection activeCell="A2" sqref="A2:A3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348</v>
      </c>
    </row>
    <row r="3" spans="1:1" x14ac:dyDescent="0.2">
      <c r="A3">
        <v>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9ED6-C21E-184F-8399-91DE2859F8BB}">
  <dimension ref="A1:I3"/>
  <sheetViews>
    <sheetView workbookViewId="0">
      <selection activeCell="F2" sqref="F2"/>
    </sheetView>
  </sheetViews>
  <sheetFormatPr baseColWidth="10" defaultRowHeight="16" x14ac:dyDescent="0.2"/>
  <sheetData>
    <row r="1" spans="1:9" x14ac:dyDescent="0.2">
      <c r="A1" t="s">
        <v>12</v>
      </c>
      <c r="D1" t="s">
        <v>1</v>
      </c>
      <c r="F1" t="s">
        <v>4</v>
      </c>
      <c r="I1" t="s">
        <v>22</v>
      </c>
    </row>
    <row r="2" spans="1:9" x14ac:dyDescent="0.2">
      <c r="A2">
        <f>D2/$F$2</f>
        <v>40</v>
      </c>
      <c r="D2">
        <v>80</v>
      </c>
      <c r="F2">
        <v>2</v>
      </c>
      <c r="I2">
        <f>SUM(A2:A9)</f>
        <v>80</v>
      </c>
    </row>
    <row r="3" spans="1:9" x14ac:dyDescent="0.2">
      <c r="A3">
        <f>D3/$F$2</f>
        <v>40</v>
      </c>
      <c r="D3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9B41-5850-7C4A-B73E-7E6048FA0FA5}">
  <dimension ref="A1:L9"/>
  <sheetViews>
    <sheetView workbookViewId="0">
      <selection activeCell="C14" sqref="C14"/>
    </sheetView>
  </sheetViews>
  <sheetFormatPr baseColWidth="10" defaultRowHeight="16" x14ac:dyDescent="0.2"/>
  <cols>
    <col min="1" max="1" width="16.6640625" customWidth="1"/>
    <col min="2" max="2" width="15.5" customWidth="1"/>
    <col min="8" max="8" width="13.33203125" customWidth="1"/>
    <col min="9" max="10" width="17.33203125" customWidth="1"/>
    <col min="12" max="12" width="18.6640625" customWidth="1"/>
  </cols>
  <sheetData>
    <row r="1" spans="1:12" x14ac:dyDescent="0.2">
      <c r="A1" t="s">
        <v>10</v>
      </c>
      <c r="B1" t="s">
        <v>11</v>
      </c>
      <c r="E1" t="s">
        <v>2</v>
      </c>
      <c r="F1" t="s">
        <v>3</v>
      </c>
    </row>
    <row r="2" spans="1:12" x14ac:dyDescent="0.2">
      <c r="A2">
        <f>CONVERT(E2,"hr","hr")*2</f>
        <v>15</v>
      </c>
      <c r="B2">
        <f>CONVERT(F2,"hr","hr")*2</f>
        <v>36</v>
      </c>
      <c r="E2">
        <v>7.5</v>
      </c>
      <c r="F2">
        <v>18</v>
      </c>
      <c r="I2" s="1"/>
      <c r="J2" s="1"/>
      <c r="L2" s="1"/>
    </row>
    <row r="3" spans="1:12" x14ac:dyDescent="0.2">
      <c r="A3">
        <f>CONVERT(E3,"hr","hr")*2</f>
        <v>14</v>
      </c>
      <c r="B3">
        <f>CONVERT(F3,"hr","hr")*2</f>
        <v>42</v>
      </c>
      <c r="E3">
        <v>7</v>
      </c>
      <c r="F3">
        <v>21</v>
      </c>
      <c r="I3" s="1"/>
      <c r="J3" s="1"/>
      <c r="L3" s="1"/>
    </row>
    <row r="4" spans="1:12" x14ac:dyDescent="0.2">
      <c r="H4" s="5"/>
      <c r="I4" s="1"/>
      <c r="J4" s="1"/>
      <c r="L4" s="1"/>
    </row>
    <row r="5" spans="1:12" x14ac:dyDescent="0.2">
      <c r="I5" s="1"/>
      <c r="J5" s="1"/>
      <c r="L5" s="1"/>
    </row>
    <row r="6" spans="1:12" x14ac:dyDescent="0.2">
      <c r="I6" s="1"/>
      <c r="J6" s="1"/>
      <c r="L6" s="1"/>
    </row>
    <row r="7" spans="1:12" x14ac:dyDescent="0.2">
      <c r="I7" s="1"/>
      <c r="J7" s="1"/>
      <c r="L7" s="1"/>
    </row>
    <row r="8" spans="1:12" x14ac:dyDescent="0.2">
      <c r="I8" s="1"/>
      <c r="J8" s="1"/>
      <c r="L8" s="1"/>
    </row>
    <row r="9" spans="1:12" x14ac:dyDescent="0.2">
      <c r="H9" s="5"/>
      <c r="I9" s="1"/>
      <c r="J9" s="1"/>
      <c r="L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7943-5FF2-FD4F-90F7-B7009FED3143}">
  <dimension ref="A1:L10"/>
  <sheetViews>
    <sheetView workbookViewId="0">
      <selection activeCell="H3" sqref="H3"/>
    </sheetView>
  </sheetViews>
  <sheetFormatPr baseColWidth="10" defaultRowHeight="16" x14ac:dyDescent="0.2"/>
  <cols>
    <col min="1" max="1" width="29.6640625" customWidth="1"/>
    <col min="3" max="3" width="27.33203125" customWidth="1"/>
    <col min="4" max="4" width="24" customWidth="1"/>
    <col min="5" max="5" width="27.6640625" customWidth="1"/>
    <col min="6" max="6" width="22.6640625" customWidth="1"/>
    <col min="7" max="7" width="11.83203125" customWidth="1"/>
    <col min="8" max="8" width="23.5" customWidth="1"/>
    <col min="11" max="11" width="18.6640625" customWidth="1"/>
  </cols>
  <sheetData>
    <row r="1" spans="1:12" x14ac:dyDescent="0.2">
      <c r="A1" s="3" t="s">
        <v>6</v>
      </c>
      <c r="B1" s="3"/>
      <c r="C1" s="3" t="s">
        <v>5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J1" s="2"/>
      <c r="K1" s="3" t="s">
        <v>23</v>
      </c>
      <c r="L1" s="2"/>
    </row>
    <row r="2" spans="1:12" x14ac:dyDescent="0.2">
      <c r="A2">
        <f>C2*$H$2</f>
        <v>5.3186498999999996</v>
      </c>
      <c r="C2">
        <f>D2+E2*F2*G2</f>
        <v>0.88644164999999997</v>
      </c>
      <c r="D2" s="4">
        <v>0.88644164999999997</v>
      </c>
      <c r="E2" s="4">
        <v>0.21506686999999999</v>
      </c>
      <c r="F2" s="3">
        <v>0</v>
      </c>
      <c r="G2" s="3">
        <v>0</v>
      </c>
      <c r="H2">
        <f>12/2</f>
        <v>6</v>
      </c>
      <c r="J2" s="2"/>
      <c r="K2" s="4">
        <f>E2*$H$2</f>
        <v>1.2904012199999999</v>
      </c>
      <c r="L2" s="2"/>
    </row>
    <row r="3" spans="1:12" x14ac:dyDescent="0.2">
      <c r="A3">
        <f>C3*$H$2</f>
        <v>5.3186498999999996</v>
      </c>
      <c r="C3">
        <f>D3+E3*F3*G3</f>
        <v>0.88644164999999997</v>
      </c>
      <c r="D3" s="4">
        <v>0.88644164999999997</v>
      </c>
      <c r="E3" s="4">
        <v>0.21506686999999999</v>
      </c>
      <c r="F3" s="3">
        <v>0</v>
      </c>
      <c r="G3" s="3">
        <v>0</v>
      </c>
      <c r="J3" s="2"/>
      <c r="K3" s="4">
        <f>E3*$H$2</f>
        <v>1.2904012199999999</v>
      </c>
      <c r="L3" s="2"/>
    </row>
    <row r="4" spans="1:12" x14ac:dyDescent="0.2">
      <c r="D4" s="4"/>
      <c r="E4" s="4"/>
      <c r="F4" s="3"/>
      <c r="G4" s="3"/>
      <c r="J4" s="2"/>
      <c r="K4" s="4"/>
      <c r="L4" s="2"/>
    </row>
    <row r="5" spans="1:12" x14ac:dyDescent="0.2">
      <c r="D5" s="4"/>
      <c r="E5" s="4"/>
      <c r="F5" s="3"/>
      <c r="G5" s="3"/>
      <c r="J5" s="2"/>
      <c r="K5" s="4"/>
      <c r="L5" s="2"/>
    </row>
    <row r="6" spans="1:12" x14ac:dyDescent="0.2">
      <c r="D6" s="4"/>
      <c r="E6" s="4"/>
      <c r="F6" s="3"/>
      <c r="G6" s="3"/>
      <c r="J6" s="2"/>
      <c r="K6" s="4"/>
      <c r="L6" s="2"/>
    </row>
    <row r="7" spans="1:12" x14ac:dyDescent="0.2">
      <c r="D7" s="4"/>
      <c r="E7" s="4"/>
      <c r="F7" s="3"/>
      <c r="G7" s="3"/>
      <c r="J7" s="2"/>
      <c r="K7" s="4"/>
      <c r="L7" s="2"/>
    </row>
    <row r="8" spans="1:12" x14ac:dyDescent="0.2">
      <c r="D8" s="4"/>
      <c r="E8" s="4"/>
      <c r="F8" s="3"/>
      <c r="G8" s="3"/>
      <c r="J8" s="2"/>
      <c r="K8" s="4"/>
      <c r="L8" s="2"/>
    </row>
    <row r="9" spans="1:12" x14ac:dyDescent="0.2">
      <c r="D9" s="4"/>
      <c r="E9" s="4"/>
      <c r="F9" s="3"/>
      <c r="G9" s="3"/>
      <c r="J9" s="2"/>
      <c r="K9" s="4"/>
      <c r="L9" s="2"/>
    </row>
    <row r="10" spans="1:12" x14ac:dyDescent="0.2">
      <c r="D1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8AD2-6082-BB40-8338-54CCB16C7C31}">
  <dimension ref="A1:C48"/>
  <sheetViews>
    <sheetView topLeftCell="A10" workbookViewId="0">
      <selection activeCell="B25" sqref="B25:B48"/>
    </sheetView>
  </sheetViews>
  <sheetFormatPr baseColWidth="10" defaultRowHeight="16" x14ac:dyDescent="0.2"/>
  <cols>
    <col min="1" max="1" width="27.33203125" customWidth="1"/>
    <col min="2" max="2" width="29.6640625" customWidth="1"/>
    <col min="3" max="3" width="13.33203125" customWidth="1"/>
  </cols>
  <sheetData>
    <row r="1" spans="1:3" x14ac:dyDescent="0.2">
      <c r="A1" t="s">
        <v>8</v>
      </c>
      <c r="B1" t="s">
        <v>7</v>
      </c>
      <c r="C1" t="s">
        <v>9</v>
      </c>
    </row>
    <row r="2" spans="1:3" x14ac:dyDescent="0.2">
      <c r="A2">
        <v>1.46E-2</v>
      </c>
      <c r="B2">
        <f>A2*$C$2</f>
        <v>3.65E-3</v>
      </c>
      <c r="C2">
        <v>0.25</v>
      </c>
    </row>
    <row r="3" spans="1:3" x14ac:dyDescent="0.2">
      <c r="A3">
        <v>1.46E-2</v>
      </c>
      <c r="B3">
        <f t="shared" ref="B3:B66" si="0">A3*$C$2</f>
        <v>3.65E-3</v>
      </c>
    </row>
    <row r="4" spans="1:3" x14ac:dyDescent="0.2">
      <c r="A4">
        <v>1.46E-2</v>
      </c>
      <c r="B4">
        <f t="shared" si="0"/>
        <v>3.65E-3</v>
      </c>
    </row>
    <row r="5" spans="1:3" x14ac:dyDescent="0.2">
      <c r="A5">
        <v>1.41E-2</v>
      </c>
      <c r="B5">
        <f t="shared" si="0"/>
        <v>3.5249999999999999E-3</v>
      </c>
    </row>
    <row r="6" spans="1:3" x14ac:dyDescent="0.2">
      <c r="A6">
        <v>1.41E-2</v>
      </c>
      <c r="B6">
        <f t="shared" si="0"/>
        <v>3.5249999999999999E-3</v>
      </c>
    </row>
    <row r="7" spans="1:3" x14ac:dyDescent="0.2">
      <c r="A7">
        <v>1.41E-2</v>
      </c>
      <c r="B7">
        <f t="shared" si="0"/>
        <v>3.5249999999999999E-3</v>
      </c>
    </row>
    <row r="8" spans="1:3" x14ac:dyDescent="0.2">
      <c r="A8">
        <v>5.67E-2</v>
      </c>
      <c r="B8">
        <f t="shared" si="0"/>
        <v>1.4175E-2</v>
      </c>
    </row>
    <row r="9" spans="1:3" x14ac:dyDescent="0.2">
      <c r="A9">
        <v>5.67E-2</v>
      </c>
      <c r="B9">
        <f t="shared" si="0"/>
        <v>1.4175E-2</v>
      </c>
    </row>
    <row r="10" spans="1:3" x14ac:dyDescent="0.2">
      <c r="A10">
        <v>5.67E-2</v>
      </c>
      <c r="B10">
        <f t="shared" si="0"/>
        <v>1.4175E-2</v>
      </c>
    </row>
    <row r="11" spans="1:3" x14ac:dyDescent="0.2">
      <c r="A11">
        <v>5.67E-2</v>
      </c>
      <c r="B11">
        <f t="shared" si="0"/>
        <v>1.4175E-2</v>
      </c>
    </row>
    <row r="12" spans="1:3" x14ac:dyDescent="0.2">
      <c r="A12">
        <v>5.67E-2</v>
      </c>
      <c r="B12">
        <f t="shared" si="0"/>
        <v>1.4175E-2</v>
      </c>
    </row>
    <row r="13" spans="1:3" x14ac:dyDescent="0.2">
      <c r="A13">
        <v>5.67E-2</v>
      </c>
      <c r="B13">
        <f t="shared" si="0"/>
        <v>1.4175E-2</v>
      </c>
    </row>
    <row r="14" spans="1:3" x14ac:dyDescent="0.2">
      <c r="A14">
        <v>4.07E-2</v>
      </c>
      <c r="B14">
        <f t="shared" si="0"/>
        <v>1.0175E-2</v>
      </c>
    </row>
    <row r="15" spans="1:3" x14ac:dyDescent="0.2">
      <c r="A15">
        <v>4.07E-2</v>
      </c>
      <c r="B15">
        <f t="shared" si="0"/>
        <v>1.0175E-2</v>
      </c>
    </row>
    <row r="16" spans="1:3" x14ac:dyDescent="0.2">
      <c r="A16">
        <v>4.07E-2</v>
      </c>
      <c r="B16">
        <f t="shared" si="0"/>
        <v>1.0175E-2</v>
      </c>
    </row>
    <row r="17" spans="1:2" x14ac:dyDescent="0.2">
      <c r="A17">
        <v>4.07E-2</v>
      </c>
      <c r="B17">
        <f t="shared" si="0"/>
        <v>1.0175E-2</v>
      </c>
    </row>
    <row r="18" spans="1:2" x14ac:dyDescent="0.2">
      <c r="A18">
        <v>5.67E-2</v>
      </c>
      <c r="B18">
        <f t="shared" si="0"/>
        <v>1.4175E-2</v>
      </c>
    </row>
    <row r="19" spans="1:2" x14ac:dyDescent="0.2">
      <c r="A19">
        <v>5.67E-2</v>
      </c>
      <c r="B19">
        <f t="shared" si="0"/>
        <v>1.4175E-2</v>
      </c>
    </row>
    <row r="20" spans="1:2" x14ac:dyDescent="0.2">
      <c r="A20">
        <v>5.67E-2</v>
      </c>
      <c r="B20">
        <f t="shared" si="0"/>
        <v>1.4175E-2</v>
      </c>
    </row>
    <row r="21" spans="1:2" x14ac:dyDescent="0.2">
      <c r="A21">
        <v>5.67E-2</v>
      </c>
      <c r="B21">
        <f t="shared" si="0"/>
        <v>1.4175E-2</v>
      </c>
    </row>
    <row r="22" spans="1:2" x14ac:dyDescent="0.2">
      <c r="A22">
        <v>5.67E-2</v>
      </c>
      <c r="B22">
        <f t="shared" si="0"/>
        <v>1.4175E-2</v>
      </c>
    </row>
    <row r="23" spans="1:2" x14ac:dyDescent="0.2">
      <c r="A23">
        <v>1.46E-2</v>
      </c>
      <c r="B23">
        <f t="shared" si="0"/>
        <v>3.65E-3</v>
      </c>
    </row>
    <row r="24" spans="1:2" x14ac:dyDescent="0.2">
      <c r="A24">
        <v>1.46E-2</v>
      </c>
      <c r="B24">
        <f t="shared" si="0"/>
        <v>3.65E-3</v>
      </c>
    </row>
    <row r="25" spans="1:2" x14ac:dyDescent="0.2">
      <c r="A25">
        <v>1.46E-2</v>
      </c>
      <c r="B25">
        <f t="shared" si="0"/>
        <v>3.65E-3</v>
      </c>
    </row>
    <row r="26" spans="1:2" x14ac:dyDescent="0.2">
      <c r="A26">
        <v>1.46E-2</v>
      </c>
      <c r="B26">
        <f t="shared" si="0"/>
        <v>3.65E-3</v>
      </c>
    </row>
    <row r="27" spans="1:2" x14ac:dyDescent="0.2">
      <c r="A27">
        <v>1.46E-2</v>
      </c>
      <c r="B27">
        <f t="shared" si="0"/>
        <v>3.65E-3</v>
      </c>
    </row>
    <row r="28" spans="1:2" x14ac:dyDescent="0.2">
      <c r="A28">
        <v>1.46E-2</v>
      </c>
      <c r="B28">
        <f t="shared" si="0"/>
        <v>3.65E-3</v>
      </c>
    </row>
    <row r="29" spans="1:2" x14ac:dyDescent="0.2">
      <c r="A29">
        <v>1.46E-2</v>
      </c>
      <c r="B29">
        <f t="shared" si="0"/>
        <v>3.65E-3</v>
      </c>
    </row>
    <row r="30" spans="1:2" x14ac:dyDescent="0.2">
      <c r="A30">
        <v>1.46E-2</v>
      </c>
      <c r="B30">
        <f t="shared" si="0"/>
        <v>3.65E-3</v>
      </c>
    </row>
    <row r="31" spans="1:2" x14ac:dyDescent="0.2">
      <c r="A31">
        <v>1.46E-2</v>
      </c>
      <c r="B31">
        <f t="shared" si="0"/>
        <v>3.65E-3</v>
      </c>
    </row>
    <row r="32" spans="1:2" x14ac:dyDescent="0.2">
      <c r="A32">
        <v>1.46E-2</v>
      </c>
      <c r="B32">
        <f t="shared" si="0"/>
        <v>3.65E-3</v>
      </c>
    </row>
    <row r="33" spans="1:2" x14ac:dyDescent="0.2">
      <c r="A33">
        <v>1.46E-2</v>
      </c>
      <c r="B33">
        <f t="shared" si="0"/>
        <v>3.65E-3</v>
      </c>
    </row>
    <row r="34" spans="1:2" x14ac:dyDescent="0.2">
      <c r="A34">
        <v>1.46E-2</v>
      </c>
      <c r="B34">
        <f t="shared" si="0"/>
        <v>3.65E-3</v>
      </c>
    </row>
    <row r="35" spans="1:2" x14ac:dyDescent="0.2">
      <c r="A35">
        <v>1.46E-2</v>
      </c>
      <c r="B35">
        <f t="shared" si="0"/>
        <v>3.65E-3</v>
      </c>
    </row>
    <row r="36" spans="1:2" x14ac:dyDescent="0.2">
      <c r="A36">
        <v>1.46E-2</v>
      </c>
      <c r="B36">
        <f t="shared" si="0"/>
        <v>3.65E-3</v>
      </c>
    </row>
    <row r="37" spans="1:2" x14ac:dyDescent="0.2">
      <c r="A37">
        <v>1.46E-2</v>
      </c>
      <c r="B37">
        <f t="shared" si="0"/>
        <v>3.65E-3</v>
      </c>
    </row>
    <row r="38" spans="1:2" x14ac:dyDescent="0.2">
      <c r="A38">
        <v>1.46E-2</v>
      </c>
      <c r="B38">
        <f t="shared" si="0"/>
        <v>3.65E-3</v>
      </c>
    </row>
    <row r="39" spans="1:2" x14ac:dyDescent="0.2">
      <c r="A39">
        <v>1.46E-2</v>
      </c>
      <c r="B39">
        <f t="shared" si="0"/>
        <v>3.65E-3</v>
      </c>
    </row>
    <row r="40" spans="1:2" x14ac:dyDescent="0.2">
      <c r="A40">
        <v>1.46E-2</v>
      </c>
      <c r="B40">
        <f t="shared" si="0"/>
        <v>3.65E-3</v>
      </c>
    </row>
    <row r="41" spans="1:2" x14ac:dyDescent="0.2">
      <c r="A41">
        <v>1.46E-2</v>
      </c>
      <c r="B41">
        <f t="shared" si="0"/>
        <v>3.65E-3</v>
      </c>
    </row>
    <row r="42" spans="1:2" x14ac:dyDescent="0.2">
      <c r="A42">
        <v>1.46E-2</v>
      </c>
      <c r="B42">
        <f t="shared" si="0"/>
        <v>3.65E-3</v>
      </c>
    </row>
    <row r="43" spans="1:2" x14ac:dyDescent="0.2">
      <c r="A43">
        <v>1.46E-2</v>
      </c>
      <c r="B43">
        <f t="shared" si="0"/>
        <v>3.65E-3</v>
      </c>
    </row>
    <row r="44" spans="1:2" x14ac:dyDescent="0.2">
      <c r="A44">
        <v>1.46E-2</v>
      </c>
      <c r="B44">
        <f t="shared" si="0"/>
        <v>3.65E-3</v>
      </c>
    </row>
    <row r="45" spans="1:2" x14ac:dyDescent="0.2">
      <c r="A45">
        <v>1.46E-2</v>
      </c>
      <c r="B45">
        <f t="shared" si="0"/>
        <v>3.65E-3</v>
      </c>
    </row>
    <row r="46" spans="1:2" x14ac:dyDescent="0.2">
      <c r="A46">
        <v>1.46E-2</v>
      </c>
      <c r="B46">
        <f t="shared" si="0"/>
        <v>3.65E-3</v>
      </c>
    </row>
    <row r="47" spans="1:2" x14ac:dyDescent="0.2">
      <c r="A47">
        <v>1.46E-2</v>
      </c>
      <c r="B47">
        <f t="shared" si="0"/>
        <v>3.65E-3</v>
      </c>
    </row>
    <row r="48" spans="1:2" x14ac:dyDescent="0.2">
      <c r="A48">
        <v>1.46E-2</v>
      </c>
      <c r="B48">
        <f t="shared" si="0"/>
        <v>3.65E-3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005A-C93F-D246-A03F-07B7DAAF214E}">
  <dimension ref="A1:H3"/>
  <sheetViews>
    <sheetView tabSelected="1" workbookViewId="0">
      <selection activeCell="H3" sqref="H3"/>
    </sheetView>
  </sheetViews>
  <sheetFormatPr baseColWidth="10" defaultRowHeight="16" x14ac:dyDescent="0.2"/>
  <cols>
    <col min="4" max="4" width="23.83203125" customWidth="1"/>
  </cols>
  <sheetData>
    <row r="1" spans="1:8" x14ac:dyDescent="0.2">
      <c r="A1" t="s">
        <v>18</v>
      </c>
      <c r="B1" t="s">
        <v>19</v>
      </c>
      <c r="C1" t="s">
        <v>18</v>
      </c>
      <c r="D1" t="s">
        <v>20</v>
      </c>
      <c r="F1" t="s">
        <v>21</v>
      </c>
      <c r="H1" t="s">
        <v>4</v>
      </c>
    </row>
    <row r="2" spans="1:8" x14ac:dyDescent="0.2">
      <c r="A2">
        <f>80/H2</f>
        <v>40</v>
      </c>
      <c r="B2">
        <f>$D$3*F2</f>
        <v>2.1696</v>
      </c>
      <c r="C2">
        <v>80</v>
      </c>
      <c r="D2">
        <f xml:space="preserve"> 1.0848</f>
        <v>1.0848</v>
      </c>
      <c r="F2">
        <f>C2/80</f>
        <v>1</v>
      </c>
      <c r="H2">
        <v>2</v>
      </c>
    </row>
    <row r="3" spans="1:8" x14ac:dyDescent="0.2">
      <c r="A3">
        <f>$A$2*2</f>
        <v>80</v>
      </c>
      <c r="B3">
        <f t="shared" ref="B3" si="0">$D$3*F3</f>
        <v>4.3391999999999999</v>
      </c>
      <c r="C3">
        <v>160</v>
      </c>
      <c r="D3">
        <f>D2*2</f>
        <v>2.1696</v>
      </c>
      <c r="F3">
        <f t="shared" ref="F3" si="1">C3/80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Buses</vt:lpstr>
      <vt:lpstr>Chargers</vt:lpstr>
      <vt:lpstr>Trip time</vt:lpstr>
      <vt:lpstr>Energy consumption</vt:lpstr>
      <vt:lpstr>Energy price</vt:lpstr>
      <vt:lpstr>Power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Jônatas Augusto Manzolli</cp:lastModifiedBy>
  <dcterms:created xsi:type="dcterms:W3CDTF">2022-11-17T18:43:57Z</dcterms:created>
  <dcterms:modified xsi:type="dcterms:W3CDTF">2022-12-07T03:17:40Z</dcterms:modified>
</cp:coreProperties>
</file>