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omanzolli/Documents/GitHub/Drive-Tech/"/>
    </mc:Choice>
  </mc:AlternateContent>
  <xr:revisionPtr revIDLastSave="0" documentId="13_ncr:1_{97968751-466B-B542-9FF4-5C454E78AED5}" xr6:coauthVersionLast="47" xr6:coauthVersionMax="47" xr10:uidLastSave="{00000000-0000-0000-0000-000000000000}"/>
  <bookViews>
    <workbookView xWindow="5460" yWindow="3640" windowWidth="27840" windowHeight="16740" activeTab="1" xr2:uid="{B5AC5AED-6860-8F4C-AD59-578B1B31F775}"/>
  </bookViews>
  <sheets>
    <sheet name="Dataset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" i="1"/>
  <c r="B3" i="1"/>
  <c r="B4" i="1"/>
  <c r="B5" i="1"/>
  <c r="B6" i="1"/>
  <c r="B7" i="1"/>
  <c r="B8" i="1"/>
  <c r="B9" i="1"/>
  <c r="B10" i="1"/>
  <c r="B11" i="1"/>
  <c r="B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<sst xmlns="http://schemas.openxmlformats.org/spreadsheetml/2006/main" count="14" uniqueCount="11">
  <si>
    <t>Buses</t>
  </si>
  <si>
    <t>Charger</t>
  </si>
  <si>
    <t>Energy consumption</t>
  </si>
  <si>
    <t>Trip (Begin)</t>
  </si>
  <si>
    <t>Trip (End)</t>
  </si>
  <si>
    <t>Energy price</t>
  </si>
  <si>
    <t>Power price</t>
  </si>
  <si>
    <t>Peak power</t>
  </si>
  <si>
    <t>Timestep</t>
  </si>
  <si>
    <t>Power</t>
  </si>
  <si>
    <t>Velocity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</si>
</sst>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66C8-C06D-EC47-84E6-8FB83C00A693}">
  <dimension ref="A1:H97"/>
  <sheetViews>
    <sheetView workbookViewId="0">
      <selection activeCell="A2" sqref="A2:A21"/>
    </sheetView>
  </sheetViews>
  <sheetFormatPr baseColWidth="10" defaultRowHeight="16" x14ac:dyDescent="0.2"/>
  <cols>
    <col min="3" max="3" width="19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">
      <c r="A2">
        <v>200</v>
      </c>
      <c r="B2">
        <f>Calculation!$B$2/Calculation!$A$2</f>
        <v>25</v>
      </c>
      <c r="C2">
        <f>Calculation!C2*Calculation!D2/Calculation!A2</f>
        <v>2.7</v>
      </c>
      <c r="D2">
        <f>Calculation!E2*Calculation!$A$2*24</f>
        <v>24</v>
      </c>
      <c r="E2">
        <f>Calculation!F2*24*Calculation!$A$2</f>
        <v>72</v>
      </c>
      <c r="F2">
        <v>9.6196376021798355E-2</v>
      </c>
      <c r="G2">
        <v>50</v>
      </c>
      <c r="H2">
        <f>1.7125*1</f>
        <v>1.7124999999999999</v>
      </c>
    </row>
    <row r="3" spans="1:8" x14ac:dyDescent="0.2">
      <c r="A3">
        <v>200</v>
      </c>
      <c r="B3">
        <f>Calculation!$B$2/Calculation!$A$2</f>
        <v>25</v>
      </c>
      <c r="D3">
        <f>Calculation!E3*Calculation!$A$2*24</f>
        <v>25</v>
      </c>
      <c r="E3">
        <f>Calculation!F3*24*Calculation!$A$2</f>
        <v>76</v>
      </c>
      <c r="F3">
        <v>9.6196376021798355E-2</v>
      </c>
      <c r="G3">
        <v>100</v>
      </c>
      <c r="H3">
        <f>1.7125*2</f>
        <v>3.4249999999999998</v>
      </c>
    </row>
    <row r="4" spans="1:8" x14ac:dyDescent="0.2">
      <c r="A4">
        <v>200</v>
      </c>
      <c r="B4">
        <f>Calculation!$B$2/Calculation!$A$2</f>
        <v>25</v>
      </c>
      <c r="D4">
        <f>Calculation!E4*Calculation!$A$2*24</f>
        <v>26</v>
      </c>
      <c r="E4">
        <f>Calculation!F4*24*Calculation!$A$2</f>
        <v>74</v>
      </c>
      <c r="F4">
        <v>9.6196376021798355E-2</v>
      </c>
      <c r="G4">
        <v>150</v>
      </c>
      <c r="H4">
        <f>1.7125*3</f>
        <v>5.1374999999999993</v>
      </c>
    </row>
    <row r="5" spans="1:8" x14ac:dyDescent="0.2">
      <c r="A5">
        <v>200</v>
      </c>
      <c r="B5">
        <f>Calculation!$B$2/Calculation!$A$2</f>
        <v>25</v>
      </c>
      <c r="D5">
        <f>Calculation!E5*Calculation!$A$2*24</f>
        <v>27</v>
      </c>
      <c r="E5">
        <f>Calculation!F5*24*Calculation!$A$2</f>
        <v>79</v>
      </c>
      <c r="F5">
        <v>9.6196376021798355E-2</v>
      </c>
      <c r="G5">
        <v>200</v>
      </c>
      <c r="H5">
        <f>1.7125*4</f>
        <v>6.85</v>
      </c>
    </row>
    <row r="6" spans="1:8" x14ac:dyDescent="0.2">
      <c r="A6">
        <v>200</v>
      </c>
      <c r="B6">
        <f>Calculation!$B$2/Calculation!$A$2</f>
        <v>25</v>
      </c>
      <c r="D6">
        <f>Calculation!E6*Calculation!$A$2*24</f>
        <v>28</v>
      </c>
      <c r="E6">
        <f>Calculation!F6*24*Calculation!$A$2</f>
        <v>81</v>
      </c>
      <c r="F6">
        <v>8.8765994550408719E-2</v>
      </c>
      <c r="G6">
        <v>250</v>
      </c>
      <c r="H6">
        <f>1.7125*5</f>
        <v>8.5625</v>
      </c>
    </row>
    <row r="7" spans="1:8" x14ac:dyDescent="0.2">
      <c r="A7">
        <v>200</v>
      </c>
      <c r="B7">
        <f>Calculation!$B$2/Calculation!$A$2</f>
        <v>25</v>
      </c>
      <c r="D7">
        <f>Calculation!E7*Calculation!$A$2*24</f>
        <v>29</v>
      </c>
      <c r="E7">
        <f>Calculation!F7*24*Calculation!$A$2</f>
        <v>78</v>
      </c>
      <c r="F7">
        <v>8.8765994550408719E-2</v>
      </c>
      <c r="G7">
        <v>300</v>
      </c>
      <c r="H7">
        <f>1.7125*6</f>
        <v>10.274999999999999</v>
      </c>
    </row>
    <row r="8" spans="1:8" x14ac:dyDescent="0.2">
      <c r="A8">
        <v>200</v>
      </c>
      <c r="B8">
        <f>Calculation!$B$2/Calculation!$A$2</f>
        <v>25</v>
      </c>
      <c r="D8">
        <f>Calculation!E8*Calculation!$A$2*24</f>
        <v>30</v>
      </c>
      <c r="E8">
        <f>Calculation!F8*24*Calculation!$A$2</f>
        <v>80</v>
      </c>
      <c r="F8">
        <v>8.8765994550408719E-2</v>
      </c>
      <c r="G8">
        <v>450</v>
      </c>
      <c r="H8">
        <f>1.7125*7</f>
        <v>11.987499999999999</v>
      </c>
    </row>
    <row r="9" spans="1:8" x14ac:dyDescent="0.2">
      <c r="A9">
        <v>200</v>
      </c>
      <c r="B9">
        <f>Calculation!$B$2/Calculation!$A$2</f>
        <v>25</v>
      </c>
      <c r="D9">
        <f>Calculation!E9*Calculation!$A$2*24</f>
        <v>31</v>
      </c>
      <c r="E9">
        <f>Calculation!F9*24*Calculation!$A$2</f>
        <v>78</v>
      </c>
      <c r="F9">
        <v>8.8765994550408719E-2</v>
      </c>
      <c r="G9">
        <v>500</v>
      </c>
      <c r="H9">
        <f>1.7125*8</f>
        <v>13.7</v>
      </c>
    </row>
    <row r="10" spans="1:8" x14ac:dyDescent="0.2">
      <c r="A10">
        <v>200</v>
      </c>
      <c r="B10">
        <f>Calculation!$B$2/Calculation!$A$2</f>
        <v>25</v>
      </c>
      <c r="D10">
        <f>Calculation!E10*Calculation!$A$2*24</f>
        <v>32</v>
      </c>
      <c r="E10">
        <f>Calculation!F10*24*Calculation!$A$2</f>
        <v>84</v>
      </c>
      <c r="F10">
        <v>8.4496621253405985E-2</v>
      </c>
      <c r="G10">
        <v>550</v>
      </c>
      <c r="H10">
        <f>1.7125*9</f>
        <v>15.4125</v>
      </c>
    </row>
    <row r="11" spans="1:8" x14ac:dyDescent="0.2">
      <c r="A11">
        <v>200</v>
      </c>
      <c r="B11">
        <f>Calculation!$B$2/Calculation!$A$2</f>
        <v>25</v>
      </c>
      <c r="D11">
        <f>Calculation!E11*Calculation!$A$2*24</f>
        <v>24</v>
      </c>
      <c r="E11">
        <f>Calculation!F11*24*Calculation!$A$2</f>
        <v>72</v>
      </c>
      <c r="F11">
        <v>8.4496621253405985E-2</v>
      </c>
      <c r="G11">
        <v>600</v>
      </c>
      <c r="H11">
        <f>1.7125*10</f>
        <v>17.125</v>
      </c>
    </row>
    <row r="12" spans="1:8" x14ac:dyDescent="0.2">
      <c r="A12">
        <v>200</v>
      </c>
      <c r="D12">
        <f>Calculation!E12*Calculation!$A$2*24</f>
        <v>25</v>
      </c>
      <c r="E12">
        <f>Calculation!F12*24*Calculation!$A$2</f>
        <v>76</v>
      </c>
      <c r="F12">
        <v>8.4496621253405985E-2</v>
      </c>
    </row>
    <row r="13" spans="1:8" x14ac:dyDescent="0.2">
      <c r="A13">
        <v>200</v>
      </c>
      <c r="D13">
        <f>Calculation!E13*Calculation!$A$2*24</f>
        <v>26</v>
      </c>
      <c r="E13">
        <f>Calculation!F13*24*Calculation!$A$2</f>
        <v>74</v>
      </c>
      <c r="F13">
        <v>8.4496621253405985E-2</v>
      </c>
    </row>
    <row r="14" spans="1:8" x14ac:dyDescent="0.2">
      <c r="A14">
        <v>200</v>
      </c>
      <c r="D14">
        <f>Calculation!E14*Calculation!$A$2*24</f>
        <v>27</v>
      </c>
      <c r="E14">
        <f>Calculation!F14*24*Calculation!$A$2</f>
        <v>79</v>
      </c>
      <c r="F14">
        <v>8.2280217983651233E-2</v>
      </c>
    </row>
    <row r="15" spans="1:8" x14ac:dyDescent="0.2">
      <c r="A15">
        <v>200</v>
      </c>
      <c r="D15">
        <f>Calculation!E15*Calculation!$A$2*24</f>
        <v>28</v>
      </c>
      <c r="E15">
        <f>Calculation!F15*24*Calculation!$A$2</f>
        <v>81</v>
      </c>
      <c r="F15">
        <v>8.2280217983651233E-2</v>
      </c>
    </row>
    <row r="16" spans="1:8" x14ac:dyDescent="0.2">
      <c r="A16">
        <v>200</v>
      </c>
      <c r="D16">
        <f>Calculation!E16*Calculation!$A$2*24</f>
        <v>29</v>
      </c>
      <c r="E16">
        <f>Calculation!F16*24*Calculation!$A$2</f>
        <v>78</v>
      </c>
      <c r="F16">
        <v>8.2280217983651233E-2</v>
      </c>
    </row>
    <row r="17" spans="1:6" x14ac:dyDescent="0.2">
      <c r="A17">
        <v>200</v>
      </c>
      <c r="D17">
        <f>Calculation!E17*Calculation!$A$2*24</f>
        <v>30</v>
      </c>
      <c r="E17">
        <f>Calculation!F17*24*Calculation!$A$2</f>
        <v>80</v>
      </c>
      <c r="F17">
        <v>8.2280217983651233E-2</v>
      </c>
    </row>
    <row r="18" spans="1:6" x14ac:dyDescent="0.2">
      <c r="A18">
        <v>200</v>
      </c>
      <c r="D18">
        <f>Calculation!E18*Calculation!$A$2*24</f>
        <v>31</v>
      </c>
      <c r="E18">
        <f>Calculation!F18*24*Calculation!$A$2</f>
        <v>78</v>
      </c>
      <c r="F18">
        <v>8.0808038147138953E-2</v>
      </c>
    </row>
    <row r="19" spans="1:6" x14ac:dyDescent="0.2">
      <c r="A19">
        <v>200</v>
      </c>
      <c r="D19">
        <f>Calculation!E19*Calculation!$A$2*24</f>
        <v>32</v>
      </c>
      <c r="E19">
        <f>Calculation!F19*24*Calculation!$A$2</f>
        <v>84</v>
      </c>
      <c r="F19">
        <v>8.0808038147138953E-2</v>
      </c>
    </row>
    <row r="20" spans="1:6" x14ac:dyDescent="0.2">
      <c r="A20">
        <v>200</v>
      </c>
      <c r="D20">
        <f>Calculation!E20*Calculation!$A$2*24</f>
        <v>20</v>
      </c>
      <c r="E20">
        <f>Calculation!F20*24*Calculation!$A$2</f>
        <v>72</v>
      </c>
      <c r="F20">
        <v>8.0808038147138953E-2</v>
      </c>
    </row>
    <row r="21" spans="1:6" x14ac:dyDescent="0.2">
      <c r="A21">
        <v>200</v>
      </c>
      <c r="D21">
        <f>Calculation!E21*Calculation!$A$2*24</f>
        <v>41</v>
      </c>
      <c r="E21">
        <f>Calculation!F21*24*Calculation!$A$2</f>
        <v>92</v>
      </c>
      <c r="F21">
        <v>8.0808038147138953E-2</v>
      </c>
    </row>
    <row r="22" spans="1:6" x14ac:dyDescent="0.2">
      <c r="F22">
        <v>8.3833242506811984E-2</v>
      </c>
    </row>
    <row r="23" spans="1:6" x14ac:dyDescent="0.2">
      <c r="F23">
        <v>8.3833242506811984E-2</v>
      </c>
    </row>
    <row r="24" spans="1:6" x14ac:dyDescent="0.2">
      <c r="F24">
        <v>8.3833242506811984E-2</v>
      </c>
    </row>
    <row r="25" spans="1:6" x14ac:dyDescent="0.2">
      <c r="F25">
        <v>8.3833242506811984E-2</v>
      </c>
    </row>
    <row r="26" spans="1:6" x14ac:dyDescent="0.2">
      <c r="F26">
        <v>9.2526267029972756E-2</v>
      </c>
    </row>
    <row r="27" spans="1:6" x14ac:dyDescent="0.2">
      <c r="F27">
        <v>9.2526267029972756E-2</v>
      </c>
    </row>
    <row r="28" spans="1:6" x14ac:dyDescent="0.2">
      <c r="F28">
        <v>9.2526267029972756E-2</v>
      </c>
    </row>
    <row r="29" spans="1:6" x14ac:dyDescent="0.2">
      <c r="F29">
        <v>9.2526267029972756E-2</v>
      </c>
    </row>
    <row r="30" spans="1:6" x14ac:dyDescent="0.2">
      <c r="F30">
        <v>0.102791280653951</v>
      </c>
    </row>
    <row r="31" spans="1:6" x14ac:dyDescent="0.2">
      <c r="F31">
        <v>0.102791280653951</v>
      </c>
    </row>
    <row r="32" spans="1:6" x14ac:dyDescent="0.2">
      <c r="F32">
        <v>0.102791280653951</v>
      </c>
    </row>
    <row r="33" spans="6:6" x14ac:dyDescent="0.2">
      <c r="F33">
        <v>0.102791280653951</v>
      </c>
    </row>
    <row r="34" spans="6:6" x14ac:dyDescent="0.2">
      <c r="F34">
        <v>0.10571716621253401</v>
      </c>
    </row>
    <row r="35" spans="6:6" x14ac:dyDescent="0.2">
      <c r="F35">
        <v>0.10571716621253401</v>
      </c>
    </row>
    <row r="36" spans="6:6" x14ac:dyDescent="0.2">
      <c r="F36">
        <v>0.10571716621253401</v>
      </c>
    </row>
    <row r="37" spans="6:6" x14ac:dyDescent="0.2">
      <c r="F37">
        <v>0.10571716621253401</v>
      </c>
    </row>
    <row r="38" spans="6:6" x14ac:dyDescent="0.2">
      <c r="F38">
        <v>9.5729809264305174E-2</v>
      </c>
    </row>
    <row r="39" spans="6:6" x14ac:dyDescent="0.2">
      <c r="F39">
        <v>9.5729809264305174E-2</v>
      </c>
    </row>
    <row r="40" spans="6:6" x14ac:dyDescent="0.2">
      <c r="F40">
        <v>9.5729809264305174E-2</v>
      </c>
    </row>
    <row r="41" spans="6:6" x14ac:dyDescent="0.2">
      <c r="F41">
        <v>9.5729809264305174E-2</v>
      </c>
    </row>
    <row r="42" spans="6:6" x14ac:dyDescent="0.2">
      <c r="F42">
        <v>8.299574931880109E-2</v>
      </c>
    </row>
    <row r="43" spans="6:6" x14ac:dyDescent="0.2">
      <c r="F43">
        <v>8.299574931880109E-2</v>
      </c>
    </row>
    <row r="44" spans="6:6" x14ac:dyDescent="0.2">
      <c r="F44">
        <v>8.299574931880109E-2</v>
      </c>
    </row>
    <row r="45" spans="6:6" x14ac:dyDescent="0.2">
      <c r="F45">
        <v>8.299574931880109E-2</v>
      </c>
    </row>
    <row r="46" spans="6:6" x14ac:dyDescent="0.2">
      <c r="F46">
        <v>7.7228310626703003E-2</v>
      </c>
    </row>
    <row r="47" spans="6:6" x14ac:dyDescent="0.2">
      <c r="F47">
        <v>7.7228310626703003E-2</v>
      </c>
    </row>
    <row r="48" spans="6:6" x14ac:dyDescent="0.2">
      <c r="F48">
        <v>7.7228310626703003E-2</v>
      </c>
    </row>
    <row r="49" spans="6:6" x14ac:dyDescent="0.2">
      <c r="F49">
        <v>7.7228310626703003E-2</v>
      </c>
    </row>
    <row r="50" spans="6:6" x14ac:dyDescent="0.2">
      <c r="F50">
        <v>7.4376866485013626E-2</v>
      </c>
    </row>
    <row r="51" spans="6:6" x14ac:dyDescent="0.2">
      <c r="F51">
        <v>7.4376866485013626E-2</v>
      </c>
    </row>
    <row r="52" spans="6:6" x14ac:dyDescent="0.2">
      <c r="F52">
        <v>7.4376866485013626E-2</v>
      </c>
    </row>
    <row r="53" spans="6:6" x14ac:dyDescent="0.2">
      <c r="F53">
        <v>7.4376866485013626E-2</v>
      </c>
    </row>
    <row r="54" spans="6:6" x14ac:dyDescent="0.2">
      <c r="F54">
        <v>7.1927956403269766E-2</v>
      </c>
    </row>
    <row r="55" spans="6:6" x14ac:dyDescent="0.2">
      <c r="F55">
        <v>7.1927956403269766E-2</v>
      </c>
    </row>
    <row r="56" spans="6:6" x14ac:dyDescent="0.2">
      <c r="F56">
        <v>7.1927956403269766E-2</v>
      </c>
    </row>
    <row r="57" spans="6:6" x14ac:dyDescent="0.2">
      <c r="F57">
        <v>7.1927956403269766E-2</v>
      </c>
    </row>
    <row r="58" spans="6:6" x14ac:dyDescent="0.2">
      <c r="F58">
        <v>6.8611035422343314E-2</v>
      </c>
    </row>
    <row r="59" spans="6:6" x14ac:dyDescent="0.2">
      <c r="F59">
        <v>6.8611035422343314E-2</v>
      </c>
    </row>
    <row r="60" spans="6:6" x14ac:dyDescent="0.2">
      <c r="F60">
        <v>6.8611035422343314E-2</v>
      </c>
    </row>
    <row r="61" spans="6:6" x14ac:dyDescent="0.2">
      <c r="F61">
        <v>6.8611035422343314E-2</v>
      </c>
    </row>
    <row r="62" spans="6:6" x14ac:dyDescent="0.2">
      <c r="F62">
        <v>6.7398910081743882E-2</v>
      </c>
    </row>
    <row r="63" spans="6:6" x14ac:dyDescent="0.2">
      <c r="F63">
        <v>6.7398910081743882E-2</v>
      </c>
    </row>
    <row r="64" spans="6:6" x14ac:dyDescent="0.2">
      <c r="F64">
        <v>6.7398910081743882E-2</v>
      </c>
    </row>
    <row r="65" spans="6:6" x14ac:dyDescent="0.2">
      <c r="F65">
        <v>6.7398910081743882E-2</v>
      </c>
    </row>
    <row r="66" spans="6:6" x14ac:dyDescent="0.2">
      <c r="F66">
        <v>7.1017929155313353E-2</v>
      </c>
    </row>
    <row r="67" spans="6:6" x14ac:dyDescent="0.2">
      <c r="F67">
        <v>7.1017929155313353E-2</v>
      </c>
    </row>
    <row r="68" spans="6:6" x14ac:dyDescent="0.2">
      <c r="F68">
        <v>7.1017929155313353E-2</v>
      </c>
    </row>
    <row r="69" spans="6:6" x14ac:dyDescent="0.2">
      <c r="F69">
        <v>7.1017929155313353E-2</v>
      </c>
    </row>
    <row r="70" spans="6:6" x14ac:dyDescent="0.2">
      <c r="F70">
        <v>8.1150626702997275E-2</v>
      </c>
    </row>
    <row r="71" spans="6:6" x14ac:dyDescent="0.2">
      <c r="F71">
        <v>8.1150626702997275E-2</v>
      </c>
    </row>
    <row r="72" spans="6:6" x14ac:dyDescent="0.2">
      <c r="F72">
        <v>8.1150626702997275E-2</v>
      </c>
    </row>
    <row r="73" spans="6:6" x14ac:dyDescent="0.2">
      <c r="F73">
        <v>8.1150626702997275E-2</v>
      </c>
    </row>
    <row r="74" spans="6:6" x14ac:dyDescent="0.2">
      <c r="F74">
        <v>9.4181198910081754E-2</v>
      </c>
    </row>
    <row r="75" spans="6:6" x14ac:dyDescent="0.2">
      <c r="F75">
        <v>9.4181198910081754E-2</v>
      </c>
    </row>
    <row r="76" spans="6:6" x14ac:dyDescent="0.2">
      <c r="F76">
        <v>9.4181198910081754E-2</v>
      </c>
    </row>
    <row r="77" spans="6:6" x14ac:dyDescent="0.2">
      <c r="F77">
        <v>9.4181198910081754E-2</v>
      </c>
    </row>
    <row r="78" spans="6:6" x14ac:dyDescent="0.2">
      <c r="F78">
        <v>0.11045356948228879</v>
      </c>
    </row>
    <row r="79" spans="6:6" x14ac:dyDescent="0.2">
      <c r="F79">
        <v>0.11045356948228879</v>
      </c>
    </row>
    <row r="80" spans="6:6" x14ac:dyDescent="0.2">
      <c r="F80">
        <v>0.11045356948228879</v>
      </c>
    </row>
    <row r="81" spans="6:6" x14ac:dyDescent="0.2">
      <c r="F81">
        <v>0.11045356948228879</v>
      </c>
    </row>
    <row r="82" spans="6:6" x14ac:dyDescent="0.2">
      <c r="F82">
        <v>0.1221265940054496</v>
      </c>
    </row>
    <row r="83" spans="6:6" x14ac:dyDescent="0.2">
      <c r="F83">
        <v>0.1221265940054496</v>
      </c>
    </row>
    <row r="84" spans="6:6" x14ac:dyDescent="0.2">
      <c r="F84">
        <v>0.1221265940054496</v>
      </c>
    </row>
    <row r="85" spans="6:6" x14ac:dyDescent="0.2">
      <c r="F85">
        <v>0.1221265940054496</v>
      </c>
    </row>
    <row r="86" spans="6:6" x14ac:dyDescent="0.2">
      <c r="F86">
        <v>0.12058182561307899</v>
      </c>
    </row>
    <row r="87" spans="6:6" x14ac:dyDescent="0.2">
      <c r="F87">
        <v>0.12058182561307899</v>
      </c>
    </row>
    <row r="88" spans="6:6" x14ac:dyDescent="0.2">
      <c r="F88">
        <v>0.12058182561307899</v>
      </c>
    </row>
    <row r="89" spans="6:6" x14ac:dyDescent="0.2">
      <c r="F89">
        <v>0.12058182561307899</v>
      </c>
    </row>
    <row r="90" spans="6:6" x14ac:dyDescent="0.2">
      <c r="F90">
        <v>0.1114515803814714</v>
      </c>
    </row>
    <row r="91" spans="6:6" x14ac:dyDescent="0.2">
      <c r="F91">
        <v>0.1114515803814714</v>
      </c>
    </row>
    <row r="92" spans="6:6" x14ac:dyDescent="0.2">
      <c r="F92">
        <v>0.1114515803814714</v>
      </c>
    </row>
    <row r="93" spans="6:6" x14ac:dyDescent="0.2">
      <c r="F93">
        <v>0.1114515803814714</v>
      </c>
    </row>
    <row r="94" spans="6:6" x14ac:dyDescent="0.2">
      <c r="F94">
        <v>0.1015224043715847</v>
      </c>
    </row>
    <row r="95" spans="6:6" x14ac:dyDescent="0.2">
      <c r="F95">
        <v>0.1015224043715847</v>
      </c>
    </row>
    <row r="96" spans="6:6" x14ac:dyDescent="0.2">
      <c r="F96">
        <v>0.1015224043715847</v>
      </c>
    </row>
    <row r="97" spans="6:6" x14ac:dyDescent="0.2">
      <c r="F97">
        <v>0.1015224043715847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DDA4-3ED4-5A46-AA6F-5591465BF29F}">
  <dimension ref="A1:F21"/>
  <sheetViews>
    <sheetView tabSelected="1" workbookViewId="0">
      <selection activeCell="D2" sqref="D2"/>
    </sheetView>
  </sheetViews>
  <sheetFormatPr baseColWidth="10" defaultRowHeight="16" x14ac:dyDescent="0.2"/>
  <cols>
    <col min="3" max="3" width="18.33203125" customWidth="1"/>
    <col min="4" max="4" width="17" customWidth="1"/>
  </cols>
  <sheetData>
    <row r="1" spans="1:6" x14ac:dyDescent="0.2">
      <c r="A1" t="s">
        <v>8</v>
      </c>
      <c r="B1" t="s">
        <v>9</v>
      </c>
      <c r="C1" t="s">
        <v>2</v>
      </c>
      <c r="D1" t="s">
        <v>10</v>
      </c>
      <c r="E1" t="s">
        <v>3</v>
      </c>
      <c r="F1" t="s">
        <v>4</v>
      </c>
    </row>
    <row r="2" spans="1:6" x14ac:dyDescent="0.2">
      <c r="A2">
        <v>4</v>
      </c>
      <c r="B2">
        <v>100</v>
      </c>
      <c r="C2">
        <v>0.9</v>
      </c>
      <c r="D2">
        <v>12</v>
      </c>
      <c r="E2" s="1">
        <v>0.25</v>
      </c>
      <c r="F2" s="1">
        <v>0.75</v>
      </c>
    </row>
    <row r="3" spans="1:6" x14ac:dyDescent="0.2">
      <c r="E3" s="1">
        <v>0.26041666666666669</v>
      </c>
      <c r="F3" s="1">
        <v>0.79166666666666663</v>
      </c>
    </row>
    <row r="4" spans="1:6" x14ac:dyDescent="0.2">
      <c r="E4" s="1">
        <v>0.27083333333333331</v>
      </c>
      <c r="F4" s="1">
        <v>0.77083333333333337</v>
      </c>
    </row>
    <row r="5" spans="1:6" x14ac:dyDescent="0.2">
      <c r="E5" s="1">
        <v>0.28125</v>
      </c>
      <c r="F5" s="1">
        <v>0.82291666666666663</v>
      </c>
    </row>
    <row r="6" spans="1:6" x14ac:dyDescent="0.2">
      <c r="E6" s="1">
        <v>0.29166666666666669</v>
      </c>
      <c r="F6" s="1">
        <v>0.84375</v>
      </c>
    </row>
    <row r="7" spans="1:6" x14ac:dyDescent="0.2">
      <c r="E7" s="1">
        <v>0.30208333333333331</v>
      </c>
      <c r="F7" s="1">
        <v>0.8125</v>
      </c>
    </row>
    <row r="8" spans="1:6" x14ac:dyDescent="0.2">
      <c r="E8" s="1">
        <v>0.3125</v>
      </c>
      <c r="F8" s="1">
        <v>0.83333333333333337</v>
      </c>
    </row>
    <row r="9" spans="1:6" x14ac:dyDescent="0.2">
      <c r="E9" s="1">
        <v>0.32291666666666669</v>
      </c>
      <c r="F9" s="1">
        <v>0.8125</v>
      </c>
    </row>
    <row r="10" spans="1:6" x14ac:dyDescent="0.2">
      <c r="E10" s="1">
        <v>0.33333333333333331</v>
      </c>
      <c r="F10" s="1">
        <v>0.875</v>
      </c>
    </row>
    <row r="11" spans="1:6" x14ac:dyDescent="0.2">
      <c r="E11" s="1">
        <v>0.25</v>
      </c>
      <c r="F11" s="1">
        <v>0.75</v>
      </c>
    </row>
    <row r="12" spans="1:6" x14ac:dyDescent="0.2">
      <c r="E12" s="1">
        <v>0.26041666666666669</v>
      </c>
      <c r="F12" s="1">
        <v>0.79166666666666663</v>
      </c>
    </row>
    <row r="13" spans="1:6" x14ac:dyDescent="0.2">
      <c r="E13" s="1">
        <v>0.27083333333333331</v>
      </c>
      <c r="F13" s="1">
        <v>0.77083333333333337</v>
      </c>
    </row>
    <row r="14" spans="1:6" x14ac:dyDescent="0.2">
      <c r="E14" s="1">
        <v>0.28125</v>
      </c>
      <c r="F14" s="1">
        <v>0.82291666666666663</v>
      </c>
    </row>
    <row r="15" spans="1:6" x14ac:dyDescent="0.2">
      <c r="E15" s="1">
        <v>0.29166666666666669</v>
      </c>
      <c r="F15" s="1">
        <v>0.84375</v>
      </c>
    </row>
    <row r="16" spans="1:6" x14ac:dyDescent="0.2">
      <c r="E16" s="1">
        <v>0.30208333333333331</v>
      </c>
      <c r="F16" s="1">
        <v>0.8125</v>
      </c>
    </row>
    <row r="17" spans="5:6" x14ac:dyDescent="0.2">
      <c r="E17" s="1">
        <v>0.3125</v>
      </c>
      <c r="F17" s="1">
        <v>0.83333333333333337</v>
      </c>
    </row>
    <row r="18" spans="5:6" x14ac:dyDescent="0.2">
      <c r="E18" s="1">
        <v>0.32291666666666669</v>
      </c>
      <c r="F18" s="1">
        <v>0.8125</v>
      </c>
    </row>
    <row r="19" spans="5:6" x14ac:dyDescent="0.2">
      <c r="E19" s="1">
        <v>0.33333333333333331</v>
      </c>
      <c r="F19" s="1">
        <v>0.875</v>
      </c>
    </row>
    <row r="20" spans="5:6" x14ac:dyDescent="0.2">
      <c r="E20" s="1">
        <v>0.20833333333333334</v>
      </c>
      <c r="F20" s="1">
        <v>0.75</v>
      </c>
    </row>
    <row r="21" spans="5:6" x14ac:dyDescent="0.2">
      <c r="E21" s="1">
        <v>0.42708333333333331</v>
      </c>
      <c r="F21" s="1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Dataset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2024-05-09T15:12:04Z</dcterms:created>
  <dcterms:modified xsi:type="dcterms:W3CDTF">2024-05-09T18:04:37Z</dcterms:modified>
</cp:coreProperties>
</file>